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160" firstSheet="2" activeTab="2"/>
  </bookViews>
  <sheets>
    <sheet name="Hoja1" sheetId="4" state="hidden" r:id="rId1"/>
    <sheet name="Hoja2" sheetId="2" state="hidden" r:id="rId2"/>
    <sheet name="2020" sheetId="1" r:id="rId3"/>
  </sheets>
  <definedNames>
    <definedName name="_xlnm._FilterDatabase" localSheetId="2" hidden="1">'2020'!$A$2:$GF$270</definedName>
    <definedName name="_xlnm._FilterDatabase" localSheetId="0" hidden="1">Hoja1!$A$1:$U$177</definedName>
    <definedName name="modal">#REF!</definedName>
    <definedName name="procedimiento">#REF!</definedName>
    <definedName name="seleccion">'2020'!#REF!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7" i="1" l="1"/>
  <c r="CU8" i="1"/>
  <c r="CU196" i="1"/>
  <c r="CU195" i="1"/>
  <c r="CU194" i="1"/>
  <c r="CU193" i="1"/>
  <c r="CU192" i="1"/>
  <c r="CU191" i="1"/>
  <c r="CU190" i="1"/>
  <c r="CU189" i="1"/>
  <c r="CU188" i="1"/>
  <c r="CU187" i="1"/>
  <c r="CU186" i="1"/>
  <c r="CU185" i="1"/>
  <c r="CU184" i="1"/>
  <c r="CU183" i="1"/>
  <c r="CU182" i="1"/>
  <c r="CU181" i="1"/>
  <c r="CU180" i="1"/>
  <c r="CU179" i="1"/>
  <c r="CU178" i="1"/>
  <c r="CU177" i="1"/>
  <c r="CU176" i="1"/>
  <c r="CU175" i="1"/>
  <c r="CU174" i="1"/>
  <c r="CU173" i="1"/>
  <c r="CU172" i="1"/>
  <c r="CU171" i="1"/>
  <c r="CU170" i="1"/>
  <c r="CU169" i="1"/>
  <c r="CU168" i="1"/>
  <c r="CU167" i="1"/>
  <c r="CU166" i="1"/>
  <c r="CU165" i="1"/>
  <c r="CU164" i="1"/>
  <c r="CU163" i="1"/>
  <c r="CU162" i="1"/>
  <c r="CU161" i="1"/>
  <c r="CU160" i="1"/>
  <c r="CU159" i="1"/>
  <c r="CU158" i="1"/>
  <c r="CU157" i="1"/>
  <c r="CU156" i="1"/>
  <c r="CU155" i="1"/>
  <c r="CU154" i="1"/>
  <c r="CU153" i="1"/>
  <c r="CU152" i="1"/>
  <c r="CU151" i="1"/>
  <c r="CU150" i="1"/>
  <c r="CU149" i="1"/>
  <c r="CU148" i="1"/>
  <c r="CU147" i="1"/>
  <c r="CU146" i="1"/>
  <c r="CU145" i="1"/>
  <c r="CU144" i="1"/>
  <c r="CU143" i="1"/>
  <c r="CU142" i="1"/>
  <c r="CU141" i="1"/>
  <c r="CU140" i="1"/>
  <c r="CU139" i="1"/>
  <c r="CU138" i="1"/>
  <c r="CU137" i="1"/>
  <c r="CU136" i="1"/>
  <c r="CU135" i="1"/>
  <c r="CU134" i="1"/>
  <c r="CU133" i="1"/>
  <c r="CU132" i="1"/>
  <c r="CU131" i="1"/>
  <c r="CU130" i="1"/>
  <c r="CU129" i="1"/>
  <c r="CU128" i="1"/>
  <c r="CU127" i="1"/>
  <c r="CU126" i="1"/>
  <c r="CU125" i="1"/>
  <c r="CU124" i="1"/>
  <c r="CU123" i="1"/>
  <c r="CU122" i="1"/>
  <c r="CU121" i="1"/>
  <c r="CU120" i="1"/>
  <c r="CU119" i="1"/>
  <c r="CU118" i="1"/>
  <c r="CU117" i="1"/>
  <c r="CU116" i="1"/>
  <c r="CU115" i="1"/>
  <c r="CU114" i="1"/>
  <c r="CU113" i="1"/>
  <c r="CU112" i="1"/>
  <c r="CU111" i="1"/>
  <c r="CU110" i="1"/>
  <c r="CU109" i="1"/>
  <c r="CU108" i="1"/>
  <c r="CU107" i="1"/>
  <c r="CU106" i="1"/>
  <c r="CU105" i="1"/>
  <c r="CU104" i="1"/>
  <c r="CU103" i="1"/>
  <c r="CU102" i="1"/>
  <c r="CU101" i="1"/>
  <c r="CU100" i="1"/>
  <c r="CU99" i="1"/>
  <c r="CU98" i="1"/>
  <c r="CU97" i="1"/>
  <c r="CU96" i="1"/>
  <c r="CU95" i="1"/>
  <c r="CU94" i="1"/>
  <c r="CU93" i="1"/>
  <c r="CU92" i="1"/>
  <c r="CU91" i="1"/>
  <c r="CU90" i="1"/>
  <c r="CU89" i="1"/>
  <c r="CU88" i="1"/>
  <c r="CU87" i="1"/>
  <c r="CU86" i="1"/>
  <c r="CU85" i="1"/>
  <c r="CU84" i="1"/>
  <c r="CU83" i="1"/>
  <c r="CU82" i="1"/>
  <c r="CU81" i="1"/>
  <c r="CU80" i="1"/>
  <c r="CU79" i="1"/>
  <c r="CU78" i="1"/>
  <c r="CU77" i="1"/>
  <c r="CU76" i="1"/>
  <c r="CU75" i="1"/>
  <c r="CU74" i="1"/>
  <c r="CU73" i="1"/>
  <c r="CU72" i="1"/>
  <c r="CU71" i="1"/>
  <c r="CU70" i="1"/>
  <c r="CU69" i="1"/>
  <c r="CU68" i="1"/>
  <c r="CU67" i="1"/>
  <c r="CU66" i="1"/>
  <c r="CU65" i="1"/>
  <c r="CU64" i="1"/>
  <c r="CU63" i="1"/>
  <c r="CU62" i="1"/>
  <c r="CU61" i="1"/>
  <c r="CU60" i="1"/>
  <c r="CU59" i="1"/>
  <c r="CU58" i="1"/>
  <c r="CU57" i="1"/>
  <c r="CU56" i="1"/>
  <c r="CU55" i="1"/>
  <c r="CU54" i="1"/>
  <c r="CU53" i="1"/>
  <c r="CU52" i="1"/>
  <c r="CU51" i="1"/>
  <c r="CU50" i="1"/>
  <c r="CU49" i="1"/>
  <c r="CU48" i="1"/>
  <c r="CU47" i="1"/>
  <c r="CU46" i="1"/>
  <c r="CU45" i="1"/>
  <c r="CU44" i="1"/>
  <c r="CU43" i="1"/>
  <c r="CU42" i="1"/>
  <c r="CU41" i="1"/>
  <c r="CU40" i="1"/>
  <c r="CU39" i="1"/>
  <c r="CU38" i="1"/>
  <c r="CU37" i="1"/>
  <c r="CU36" i="1"/>
  <c r="CU35" i="1"/>
  <c r="CU34" i="1"/>
  <c r="CU33" i="1"/>
  <c r="CU32" i="1"/>
  <c r="CU31" i="1"/>
  <c r="CU30" i="1"/>
  <c r="CU29" i="1"/>
  <c r="CU28" i="1"/>
  <c r="CU27" i="1"/>
  <c r="CU26" i="1"/>
  <c r="CU25" i="1"/>
  <c r="CU24" i="1"/>
  <c r="CU23" i="1"/>
  <c r="CU22" i="1"/>
  <c r="CU21" i="1"/>
  <c r="CU20" i="1"/>
  <c r="CU19" i="1"/>
  <c r="CU18" i="1"/>
  <c r="CU17" i="1"/>
  <c r="CU16" i="1"/>
  <c r="CU15" i="1"/>
  <c r="CU14" i="1"/>
  <c r="CU13" i="1"/>
  <c r="CU12" i="1"/>
  <c r="CU11" i="1"/>
  <c r="CU10" i="1"/>
  <c r="CU9" i="1"/>
  <c r="CU6" i="1"/>
  <c r="CU5" i="1"/>
  <c r="CU4" i="1"/>
  <c r="CU3" i="1"/>
  <c r="CU269" i="1"/>
  <c r="CU270" i="1"/>
  <c r="CS270" i="1"/>
  <c r="CR269" i="1"/>
  <c r="CR270" i="1"/>
  <c r="CQ269" i="1"/>
  <c r="CQ270" i="1"/>
  <c r="CS269" i="1"/>
  <c r="CS268" i="1"/>
  <c r="CS267" i="1"/>
  <c r="CS266" i="1"/>
  <c r="CS265" i="1"/>
  <c r="CS264" i="1"/>
  <c r="CS263" i="1"/>
  <c r="CS262" i="1"/>
  <c r="CS261" i="1"/>
  <c r="CS260" i="1"/>
  <c r="CS259" i="1"/>
  <c r="CS258" i="1"/>
  <c r="CS257" i="1"/>
  <c r="CS256" i="1"/>
  <c r="CS255" i="1"/>
  <c r="CS254" i="1"/>
  <c r="CS253" i="1"/>
  <c r="CS252" i="1"/>
  <c r="CS251" i="1"/>
  <c r="CS250" i="1"/>
  <c r="CS249" i="1"/>
  <c r="CS248" i="1"/>
  <c r="CS247" i="1"/>
  <c r="CS246" i="1"/>
  <c r="CS245" i="1"/>
  <c r="CS244" i="1"/>
  <c r="CS243" i="1"/>
  <c r="CS242" i="1"/>
  <c r="CS241" i="1"/>
  <c r="CS240" i="1"/>
  <c r="CS239" i="1"/>
  <c r="CS238" i="1"/>
  <c r="CS237" i="1"/>
  <c r="CS236" i="1"/>
  <c r="CS235" i="1"/>
  <c r="CS234" i="1"/>
  <c r="CS233" i="1"/>
  <c r="CS232" i="1"/>
  <c r="CS231" i="1"/>
  <c r="CS230" i="1"/>
  <c r="CS229" i="1"/>
  <c r="CS228" i="1"/>
  <c r="CS227" i="1"/>
  <c r="CS226" i="1"/>
  <c r="CS225" i="1"/>
  <c r="CS224" i="1"/>
  <c r="CS223" i="1"/>
  <c r="CS222" i="1"/>
  <c r="CS221" i="1"/>
  <c r="CS220" i="1"/>
  <c r="CS219" i="1"/>
  <c r="CS218" i="1"/>
  <c r="CS217" i="1"/>
  <c r="CS216" i="1"/>
  <c r="CS215" i="1"/>
  <c r="CS214" i="1"/>
  <c r="CS213" i="1"/>
  <c r="CS212" i="1"/>
  <c r="CS211" i="1"/>
  <c r="CS210" i="1"/>
  <c r="CU267" i="1"/>
  <c r="CU268" i="1"/>
  <c r="CR260" i="1"/>
  <c r="CR261" i="1"/>
  <c r="CR262" i="1"/>
  <c r="CR263" i="1"/>
  <c r="CR264" i="1"/>
  <c r="CR265" i="1"/>
  <c r="CR266" i="1"/>
  <c r="CR267" i="1"/>
  <c r="CR268" i="1"/>
  <c r="CQ259" i="1"/>
  <c r="CQ260" i="1"/>
  <c r="CQ261" i="1"/>
  <c r="CQ262" i="1"/>
  <c r="CQ263" i="1"/>
  <c r="CQ264" i="1"/>
  <c r="CQ265" i="1"/>
  <c r="CQ266" i="1"/>
  <c r="CQ267" i="1"/>
  <c r="CQ268" i="1"/>
  <c r="CQ234" i="1"/>
  <c r="CQ235" i="1"/>
  <c r="CQ236" i="1"/>
  <c r="CQ237" i="1"/>
  <c r="CQ238" i="1"/>
  <c r="CQ239" i="1"/>
  <c r="CQ240" i="1"/>
  <c r="CQ241" i="1"/>
  <c r="CQ242" i="1"/>
  <c r="CQ243" i="1"/>
  <c r="CQ244" i="1"/>
  <c r="CQ245" i="1"/>
  <c r="CQ246" i="1"/>
  <c r="CQ247" i="1"/>
  <c r="CQ248" i="1"/>
  <c r="CQ249" i="1"/>
  <c r="CQ250" i="1"/>
  <c r="CQ251" i="1"/>
  <c r="CQ252" i="1"/>
  <c r="CQ253" i="1"/>
  <c r="CQ254" i="1"/>
  <c r="CQ255" i="1"/>
  <c r="CQ256" i="1"/>
  <c r="CQ257" i="1"/>
  <c r="CQ258" i="1"/>
  <c r="CR259" i="1"/>
  <c r="CR258" i="1"/>
  <c r="CR257" i="1"/>
  <c r="CR256" i="1"/>
  <c r="CR255" i="1"/>
  <c r="CR254" i="1"/>
  <c r="CR253" i="1"/>
  <c r="CR252" i="1"/>
  <c r="CR251" i="1"/>
  <c r="CR250" i="1"/>
  <c r="CR249" i="1"/>
  <c r="CR248" i="1"/>
  <c r="CR247" i="1"/>
  <c r="CR246" i="1"/>
  <c r="CR245" i="1"/>
  <c r="CR244" i="1"/>
  <c r="CR243" i="1"/>
  <c r="CR242" i="1"/>
  <c r="CR241" i="1"/>
  <c r="CR240" i="1"/>
  <c r="CR239" i="1"/>
  <c r="CR238" i="1"/>
  <c r="CR237" i="1"/>
  <c r="CR236" i="1"/>
  <c r="CR235" i="1"/>
  <c r="CR234" i="1"/>
  <c r="CR233" i="1"/>
  <c r="CR232" i="1"/>
  <c r="CR231" i="1"/>
  <c r="CR230" i="1"/>
  <c r="CR229" i="1"/>
  <c r="CR228" i="1"/>
  <c r="CR227" i="1"/>
  <c r="CR226" i="1"/>
  <c r="CR225" i="1"/>
  <c r="CR224" i="1"/>
  <c r="CR223" i="1"/>
  <c r="CR222" i="1"/>
  <c r="CR221" i="1"/>
  <c r="CR220" i="1"/>
  <c r="CR219" i="1"/>
  <c r="CR218" i="1"/>
  <c r="CR217" i="1"/>
  <c r="CR216" i="1"/>
  <c r="CR215" i="1"/>
  <c r="CR214" i="1"/>
  <c r="CR213" i="1"/>
  <c r="CR212" i="1"/>
  <c r="CR211" i="1"/>
  <c r="CR210" i="1"/>
  <c r="CQ233" i="1"/>
  <c r="CQ232" i="1"/>
  <c r="CQ231" i="1"/>
  <c r="CQ230" i="1"/>
  <c r="CQ229" i="1"/>
  <c r="CQ228" i="1"/>
  <c r="CQ227" i="1"/>
  <c r="CQ226" i="1"/>
  <c r="CQ225" i="1"/>
  <c r="CQ224" i="1"/>
  <c r="CQ223" i="1"/>
  <c r="CQ222" i="1"/>
  <c r="CQ221" i="1"/>
  <c r="CQ220" i="1"/>
  <c r="CQ219" i="1"/>
  <c r="CQ218" i="1"/>
  <c r="CQ217" i="1"/>
  <c r="CQ216" i="1"/>
  <c r="CQ215" i="1"/>
  <c r="CQ214" i="1"/>
  <c r="CQ213" i="1"/>
  <c r="CQ212" i="1"/>
  <c r="CQ211" i="1"/>
  <c r="CQ210" i="1"/>
  <c r="CU266" i="1"/>
  <c r="CU265" i="1"/>
  <c r="CU264" i="1"/>
  <c r="CU263" i="1"/>
  <c r="CU262" i="1"/>
  <c r="CU261" i="1"/>
  <c r="CU260" i="1"/>
  <c r="CU259" i="1"/>
  <c r="CU258" i="1"/>
  <c r="CU257" i="1"/>
  <c r="CU256" i="1"/>
  <c r="CU255" i="1"/>
  <c r="CU254" i="1"/>
  <c r="CU253" i="1"/>
  <c r="CU252" i="1"/>
  <c r="CU251" i="1"/>
  <c r="CU250" i="1"/>
  <c r="CU249" i="1"/>
  <c r="CU248" i="1"/>
  <c r="CU247" i="1"/>
  <c r="CU246" i="1"/>
  <c r="CU245" i="1"/>
  <c r="CU244" i="1"/>
  <c r="CU243" i="1"/>
  <c r="CU242" i="1"/>
  <c r="CU241" i="1"/>
  <c r="CU240" i="1"/>
  <c r="CU239" i="1"/>
  <c r="CU238" i="1"/>
  <c r="CU237" i="1"/>
  <c r="CU236" i="1"/>
  <c r="CU235" i="1"/>
  <c r="CU234" i="1"/>
  <c r="CU233" i="1"/>
  <c r="CU232" i="1"/>
  <c r="CU231" i="1"/>
  <c r="CU230" i="1"/>
  <c r="CU229" i="1"/>
  <c r="CU228" i="1"/>
  <c r="CU227" i="1"/>
  <c r="CU226" i="1"/>
  <c r="CU225" i="1"/>
  <c r="CU224" i="1"/>
  <c r="CU223" i="1"/>
  <c r="CU222" i="1"/>
  <c r="CU221" i="1"/>
  <c r="CU220" i="1"/>
  <c r="CU219" i="1"/>
  <c r="CU218" i="1"/>
  <c r="CU217" i="1"/>
  <c r="CU216" i="1"/>
  <c r="CU215" i="1"/>
  <c r="CU214" i="1"/>
  <c r="CU213" i="1"/>
  <c r="CU212" i="1"/>
  <c r="CU211" i="1"/>
  <c r="CU210" i="1"/>
  <c r="AT3" i="1"/>
  <c r="AB4" i="1"/>
  <c r="AH4" i="1" s="1"/>
  <c r="AB5" i="1"/>
  <c r="AB6" i="1"/>
  <c r="AH6" i="1" s="1"/>
  <c r="AB3" i="1"/>
  <c r="AH3" i="1"/>
  <c r="AV3" i="1"/>
  <c r="AX3" i="1"/>
  <c r="AV4" i="1"/>
  <c r="AX4" i="1"/>
  <c r="AH5" i="1"/>
  <c r="AV5" i="1"/>
  <c r="AX5" i="1"/>
  <c r="AV6" i="1"/>
  <c r="AX6" i="1"/>
  <c r="AH7" i="1"/>
  <c r="AV7" i="1"/>
  <c r="AX7" i="1"/>
  <c r="AH8" i="1"/>
  <c r="AV8" i="1"/>
  <c r="AX8" i="1"/>
  <c r="AH9" i="1"/>
  <c r="AV9" i="1"/>
  <c r="AX9" i="1"/>
  <c r="AH10" i="1"/>
  <c r="AV10" i="1"/>
  <c r="AX10" i="1"/>
  <c r="AH11" i="1"/>
  <c r="AV11" i="1"/>
  <c r="AX11" i="1"/>
  <c r="AH12" i="1"/>
  <c r="AV12" i="1"/>
  <c r="AX12" i="1"/>
  <c r="AH13" i="1"/>
  <c r="AV13" i="1"/>
  <c r="AX13" i="1"/>
  <c r="AH14" i="1"/>
  <c r="AV14" i="1"/>
  <c r="AX14" i="1"/>
  <c r="AH15" i="1"/>
  <c r="AV15" i="1"/>
  <c r="AX15" i="1"/>
  <c r="AH16" i="1"/>
  <c r="AV16" i="1"/>
  <c r="AX16" i="1"/>
  <c r="AH17" i="1"/>
  <c r="AV17" i="1"/>
  <c r="AX17" i="1"/>
  <c r="AH18" i="1"/>
  <c r="AV18" i="1"/>
  <c r="AX18" i="1"/>
  <c r="AH19" i="1"/>
  <c r="AV19" i="1"/>
  <c r="AX19" i="1"/>
  <c r="AH20" i="1"/>
  <c r="AV20" i="1"/>
  <c r="AX20" i="1"/>
  <c r="AH21" i="1"/>
  <c r="AV21" i="1"/>
  <c r="AX21" i="1"/>
  <c r="AH22" i="1"/>
  <c r="AV22" i="1"/>
  <c r="AX22" i="1"/>
  <c r="AH23" i="1"/>
  <c r="AV23" i="1"/>
  <c r="AX23" i="1"/>
  <c r="AH24" i="1"/>
  <c r="AV24" i="1"/>
  <c r="AX24" i="1"/>
  <c r="AH25" i="1"/>
  <c r="AV25" i="1"/>
  <c r="AX25" i="1"/>
  <c r="AH26" i="1"/>
  <c r="AV26" i="1"/>
  <c r="AX26" i="1"/>
  <c r="AH27" i="1"/>
  <c r="AV27" i="1"/>
  <c r="AX27" i="1"/>
  <c r="AH28" i="1"/>
  <c r="AV28" i="1"/>
  <c r="AX28" i="1"/>
  <c r="AH29" i="1"/>
  <c r="AV29" i="1"/>
  <c r="AX29" i="1"/>
  <c r="AH30" i="1"/>
  <c r="AV30" i="1"/>
  <c r="AX30" i="1"/>
  <c r="AH31" i="1"/>
  <c r="AV31" i="1"/>
  <c r="AX31" i="1"/>
  <c r="AH32" i="1"/>
  <c r="AV32" i="1"/>
  <c r="AX32" i="1"/>
  <c r="AH33" i="1"/>
  <c r="AV33" i="1"/>
  <c r="AX33" i="1"/>
  <c r="AH34" i="1"/>
  <c r="AV34" i="1"/>
  <c r="AX34" i="1"/>
  <c r="AH35" i="1"/>
  <c r="AV35" i="1"/>
  <c r="AX35" i="1"/>
  <c r="AH36" i="1"/>
  <c r="AV36" i="1"/>
  <c r="AX36" i="1"/>
  <c r="AH37" i="1"/>
  <c r="AV37" i="1"/>
  <c r="AX37" i="1"/>
  <c r="AH38" i="1"/>
  <c r="AV38" i="1"/>
  <c r="AX38" i="1"/>
  <c r="AH39" i="1"/>
  <c r="AV39" i="1"/>
  <c r="AX39" i="1"/>
  <c r="AH40" i="1"/>
  <c r="AV40" i="1"/>
  <c r="AX40" i="1"/>
  <c r="AH41" i="1"/>
  <c r="AV41" i="1"/>
  <c r="AX41" i="1"/>
  <c r="AH42" i="1"/>
  <c r="AV42" i="1"/>
  <c r="AX42" i="1"/>
  <c r="AH43" i="1"/>
  <c r="AV43" i="1"/>
  <c r="AX43" i="1"/>
  <c r="AH44" i="1"/>
  <c r="AV44" i="1"/>
  <c r="AX44" i="1"/>
  <c r="AH45" i="1"/>
  <c r="AV45" i="1"/>
  <c r="AX45" i="1"/>
  <c r="AH46" i="1"/>
  <c r="AV46" i="1"/>
  <c r="AX46" i="1"/>
  <c r="AH47" i="1"/>
  <c r="AV47" i="1"/>
  <c r="AX47" i="1"/>
  <c r="AH48" i="1"/>
  <c r="AV48" i="1"/>
  <c r="AX48" i="1"/>
  <c r="AH49" i="1"/>
  <c r="AV49" i="1"/>
  <c r="AX49" i="1"/>
  <c r="AH50" i="1"/>
  <c r="AV50" i="1"/>
  <c r="AX50" i="1"/>
  <c r="AH51" i="1"/>
  <c r="AV51" i="1"/>
  <c r="AX51" i="1"/>
  <c r="AH52" i="1"/>
  <c r="AV52" i="1"/>
  <c r="AX52" i="1"/>
  <c r="AH53" i="1"/>
  <c r="AV53" i="1"/>
  <c r="AX53" i="1"/>
  <c r="AH54" i="1"/>
  <c r="AV54" i="1"/>
  <c r="AX54" i="1"/>
  <c r="AH55" i="1"/>
  <c r="AV55" i="1"/>
  <c r="AX55" i="1"/>
  <c r="AH56" i="1"/>
  <c r="AV56" i="1"/>
  <c r="AX56" i="1"/>
  <c r="AH57" i="1"/>
  <c r="AV57" i="1"/>
  <c r="AX57" i="1"/>
  <c r="AH58" i="1"/>
  <c r="AV58" i="1"/>
  <c r="AX58" i="1"/>
  <c r="AH59" i="1"/>
  <c r="AV59" i="1"/>
  <c r="AX59" i="1"/>
  <c r="AH60" i="1"/>
  <c r="AV60" i="1"/>
  <c r="AX60" i="1"/>
  <c r="AH61" i="1"/>
  <c r="AV61" i="1"/>
  <c r="AX61" i="1"/>
  <c r="AH62" i="1"/>
  <c r="AV62" i="1"/>
  <c r="AX62" i="1"/>
  <c r="AH63" i="1"/>
  <c r="AV63" i="1"/>
  <c r="AX63" i="1"/>
  <c r="AH64" i="1"/>
  <c r="AV64" i="1"/>
  <c r="AX64" i="1"/>
  <c r="AH65" i="1"/>
  <c r="AV65" i="1"/>
  <c r="AX65" i="1"/>
  <c r="AH66" i="1"/>
  <c r="AV66" i="1"/>
  <c r="AX66" i="1"/>
  <c r="AH67" i="1"/>
  <c r="AV67" i="1"/>
  <c r="AX67" i="1"/>
  <c r="AH68" i="1"/>
  <c r="AV68" i="1"/>
  <c r="AX68" i="1"/>
  <c r="AH69" i="1"/>
  <c r="AV69" i="1"/>
  <c r="AX69" i="1"/>
  <c r="AH70" i="1"/>
  <c r="AV70" i="1"/>
  <c r="AX70" i="1"/>
  <c r="AH71" i="1"/>
  <c r="AV71" i="1"/>
  <c r="AX71" i="1"/>
  <c r="AH72" i="1"/>
  <c r="AV72" i="1"/>
  <c r="AX72" i="1"/>
  <c r="AH73" i="1"/>
  <c r="AV73" i="1"/>
  <c r="AX73" i="1"/>
  <c r="AH74" i="1"/>
  <c r="AV74" i="1"/>
  <c r="AX74" i="1"/>
  <c r="AH75" i="1"/>
  <c r="AV75" i="1"/>
  <c r="AX75" i="1"/>
  <c r="AH76" i="1"/>
  <c r="AV76" i="1"/>
  <c r="AX76" i="1"/>
  <c r="AH77" i="1"/>
  <c r="AV77" i="1"/>
  <c r="AX77" i="1"/>
  <c r="AH78" i="1"/>
  <c r="AV78" i="1"/>
  <c r="AX78" i="1"/>
  <c r="AH79" i="1"/>
  <c r="AV79" i="1"/>
  <c r="AX79" i="1"/>
  <c r="AH80" i="1"/>
  <c r="AV80" i="1"/>
  <c r="AX80" i="1"/>
  <c r="AH81" i="1"/>
  <c r="AV81" i="1"/>
  <c r="AX81" i="1"/>
  <c r="AH82" i="1"/>
  <c r="AV82" i="1"/>
  <c r="AX82" i="1"/>
  <c r="AH83" i="1"/>
  <c r="AV83" i="1"/>
  <c r="AX83" i="1"/>
  <c r="AH84" i="1"/>
  <c r="AV84" i="1"/>
  <c r="AX84" i="1"/>
  <c r="AH85" i="1"/>
  <c r="AV85" i="1"/>
  <c r="AX85" i="1"/>
  <c r="AH86" i="1"/>
  <c r="AV86" i="1"/>
  <c r="AX86" i="1"/>
  <c r="AH87" i="1"/>
  <c r="AV87" i="1"/>
  <c r="AX87" i="1"/>
  <c r="AH88" i="1"/>
  <c r="AV88" i="1"/>
  <c r="AX88" i="1"/>
  <c r="AH89" i="1"/>
  <c r="AV89" i="1"/>
  <c r="AX89" i="1"/>
  <c r="AH90" i="1"/>
  <c r="AV90" i="1"/>
  <c r="AX90" i="1"/>
  <c r="AH91" i="1"/>
  <c r="AV91" i="1"/>
  <c r="AX91" i="1"/>
  <c r="AH92" i="1"/>
  <c r="AV92" i="1"/>
  <c r="AX92" i="1"/>
  <c r="AH93" i="1"/>
  <c r="AV93" i="1"/>
  <c r="AX93" i="1"/>
  <c r="AH94" i="1"/>
  <c r="AV94" i="1"/>
  <c r="AX94" i="1"/>
  <c r="AH95" i="1"/>
  <c r="AV95" i="1"/>
  <c r="AX95" i="1"/>
  <c r="AH96" i="1"/>
  <c r="AV96" i="1"/>
  <c r="AX96" i="1"/>
  <c r="AH97" i="1"/>
  <c r="AV97" i="1"/>
  <c r="AX97" i="1"/>
  <c r="AH98" i="1"/>
  <c r="AV98" i="1"/>
  <c r="AX98" i="1"/>
  <c r="AH99" i="1"/>
  <c r="AV99" i="1"/>
  <c r="AX99" i="1"/>
  <c r="AH100" i="1"/>
  <c r="AV100" i="1"/>
  <c r="AX100" i="1"/>
  <c r="AH101" i="1"/>
  <c r="AV101" i="1"/>
  <c r="AX101" i="1"/>
  <c r="AH102" i="1"/>
  <c r="AV102" i="1"/>
  <c r="AX102" i="1"/>
  <c r="AH103" i="1"/>
  <c r="AV103" i="1"/>
  <c r="AX103" i="1"/>
  <c r="AH104" i="1"/>
  <c r="AV104" i="1"/>
  <c r="AX104" i="1"/>
  <c r="AH105" i="1"/>
  <c r="AV105" i="1"/>
  <c r="AX105" i="1"/>
  <c r="AH106" i="1"/>
  <c r="AV106" i="1"/>
  <c r="AX106" i="1"/>
  <c r="AH107" i="1"/>
  <c r="AV107" i="1"/>
  <c r="AX107" i="1"/>
  <c r="AH108" i="1"/>
  <c r="AV108" i="1"/>
  <c r="AX108" i="1"/>
  <c r="AH109" i="1"/>
  <c r="AV109" i="1"/>
  <c r="AX109" i="1"/>
  <c r="AH110" i="1"/>
  <c r="AV110" i="1"/>
  <c r="AX110" i="1"/>
  <c r="AH111" i="1"/>
  <c r="AV111" i="1"/>
  <c r="AX111" i="1"/>
  <c r="AH112" i="1"/>
  <c r="AV112" i="1"/>
  <c r="AX112" i="1"/>
  <c r="AH113" i="1"/>
  <c r="AV113" i="1"/>
  <c r="AX113" i="1"/>
  <c r="AH114" i="1"/>
  <c r="AV114" i="1"/>
  <c r="AX114" i="1"/>
  <c r="AH115" i="1"/>
  <c r="AV115" i="1"/>
  <c r="AX115" i="1"/>
  <c r="AH116" i="1"/>
  <c r="AV116" i="1"/>
  <c r="AX116" i="1"/>
  <c r="AH117" i="1"/>
  <c r="AV117" i="1"/>
  <c r="AX117" i="1"/>
  <c r="AH118" i="1"/>
  <c r="AV118" i="1"/>
  <c r="AX118" i="1"/>
  <c r="AH119" i="1"/>
  <c r="AV119" i="1"/>
  <c r="AX119" i="1"/>
  <c r="AH120" i="1"/>
  <c r="AV120" i="1"/>
  <c r="AX120" i="1"/>
  <c r="AH121" i="1"/>
  <c r="AV121" i="1"/>
  <c r="AX121" i="1"/>
  <c r="AH122" i="1"/>
  <c r="AV122" i="1"/>
  <c r="AX122" i="1"/>
  <c r="AH123" i="1"/>
  <c r="AV123" i="1"/>
  <c r="AX123" i="1"/>
  <c r="AH124" i="1"/>
  <c r="AV124" i="1"/>
  <c r="AX124" i="1"/>
  <c r="AH125" i="1"/>
  <c r="AV125" i="1"/>
  <c r="AX125" i="1"/>
  <c r="AH126" i="1"/>
  <c r="AV126" i="1"/>
  <c r="AX126" i="1"/>
  <c r="AH127" i="1"/>
  <c r="AV127" i="1"/>
  <c r="AX127" i="1"/>
  <c r="AH128" i="1"/>
  <c r="AV128" i="1"/>
  <c r="AX128" i="1"/>
  <c r="AH129" i="1"/>
  <c r="AV129" i="1"/>
  <c r="AX129" i="1"/>
  <c r="AH130" i="1"/>
  <c r="AV130" i="1"/>
  <c r="AX130" i="1"/>
  <c r="AH131" i="1"/>
  <c r="AV131" i="1"/>
  <c r="AX131" i="1"/>
  <c r="AH132" i="1"/>
  <c r="AV132" i="1"/>
  <c r="AX132" i="1"/>
  <c r="AH133" i="1"/>
  <c r="AV133" i="1"/>
  <c r="AX133" i="1"/>
  <c r="AH134" i="1"/>
  <c r="AV134" i="1"/>
  <c r="AX134" i="1"/>
  <c r="AH135" i="1"/>
  <c r="AV135" i="1"/>
  <c r="AX135" i="1"/>
  <c r="AH136" i="1"/>
  <c r="AV136" i="1"/>
  <c r="AX136" i="1"/>
  <c r="AH137" i="1"/>
  <c r="AV137" i="1"/>
  <c r="AX137" i="1"/>
  <c r="AH138" i="1"/>
  <c r="AV138" i="1"/>
  <c r="AX138" i="1"/>
  <c r="AH139" i="1"/>
  <c r="AV139" i="1"/>
  <c r="AX139" i="1"/>
  <c r="AH140" i="1"/>
  <c r="AV140" i="1"/>
  <c r="AX140" i="1"/>
  <c r="AH141" i="1"/>
  <c r="AV141" i="1"/>
  <c r="AX141" i="1"/>
  <c r="AH142" i="1"/>
  <c r="AV142" i="1"/>
  <c r="AX142" i="1"/>
  <c r="AH143" i="1"/>
  <c r="AV143" i="1"/>
  <c r="AX143" i="1"/>
  <c r="AH144" i="1"/>
  <c r="AV144" i="1"/>
  <c r="AX144" i="1"/>
  <c r="AH145" i="1"/>
  <c r="AV145" i="1"/>
  <c r="AX145" i="1"/>
  <c r="AH146" i="1"/>
  <c r="AV146" i="1"/>
  <c r="AX146" i="1"/>
  <c r="AH147" i="1"/>
  <c r="AV147" i="1"/>
  <c r="AX147" i="1"/>
  <c r="AH148" i="1"/>
  <c r="AV148" i="1"/>
  <c r="AX148" i="1"/>
  <c r="AH149" i="1"/>
  <c r="AV149" i="1"/>
  <c r="AX149" i="1"/>
  <c r="AH150" i="1"/>
  <c r="AV150" i="1"/>
  <c r="AX150" i="1"/>
  <c r="AH151" i="1"/>
  <c r="AV151" i="1"/>
  <c r="AX151" i="1"/>
  <c r="AH152" i="1"/>
  <c r="AV152" i="1"/>
  <c r="AX152" i="1"/>
  <c r="AH153" i="1"/>
  <c r="AV153" i="1"/>
  <c r="AX153" i="1"/>
  <c r="AH154" i="1"/>
  <c r="AV154" i="1"/>
  <c r="AX154" i="1"/>
  <c r="AH155" i="1"/>
  <c r="AV155" i="1"/>
  <c r="AX155" i="1"/>
  <c r="AH156" i="1"/>
  <c r="AV156" i="1"/>
  <c r="AX156" i="1"/>
  <c r="AH157" i="1"/>
  <c r="AV157" i="1"/>
  <c r="AX157" i="1"/>
  <c r="AH158" i="1"/>
  <c r="AV158" i="1"/>
  <c r="AX158" i="1"/>
  <c r="AH159" i="1"/>
  <c r="AV159" i="1"/>
  <c r="AX159" i="1"/>
  <c r="AH160" i="1"/>
  <c r="AV160" i="1"/>
  <c r="AX160" i="1"/>
  <c r="AH161" i="1"/>
  <c r="AV161" i="1"/>
  <c r="AX161" i="1"/>
  <c r="AH162" i="1"/>
  <c r="AV162" i="1"/>
  <c r="AX162" i="1"/>
  <c r="AH163" i="1"/>
  <c r="AV163" i="1"/>
  <c r="AX163" i="1"/>
  <c r="AH164" i="1"/>
  <c r="AV164" i="1"/>
  <c r="AX164" i="1"/>
  <c r="AH165" i="1"/>
  <c r="AV165" i="1"/>
  <c r="AX165" i="1"/>
  <c r="AH166" i="1"/>
  <c r="AV166" i="1"/>
  <c r="AX166" i="1"/>
  <c r="AH167" i="1"/>
  <c r="AV167" i="1"/>
  <c r="AX167" i="1"/>
  <c r="AH168" i="1"/>
  <c r="AV168" i="1"/>
  <c r="AX168" i="1"/>
  <c r="AH169" i="1"/>
  <c r="AV169" i="1"/>
  <c r="AX169" i="1"/>
  <c r="AH170" i="1"/>
  <c r="AV170" i="1"/>
  <c r="AX170" i="1"/>
  <c r="AH171" i="1"/>
  <c r="AV171" i="1"/>
  <c r="AX171" i="1"/>
  <c r="AH172" i="1"/>
  <c r="AV172" i="1"/>
  <c r="AX172" i="1"/>
  <c r="AH173" i="1"/>
  <c r="AV173" i="1"/>
  <c r="AX173" i="1"/>
  <c r="AH174" i="1"/>
  <c r="AV174" i="1"/>
  <c r="AX174" i="1"/>
  <c r="AH175" i="1"/>
  <c r="AV175" i="1"/>
  <c r="AX175" i="1"/>
  <c r="AH176" i="1"/>
  <c r="AV176" i="1"/>
  <c r="AX176" i="1"/>
  <c r="AH177" i="1"/>
  <c r="AV177" i="1"/>
  <c r="AX177" i="1"/>
  <c r="AH178" i="1"/>
  <c r="AV178" i="1"/>
  <c r="AX178" i="1"/>
  <c r="AH179" i="1"/>
  <c r="AV179" i="1"/>
  <c r="AX179" i="1"/>
  <c r="AH180" i="1"/>
  <c r="AV180" i="1"/>
  <c r="AX180" i="1"/>
  <c r="AH181" i="1"/>
  <c r="AV181" i="1"/>
  <c r="AX181" i="1"/>
  <c r="AH182" i="1"/>
  <c r="AV182" i="1"/>
  <c r="AX182" i="1"/>
  <c r="AH183" i="1"/>
  <c r="AV183" i="1"/>
  <c r="AX183" i="1"/>
  <c r="AH184" i="1"/>
  <c r="AV184" i="1"/>
  <c r="AX184" i="1"/>
  <c r="AH185" i="1"/>
  <c r="AV185" i="1"/>
  <c r="AX185" i="1"/>
  <c r="AH186" i="1"/>
  <c r="AV186" i="1"/>
  <c r="AX186" i="1"/>
  <c r="AH187" i="1"/>
  <c r="AV187" i="1"/>
  <c r="AX187" i="1"/>
  <c r="AH188" i="1"/>
  <c r="AV188" i="1"/>
  <c r="AX188" i="1"/>
  <c r="AH189" i="1"/>
  <c r="AV189" i="1"/>
  <c r="AX189" i="1"/>
  <c r="AH190" i="1"/>
  <c r="AV190" i="1"/>
  <c r="AX190" i="1"/>
  <c r="AH191" i="1"/>
  <c r="AV191" i="1"/>
  <c r="AX191" i="1"/>
  <c r="AH192" i="1"/>
  <c r="AV192" i="1"/>
  <c r="AX192" i="1"/>
  <c r="AH193" i="1"/>
  <c r="AV193" i="1"/>
  <c r="AX193" i="1"/>
  <c r="AH194" i="1"/>
  <c r="AV194" i="1"/>
  <c r="AX194" i="1"/>
  <c r="AH195" i="1"/>
  <c r="AV195" i="1"/>
  <c r="AX195" i="1"/>
  <c r="AH196" i="1"/>
  <c r="AV196" i="1"/>
  <c r="AX196" i="1"/>
  <c r="D3" i="4"/>
  <c r="E3" i="4" s="1"/>
  <c r="D4" i="4"/>
  <c r="E4" i="4" s="1"/>
  <c r="D5" i="4"/>
  <c r="E5" i="4" s="1"/>
  <c r="D6" i="4"/>
  <c r="E6" i="4" s="1"/>
  <c r="D7" i="4"/>
  <c r="E7" i="4" s="1"/>
  <c r="D8" i="4"/>
  <c r="E8" i="4" s="1"/>
  <c r="D9" i="4"/>
  <c r="E9" i="4"/>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c r="G31" i="4"/>
  <c r="H31" i="4" s="1"/>
  <c r="G32" i="4"/>
  <c r="H32" i="4" s="1"/>
  <c r="G33" i="4"/>
  <c r="H33" i="4" s="1"/>
  <c r="G34" i="4"/>
  <c r="H34" i="4" s="1"/>
  <c r="G35" i="4"/>
  <c r="H35" i="4" s="1"/>
  <c r="G36" i="4"/>
  <c r="H36" i="4" s="1"/>
  <c r="G37" i="4"/>
  <c r="H37" i="4" s="1"/>
  <c r="G38" i="4"/>
  <c r="H38" i="4" s="1"/>
  <c r="G39" i="4"/>
  <c r="H39" i="4" s="1"/>
  <c r="G40" i="4"/>
  <c r="H40" i="4"/>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<sst xmlns="http://schemas.openxmlformats.org/spreadsheetml/2006/main" count="4932" uniqueCount="1984">
  <si>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</si>
  <si>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</si>
  <si>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</si>
  <si>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</si>
  <si>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</si>
  <si>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</si>
  <si>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</si>
  <si>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</si>
  <si>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</si>
  <si>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</si>
  <si>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</si>
  <si>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</si>
  <si>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</si>
  <si>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</si>
  <si>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</si>
  <si>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</si>
  <si>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</si>
  <si>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</si>
  <si>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</si>
  <si>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</si>
  <si>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</si>
  <si>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</si>
  <si>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</si>
  <si>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</si>
  <si>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</si>
  <si>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</si>
  <si>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</si>
  <si>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</si>
  <si>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</si>
  <si>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</si>
  <si>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</si>
  <si>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</si>
  <si>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</si>
  <si>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</si>
  <si>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</si>
  <si>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</si>
  <si>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</si>
  <si>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</si>
  <si>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</si>
  <si>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</si>
  <si>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</si>
  <si>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</si>
  <si>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</si>
  <si>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</si>
  <si>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</si>
  <si>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</si>
  <si>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</si>
  <si>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</si>
  <si>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</si>
  <si>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</si>
  <si>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</si>
  <si>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</si>
  <si>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</si>
  <si>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</si>
  <si>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</si>
  <si>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</si>
  <si>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</si>
  <si>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</si>
  <si>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</si>
  <si>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</si>
  <si>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</si>
  <si>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</si>
  <si>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</si>
  <si>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</si>
  <si>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</si>
  <si>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</si>
  <si>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</si>
  <si>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</si>
  <si>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</si>
  <si>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</si>
  <si>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</si>
  <si>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</si>
  <si>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</si>
  <si>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</si>
  <si>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</si>
  <si>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</si>
  <si>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</si>
  <si>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</si>
  <si>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</si>
  <si>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</si>
  <si>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</si>
  <si>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</si>
  <si>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</si>
  <si>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</si>
  <si>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</si>
  <si>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</si>
  <si>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</si>
  <si>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</si>
  <si>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</si>
  <si>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</si>
  <si>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</si>
  <si>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</si>
  <si>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</si>
  <si>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</si>
  <si>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</si>
  <si>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</si>
  <si>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</si>
  <si>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</si>
  <si>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</si>
  <si>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</si>
  <si>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</si>
  <si>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</si>
  <si>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</si>
  <si>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</si>
  <si>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</si>
  <si>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</si>
  <si>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</si>
  <si>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</si>
  <si>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</si>
  <si>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</si>
  <si>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</si>
  <si>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</si>
  <si>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</si>
  <si>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</si>
  <si>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</si>
  <si>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</si>
  <si>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</si>
  <si>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</si>
  <si>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</si>
  <si>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</si>
  <si>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</si>
  <si>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</si>
  <si>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</si>
  <si>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</si>
  <si>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</si>
  <si>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</si>
  <si>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</si>
  <si>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</si>
  <si>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</si>
  <si>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</si>
  <si>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</si>
  <si>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</si>
  <si>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</si>
  <si>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</si>
  <si>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</si>
  <si>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</si>
  <si>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</si>
  <si>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</si>
  <si>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</si>
  <si>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</si>
  <si>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</si>
  <si>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</si>
  <si>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</si>
  <si>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</si>
  <si>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</si>
  <si>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</si>
  <si>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</si>
  <si>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</si>
  <si>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</si>
  <si>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</si>
  <si>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</si>
  <si>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</si>
  <si>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</si>
  <si>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</si>
  <si>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</si>
  <si>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</si>
  <si>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</si>
  <si>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</si>
  <si>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</si>
  <si>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</si>
  <si>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</si>
  <si>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</si>
  <si>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</si>
  <si>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</si>
  <si>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</si>
  <si>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</si>
  <si>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</si>
  <si>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</si>
  <si>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</si>
  <si>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</si>
  <si>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</si>
  <si>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</si>
  <si>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</si>
  <si>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</si>
  <si>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</si>
  <si>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</si>
  <si>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</si>
  <si>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</si>
  <si>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</si>
  <si>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</si>
  <si>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</si>
  <si>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</si>
  <si>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</si>
  <si>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</si>
  <si>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</si>
  <si>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</si>
  <si>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</si>
  <si>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</si>
  <si>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</si>
  <si>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</si>
  <si>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</si>
  <si>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</si>
  <si>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</si>
  <si>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</si>
  <si>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</si>
  <si>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</si>
  <si>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</si>
  <si>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</si>
  <si>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</si>
  <si>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</si>
  <si>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</si>
  <si>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</si>
  <si>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</si>
  <si>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</si>
  <si>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</si>
  <si>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</si>
  <si>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</si>
  <si>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</si>
  <si>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</si>
  <si>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</si>
  <si>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</si>
  <si>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</si>
  <si>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</si>
  <si>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</si>
  <si>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</si>
  <si>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</si>
  <si>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</si>
  <si>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</si>
  <si>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</si>
  <si>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</si>
  <si>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</si>
  <si>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</si>
  <si>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</si>
  <si>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</si>
  <si>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</si>
  <si>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</si>
  <si>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</si>
  <si>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</si>
  <si>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</si>
  <si>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</si>
  <si>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</si>
  <si>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</si>
  <si>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</si>
  <si>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</si>
  <si>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</si>
  <si>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</si>
  <si>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</si>
  <si>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</si>
  <si>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</si>
  <si>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</si>
  <si>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</si>
  <si>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</si>
  <si>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</si>
  <si>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</si>
  <si>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</si>
  <si>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</si>
  <si>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</si>
  <si>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</si>
  <si>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</si>
  <si>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</si>
  <si>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</si>
  <si>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</si>
  <si>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</si>
  <si>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</si>
  <si>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</si>
  <si>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</si>
  <si>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</si>
  <si>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</si>
  <si>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</si>
  <si>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</si>
  <si>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</si>
  <si>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</si>
  <si>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</si>
  <si>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</si>
  <si>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</si>
  <si>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</si>
  <si>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</si>
  <si>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</si>
  <si>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</si>
  <si>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</si>
  <si>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</si>
  <si>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</si>
  <si>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</si>
  <si>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</si>
  <si>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</si>
  <si>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</si>
  <si>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</si>
  <si>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</si>
  <si>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</si>
  <si>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</si>
  <si>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</si>
  <si>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</si>
  <si>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</si>
  <si>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</si>
  <si>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</si>
  <si>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</si>
  <si>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</si>
  <si>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</si>
  <si>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</si>
  <si>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</si>
  <si>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</si>
  <si>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</si>
  <si>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</si>
  <si>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</si>
  <si>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</si>
  <si>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</si>
  <si>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</si>
  <si>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</si>
  <si>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</si>
  <si>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</si>
  <si>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</si>
  <si>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</si>
  <si>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</si>
  <si>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</si>
  <si>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</si>
  <si>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</si>
  <si>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</si>
  <si>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</si>
  <si>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</si>
  <si>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</si>
  <si>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</si>
  <si>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</si>
  <si>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</si>
  <si>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</si>
  <si>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</si>
  <si>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</si>
  <si>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</si>
  <si>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</si>
  <si>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</si>
  <si>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</si>
  <si>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</si>
  <si>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</si>
  <si>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</si>
  <si>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</si>
  <si>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</si>
  <si>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</si>
  <si>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</si>
  <si>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</si>
  <si>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</si>
  <si>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</si>
  <si>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</si>
  <si>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</si>
  <si>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</si>
  <si>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</si>
  <si>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</si>
  <si>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</si>
  <si>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</si>
  <si>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</si>
  <si>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</si>
  <si>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</si>
  <si>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</si>
  <si>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</si>
  <si>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</si>
  <si>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</si>
  <si>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</si>
  <si>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</si>
  <si>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</si>
  <si>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</si>
  <si>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</si>
  <si>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</si>
  <si>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</si>
  <si>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</si>
  <si>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</si>
  <si>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</si>
  <si>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</si>
  <si>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</si>
  <si>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</si>
  <si>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</si>
  <si>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</si>
  <si>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</si>
  <si>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</si>
  <si>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</si>
  <si>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</si>
  <si>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</si>
  <si>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</si>
  <si>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</si>
  <si>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</si>
  <si>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</si>
  <si>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</si>
  <si>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</si>
  <si>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</si>
  <si>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</si>
  <si>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</si>
  <si>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</si>
  <si>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</si>
  <si>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</si>
  <si>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</si>
  <si>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</si>
  <si>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</si>
  <si>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</si>
  <si>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</si>
  <si>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</si>
  <si>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</si>
  <si>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</si>
  <si>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</si>
  <si>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</si>
  <si>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</si>
  <si>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</si>
  <si>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</si>
  <si>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</si>
  <si>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</si>
  <si>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</si>
  <si>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</si>
  <si>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</si>
  <si>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</si>
  <si>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</si>
  <si>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</si>
  <si>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</si>
  <si>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</si>
  <si>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</si>
  <si>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</si>
  <si>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</si>
  <si>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</si>
  <si>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</si>
  <si>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</si>
  <si>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</si>
  <si>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</si>
  <si>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</si>
  <si>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</si>
  <si>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</si>
  <si>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</si>
  <si>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</si>
  <si>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</si>
  <si>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</si>
  <si>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</si>
  <si>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</si>
  <si>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</si>
  <si>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</si>
  <si>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</si>
  <si>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</si>
  <si>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</si>
  <si>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</si>
  <si>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</si>
  <si>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</si>
  <si>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</si>
  <si>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</si>
  <si>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</si>
  <si>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</si>
  <si>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</si>
  <si>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</si>
  <si>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</si>
  <si>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</si>
  <si>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</si>
  <si>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</si>
  <si>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</si>
  <si>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</si>
  <si>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</si>
  <si>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</si>
  <si>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</si>
  <si>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</si>
  <si>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</si>
  <si>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</si>
  <si>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</si>
  <si>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</si>
  <si>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</si>
  <si>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</si>
  <si>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</si>
  <si>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</si>
  <si>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</si>
  <si>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</si>
  <si>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</si>
  <si>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</si>
  <si>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</si>
  <si>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</si>
  <si>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</si>
  <si>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</si>
  <si>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</si>
  <si>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</si>
  <si>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</si>
  <si>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</si>
  <si>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</si>
  <si>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</si>
  <si>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</si>
  <si>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</si>
  <si>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</si>
  <si>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</si>
  <si>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</si>
  <si>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</si>
  <si>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</si>
  <si>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</si>
  <si>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</si>
  <si>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</si>
  <si>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</si>
  <si>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</si>
  <si>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</si>
  <si>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</si>
  <si>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</si>
  <si>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</si>
  <si>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</si>
  <si>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</si>
  <si>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</si>
  <si>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</si>
  <si>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</si>
  <si>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</si>
  <si>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</si>
  <si>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</si>
  <si>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</si>
  <si>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</si>
  <si>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</si>
  <si>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</si>
  <si>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</si>
  <si>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</si>
  <si>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</si>
  <si>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</si>
  <si>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</si>
  <si>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</si>
  <si>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</si>
  <si>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</si>
  <si>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</si>
  <si>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</si>
  <si>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</si>
  <si>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</si>
  <si>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</si>
  <si>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</si>
  <si>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</si>
  <si>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</si>
  <si>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</si>
  <si>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</si>
  <si>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</si>
  <si>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</si>
  <si>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</si>
  <si>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</si>
  <si>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</si>
  <si>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</si>
  <si>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</si>
  <si>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</si>
  <si>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</si>
  <si>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</si>
  <si>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</si>
  <si>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</si>
  <si>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</si>
  <si>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</si>
  <si>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</si>
  <si>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</si>
  <si>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</si>
  <si>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</si>
  <si>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</si>
  <si>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</si>
  <si>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</si>
  <si>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</si>
  <si>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</si>
  <si>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</si>
  <si>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</si>
  <si>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</si>
  <si>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</si>
  <si>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</si>
  <si>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</si>
  <si>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</si>
  <si>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001</t>
  </si>
  <si>
    <t>002</t>
  </si>
  <si>
    <t>003</t>
  </si>
  <si>
    <t>EDNA MARGARITA DAVILA NOVOA___</t>
  </si>
  <si>
    <t>004</t>
  </si>
  <si>
    <t>005</t>
  </si>
  <si>
    <t>006</t>
  </si>
  <si>
    <t>007</t>
  </si>
  <si>
    <t>GLORIA MATILDE SANTANA CASALLAS___</t>
  </si>
  <si>
    <t>008</t>
  </si>
  <si>
    <t>009</t>
  </si>
  <si>
    <t>010</t>
  </si>
  <si>
    <t>011</t>
  </si>
  <si>
    <t>012</t>
  </si>
  <si>
    <t>013</t>
  </si>
  <si>
    <t>014</t>
  </si>
  <si>
    <t>015</t>
  </si>
  <si>
    <t>016</t>
  </si>
  <si>
    <t>017</t>
  </si>
  <si>
    <t>018</t>
  </si>
  <si>
    <t>019</t>
  </si>
  <si>
    <t>020</t>
  </si>
  <si>
    <t>021</t>
  </si>
  <si>
    <t>022</t>
  </si>
  <si>
    <t>023</t>
  </si>
  <si>
    <t>024</t>
  </si>
  <si>
    <t>JORGE LEONARDO RENDON ARAQUE___</t>
  </si>
  <si>
    <t>025</t>
  </si>
  <si>
    <t>026</t>
  </si>
  <si>
    <t>027</t>
  </si>
  <si>
    <t>028</t>
  </si>
  <si>
    <t>029</t>
  </si>
  <si>
    <t>030</t>
  </si>
  <si>
    <t>031</t>
  </si>
  <si>
    <t>032</t>
  </si>
  <si>
    <t>033</t>
  </si>
  <si>
    <t>034</t>
  </si>
  <si>
    <t>035</t>
  </si>
  <si>
    <t>036</t>
  </si>
  <si>
    <t>037</t>
  </si>
  <si>
    <t>038</t>
  </si>
  <si>
    <t>LUISA FERNANDA GUZMAN MARTINEZ___</t>
  </si>
  <si>
    <t>039</t>
  </si>
  <si>
    <t>040</t>
  </si>
  <si>
    <t>041</t>
  </si>
  <si>
    <t>042</t>
  </si>
  <si>
    <t>043</t>
  </si>
  <si>
    <t>044</t>
  </si>
  <si>
    <t>045</t>
  </si>
  <si>
    <t>LUISA MILENA ARIAS SIERRA___</t>
  </si>
  <si>
    <t>046</t>
  </si>
  <si>
    <t>047</t>
  </si>
  <si>
    <t>048</t>
  </si>
  <si>
    <t>049</t>
  </si>
  <si>
    <t>LIGIA PAOLA GOMEZ VARGAS___</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</si>
  <si>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</si>
  <si>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</si>
  <si>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</si>
  <si>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</si>
  <si>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</si>
  <si>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</si>
  <si>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</si>
  <si>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</si>
  <si>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</si>
  <si>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</si>
  <si>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</si>
  <si>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</si>
  <si>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</si>
  <si>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</si>
  <si>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</si>
  <si>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</si>
  <si>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</si>
  <si>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</si>
  <si>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</si>
  <si>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</si>
  <si>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</si>
  <si>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</si>
  <si>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</si>
  <si>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</si>
  <si>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</si>
  <si>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</si>
  <si>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</si>
  <si>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</si>
  <si>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</si>
  <si>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</si>
  <si>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</si>
  <si>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</si>
  <si>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</si>
  <si>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MARCO ANTONIO PEREZ JIMENEZ___</t>
  </si>
  <si>
    <t>083</t>
  </si>
  <si>
    <t>084</t>
  </si>
  <si>
    <t>085</t>
  </si>
  <si>
    <t>086</t>
  </si>
  <si>
    <t>087</t>
  </si>
  <si>
    <t>088</t>
  </si>
  <si>
    <t>089</t>
  </si>
  <si>
    <t>090</t>
  </si>
  <si>
    <t>091</t>
  </si>
  <si>
    <t>092</t>
  </si>
  <si>
    <t>HUGO JAVIER RUBIO RODRIGUEZ___</t>
  </si>
  <si>
    <t>093</t>
  </si>
  <si>
    <t>094</t>
  </si>
  <si>
    <t>095</t>
  </si>
  <si>
    <t>096</t>
  </si>
  <si>
    <t>097</t>
  </si>
  <si>
    <t>098</t>
  </si>
  <si>
    <t>099</t>
  </si>
  <si>
    <t>100</t>
  </si>
  <si>
    <t>101</t>
  </si>
  <si>
    <t>OSCAR FELIPE AVILA BLANCO___</t>
  </si>
  <si>
    <t>102</t>
  </si>
  <si>
    <t>103</t>
  </si>
  <si>
    <t>104</t>
  </si>
  <si>
    <t>105</t>
  </si>
  <si>
    <t>106</t>
  </si>
  <si>
    <t>107</t>
  </si>
  <si>
    <t>108</t>
  </si>
  <si>
    <t>109</t>
  </si>
  <si>
    <t>110</t>
  </si>
  <si>
    <t>JUANITA DIAZ VILLALOBOS___</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</si>
  <si>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</si>
  <si>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</si>
  <si>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</si>
  <si>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</si>
  <si>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</si>
  <si>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</si>
  <si>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</si>
  <si>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</si>
  <si>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</si>
  <si>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</si>
  <si>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</si>
  <si>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</si>
  <si>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</si>
  <si>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</si>
  <si>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</si>
  <si>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</si>
  <si>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</si>
  <si>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</si>
  <si>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</si>
  <si>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</si>
  <si>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</si>
  <si>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</si>
  <si>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</si>
  <si>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</si>
  <si>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MARIA ELENA ORTEGA AMAYA___</t>
  </si>
  <si>
    <t>135</t>
  </si>
  <si>
    <t>136</t>
  </si>
  <si>
    <t>137</t>
  </si>
  <si>
    <t>138</t>
  </si>
  <si>
    <t>139</t>
  </si>
  <si>
    <t>140</t>
  </si>
  <si>
    <t>141</t>
  </si>
  <si>
    <t>142</t>
  </si>
  <si>
    <t>143</t>
  </si>
  <si>
    <t>144</t>
  </si>
  <si>
    <t>145</t>
  </si>
  <si>
    <t>146</t>
  </si>
  <si>
    <t>147</t>
  </si>
  <si>
    <t>SILVANA JARAMILLO CABRERA___</t>
  </si>
  <si>
    <t>148</t>
  </si>
  <si>
    <t>149</t>
  </si>
  <si>
    <t>ANDRES MAURICIO RODRIGUEZ___</t>
  </si>
  <si>
    <t>150</t>
  </si>
  <si>
    <t>151</t>
  </si>
  <si>
    <t>152</t>
  </si>
  <si>
    <t>153</t>
  </si>
  <si>
    <t>154</t>
  </si>
  <si>
    <t>155</t>
  </si>
  <si>
    <t>156</t>
  </si>
  <si>
    <t>157</t>
  </si>
  <si>
    <t>158</t>
  </si>
  <si>
    <t>159</t>
  </si>
  <si>
    <t>160</t>
  </si>
  <si>
    <t>161</t>
  </si>
  <si>
    <t>162</t>
  </si>
  <si>
    <t>163</t>
  </si>
  <si>
    <t>164</t>
  </si>
  <si>
    <t>165</t>
  </si>
  <si>
    <t>166</t>
  </si>
  <si>
    <t>167</t>
  </si>
  <si>
    <t>SANTIAGO ENRIQUE SALAZAR OSPINA___</t>
  </si>
  <si>
    <t>168</t>
  </si>
  <si>
    <t>169</t>
  </si>
  <si>
    <t>170</t>
  </si>
  <si>
    <t>171</t>
  </si>
  <si>
    <t>172</t>
  </si>
  <si>
    <t>173</t>
  </si>
  <si>
    <t>174</t>
  </si>
  <si>
    <t>175</t>
  </si>
  <si>
    <t>176</t>
  </si>
  <si>
    <t>177</t>
  </si>
  <si>
    <t>178</t>
  </si>
  <si>
    <t>179</t>
  </si>
  <si>
    <t>180</t>
  </si>
  <si>
    <t>181</t>
  </si>
  <si>
    <t>182</t>
  </si>
  <si>
    <t>183</t>
  </si>
  <si>
    <t>184</t>
  </si>
  <si>
    <t>185</t>
  </si>
  <si>
    <t>186</t>
  </si>
  <si>
    <t>INCITECO SAS___</t>
  </si>
  <si>
    <t>187</t>
  </si>
  <si>
    <t>188</t>
  </si>
  <si>
    <t>189</t>
  </si>
  <si>
    <t>190</t>
  </si>
  <si>
    <t>191</t>
  </si>
  <si>
    <t>192</t>
  </si>
  <si>
    <t>193</t>
  </si>
  <si>
    <t>194</t>
  </si>
  <si>
    <t>SANTIAGO ENRIQUE SALAZAR OSPINA</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</si>
  <si>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</si>
  <si>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</si>
  <si>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</si>
  <si>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</si>
  <si>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</si>
  <si>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</si>
  <si>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</si>
  <si>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</si>
  <si>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</si>
  <si>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</si>
  <si>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</si>
  <si>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</si>
  <si>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</si>
  <si>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</si>
  <si>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</si>
  <si>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</si>
  <si>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</si>
  <si>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</si>
  <si>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</si>
  <si>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</si>
  <si>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</si>
  <si>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</si>
  <si>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</si>
  <si>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</si>
  <si>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</si>
  <si>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</si>
  <si>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</si>
  <si>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</si>
  <si>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</si>
  <si>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</si>
  <si>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</si>
  <si>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</si>
  <si>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</si>
  <si>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</si>
  <si>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</si>
  <si>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</si>
  <si>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</si>
  <si>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</si>
  <si>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</si>
  <si>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</si>
  <si>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</si>
  <si>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</si>
  <si>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</si>
  <si>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</si>
  <si>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</si>
  <si>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</si>
  <si>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</si>
  <si>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</si>
  <si>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</si>
  <si>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</si>
  <si>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</si>
  <si>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</si>
  <si>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</si>
  <si>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</si>
  <si>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</si>
  <si>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</si>
  <si>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</si>
  <si>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</si>
  <si>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</si>
  <si>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</si>
  <si>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</si>
  <si>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</si>
  <si>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</si>
  <si>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</si>
  <si>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</si>
  <si>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</si>
  <si>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</si>
  <si>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</si>
  <si>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</si>
  <si>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</si>
  <si>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</si>
  <si>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</si>
  <si>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</si>
  <si>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</si>
  <si>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</si>
  <si>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</si>
  <si>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</si>
  <si>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</si>
  <si>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</si>
  <si>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</si>
  <si>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</si>
  <si>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</si>
  <si>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</si>
  <si>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</si>
  <si>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</si>
  <si>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</si>
  <si>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</si>
  <si>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</si>
  <si>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</si>
  <si>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</si>
  <si>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</si>
  <si>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</si>
  <si>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</si>
  <si>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</si>
  <si>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</si>
  <si>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</si>
  <si>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</si>
  <si>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</si>
  <si>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</si>
  <si>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</si>
  <si>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</si>
  <si>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</si>
  <si>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</si>
  <si>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</si>
  <si>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</si>
  <si>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</si>
  <si>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</si>
  <si>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</si>
  <si>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</si>
  <si>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</si>
  <si>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</si>
  <si>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</si>
  <si>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</si>
  <si>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</si>
  <si>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</si>
  <si>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</si>
  <si>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</si>
  <si>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</si>
  <si>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</si>
  <si>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</si>
  <si>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Contratación directa</t>
  </si>
  <si>
    <t>CD Prestación de servicios profesionales y de apoyo a la gestión, o para la ejecución de trabajos artísticos que sólo puedan encomendarse a determinadas personas naturales;</t>
  </si>
  <si>
    <t>PERSONA NATURAL</t>
  </si>
  <si>
    <t>LADY JOHANA ORDOÑEZ GUERRERO</t>
  </si>
  <si>
    <t>EDNA MARGARITA DAVILA NOVOA</t>
  </si>
  <si>
    <t>MARIA ELENA ORTEGA AMAYA</t>
  </si>
  <si>
    <t>CESAR MAURICIO CACERES HERNANDEZ</t>
  </si>
  <si>
    <t>BUCARAMANGA</t>
  </si>
  <si>
    <t>JAIRO ESTEBAN SARASTY HUERTAS</t>
  </si>
  <si>
    <t xml:space="preserve">No aplica </t>
  </si>
  <si>
    <t>NIT</t>
  </si>
  <si>
    <t>PERSONA JURIDICA</t>
  </si>
  <si>
    <t>JUANITA DIAZ VILLALOBOS</t>
  </si>
  <si>
    <t>HUGO JAVIER RUBIO RODRIGUEZ</t>
  </si>
  <si>
    <t>GLORIA MATILDE SANTANA CASALLAS</t>
  </si>
  <si>
    <t>NAYARA TORRES RANGEL</t>
  </si>
  <si>
    <t>Suministro</t>
  </si>
  <si>
    <t>Contratación mínima cuantia</t>
  </si>
  <si>
    <t>MARCO ANTONIO PEREZ JIMENEZ</t>
  </si>
  <si>
    <t>LIGIA PAOLA GOMEZ VARGAS</t>
  </si>
  <si>
    <t>DIEGO ALEJANDRO CASTELLANOS CASTILLO</t>
  </si>
  <si>
    <t>Apoyar jurídicamente la ejecución de las acciones requeridas para la depuración de las actuaciones administrativas que cursan en la Alcaldía Local</t>
  </si>
  <si>
    <t>Compraventa de bienes muebles</t>
  </si>
  <si>
    <t>Seguros</t>
  </si>
  <si>
    <t>Contratos de prestación de servicios</t>
  </si>
  <si>
    <t>Contratos interadministrativos</t>
  </si>
  <si>
    <t>CD Contratos interadministrativos</t>
  </si>
  <si>
    <t>Obra pública</t>
  </si>
  <si>
    <t>Licitación pública</t>
  </si>
  <si>
    <t>Arrendamiento de bienes inmuebles</t>
  </si>
  <si>
    <t>CD El arrendamiento o adquisición de inmuebles</t>
  </si>
  <si>
    <t>LUISA MILENA ARIAS SIERRA</t>
  </si>
  <si>
    <t>Interventoría</t>
  </si>
  <si>
    <t>Concurso de méritos</t>
  </si>
  <si>
    <t>JORGE LEONARDO RENDON ARAQUE</t>
  </si>
  <si>
    <t> </t>
  </si>
  <si>
    <t>CC</t>
  </si>
  <si>
    <t>CAROLINA SUAREZ CABEZA</t>
  </si>
  <si>
    <t>LUISA FERNANDA GUZMAN MARTINEZ</t>
  </si>
  <si>
    <t>YAZMÍN ARIZA ULLOA</t>
  </si>
  <si>
    <t>Apoyar administrativa y asistencialmente a las Inspecciones de Policia de la Localidad</t>
  </si>
  <si>
    <t>OSCAR FELIPE AVILA BLANCO</t>
  </si>
  <si>
    <t>SILVANA JARAMILLO CABRERA</t>
  </si>
  <si>
    <t>ANDRES MAURICIO RODRIGUEZ</t>
  </si>
  <si>
    <t>N/A</t>
  </si>
  <si>
    <t>INCITECO SAS</t>
  </si>
  <si>
    <t>MARISOL QUINTAS CHANG</t>
  </si>
  <si>
    <t>LUIS FERNANDO MENDEZ AVILA</t>
  </si>
  <si>
    <t>NATHALY NAVAS CHAVEZ</t>
  </si>
  <si>
    <t>DIANA MARCELA CANO PIÑEROS</t>
  </si>
  <si>
    <t>JOSE HERNANDO LEON</t>
  </si>
  <si>
    <t>MARIA CAMILA NARVAEZ ARTEAGA</t>
  </si>
  <si>
    <t>MARIA ALEJANDRA LOPEZ GUZMAN</t>
  </si>
  <si>
    <t>DIANA MAYERLY LARROTA RAMIREZ</t>
  </si>
  <si>
    <t>RUBEN DARIO ESCOBAR SANCHEZ</t>
  </si>
  <si>
    <t>JORGE CAMILO RUANO CANCHALA</t>
  </si>
  <si>
    <t>ANY ALEJANDRA TOVAR CASTILLO</t>
  </si>
  <si>
    <t>OMAR ARTURO CALDERON ZAQUE</t>
  </si>
  <si>
    <t>MAGDA SOFIA HERNANDEZ SOTO</t>
  </si>
  <si>
    <t>PROF. ADMINISTRADOR POLICIAL</t>
  </si>
  <si>
    <t>DIEGO ALEJANDRO MORENO MAHECHA</t>
  </si>
  <si>
    <t>OSCAR JAVIER MONROY DIAZ</t>
  </si>
  <si>
    <t>ANA MILENA BERMUDEZ RODRIGUEZ</t>
  </si>
  <si>
    <t>FRANKLIN AIMER TORRES MENDOZA</t>
  </si>
  <si>
    <t>Apoyar administrativa y asistencialmente a las inspecciones de Policia de la Localidad</t>
  </si>
  <si>
    <t>MARIA YANIRA CUERVO GONZALEZ</t>
  </si>
  <si>
    <t>26/04/2022</t>
  </si>
  <si>
    <t>YAZMIN ARIZA ULLOA</t>
  </si>
  <si>
    <t>Prestar el servicio de vigilancia y seguridad privada en la modalidad de vigilancia fija con arma y medios tecnológicos para las instalaciones donde funcionan las sedes de la Alcaldía Local De Teusaquillo, y la Junta Administradora Local de Teusaquillo</t>
  </si>
  <si>
    <t>15/02/2022</t>
  </si>
  <si>
    <t>SOCIEDAD COLOMBIANA DE INGENIEROS</t>
  </si>
  <si>
    <t>DIANA LUZ ORTIZ RODRIGUEZ</t>
  </si>
  <si>
    <t>12/11/2021</t>
  </si>
  <si>
    <t>11/02/2022</t>
  </si>
  <si>
    <t>08/03/2022</t>
  </si>
  <si>
    <t>FDLT-CPS-01-2020</t>
  </si>
  <si>
    <t>CPS-001-2020</t>
  </si>
  <si>
    <t>https://www.contratos.gov.co/consultas/detalleProceso.do?numConstancia=20-22-12781&amp;g-recaptcha-response=03AGdBq26dkvPJjFnx9xJL68rno4JXYMbpRylve5-6SANCdyt3pCBIXIFXEz486Mlb_wI4BvOxbsIvzK8v9NZh9xJsFCjJI40LzWTBgx62AzXIv3ZN2fOJh9-ij2ZVCw3EvZ7sbZsy4aVBAZrt4SQKJsoTdfef69CSmuv</t>
  </si>
  <si>
    <t xml:space="preserve">Prestar los srvicios de apoyo  a la gestion  en la ejecucion de las actividades administrativas y operativas, en temas concernientesa registros,certificaciones, actualizaciones de datos entre otras  con el fin de dar cumplimiento  a lo establecido en la Ley 675 de 2001 y 746 de 2009 y demas normas vigentes , asi como los temas relacionados  con Establecimientos de Comercio y Espacio Publico , que se aelanten en el Area de Gestion Policiva de la Alcaldia Local de Teusaquillo de acuerdo a lo contemplado  en el proyecto 1329 TEUSAQUILLO MEJOR GOBIERNO LOCAL </t>
  </si>
  <si>
    <t>NATALIA MURCIA MURCIA</t>
  </si>
  <si>
    <t xml:space="preserve">CARLOS HOYOS </t>
  </si>
  <si>
    <t>20206320001483</t>
  </si>
  <si>
    <t>13/03/2020</t>
  </si>
  <si>
    <t>FDLT-CPS -02-2020</t>
  </si>
  <si>
    <t>FCLT-CPS-002-2020</t>
  </si>
  <si>
    <t>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t>
  </si>
  <si>
    <t>Apoyar administrativa y aistencialmente al Area de Gestion de Dearrollo Local, en el marco del Plan de Desarrollo Local de Teusaquillo 2017-202y el Plan de Gestion Local para la vigencia 2020 en el marco de toda la normatividad legal y procedimental establecida</t>
  </si>
  <si>
    <t>GLORIA MATIILDE SANTANA CASALLAS /TERMINACION ANTICIPADA DEL CONTRATO</t>
  </si>
  <si>
    <t>FDLT-CPS-03 -2020</t>
  </si>
  <si>
    <t xml:space="preserve">FDLT-CPS-003-2020	</t>
  </si>
  <si>
    <t>https://www.contratos.gov.co/consultas/detalleProceso.do?numConstancia=20-22-12789&amp;g-recaptcha-response=03AGdBq26iEV5ZlBKlKJ3l9S_kBSpsPK6pkXQ1GLHOaZNL8x6vr9hV72_aA4lxGjfaREvTP9ghHOG7o0g5AD6u_iK_lSrIjg6MVg6y0YQXN6PGv33X35sWlNEptP</t>
  </si>
  <si>
    <t>Apoyar al Alcalde  Local en la gestion de los asuntos relacionados con seguridad ciudadana,convivencia y prevencion de confilctividades, violenciias y delitos  en la Localidad , de conformidad  con el marco normativo aplicable en la materia</t>
  </si>
  <si>
    <t>CAMILO ALBERTO DIAZ VARELA</t>
  </si>
  <si>
    <t>FDLT-CPS-04-2020</t>
  </si>
  <si>
    <t xml:space="preserve">004-2020	</t>
  </si>
  <si>
    <t>https://www.contratos.gov.co/consultas/detalleProceso.do?numConstancia=20-22-12790&amp;g-recaptcha-response=03AGdBq24nWullXiDf_i2Zu8kIisVbuqK-BS6Fxzb8UJ0VhVyQwpfgcqXS31G-s7j5U8lshvvDKFxxStWsBlXPGP6NFgZ0E0uUNA4xwaIy3io1jE2avYezHUoqFWDZ6N4K</t>
  </si>
  <si>
    <t>El contratista se obliga para con la Alcaldia Local de Teusaquillo a prestar sus servicios  para apoyar el proceso de radicacion y entrega de correspondencia  interna y externa en marco  del Plan de Desarrollo Local de Teusaquillo  2017- 2020, Plan de Gestion y Sistema Integrado de Gestion</t>
  </si>
  <si>
    <t>MARISOL QUINTAS CHANAG</t>
  </si>
  <si>
    <t>FDLT-CPS -05-2020</t>
  </si>
  <si>
    <t xml:space="preserve">005-2020	</t>
  </si>
  <si>
    <t>https://www.contratos.gov.co/consultas/detalleProceso.do?numConstancia=20-22-12791&amp;g-recaptcha-response=03AGdBq25uonP0nKaF6DvOzBTprfB46_NY6zi6aTXn_WBU0mQZd4g3V5QNvV_CUjs-UxKH8KBqsAJNI-P_1IRpyuTPI5-8uf5DWyGb2xmenvHrLmszebSepGSc2BGK</t>
  </si>
  <si>
    <t>Apoyar juridicamente  la ejecucion de las acciones requeridas para la depuracion de las actuaciones administrativas  que sursan en la Alcaldia Local de Teusaquillo</t>
  </si>
  <si>
    <t>EDWIN PEDROZO CARDENAS</t>
  </si>
  <si>
    <t>$3.942.000</t>
  </si>
  <si>
    <t>FDLT-CPS -06-2020</t>
  </si>
  <si>
    <t xml:space="preserve">006-2020	</t>
  </si>
  <si>
    <t>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t>
  </si>
  <si>
    <t>Apoyar juridicamente la ejecucion de las acciones requeridas para la depuracion dev las actuaciones administrativas que cursan en la Alcaldia Local de Teusaquillo</t>
  </si>
  <si>
    <t>CARLOS FABIAN MAMON ALARCON</t>
  </si>
  <si>
    <t>FDLT-CPS-07-2020</t>
  </si>
  <si>
    <t xml:space="preserve">007-2020	</t>
  </si>
  <si>
    <t>https://www.contratos.gov.co/consultas/detalleProceso.do?numConstancia=20-22-12969&amp;g-recaptcha-response=03AGdBq26TVRD7APT4lPnmlD-bceiaddjEgKsQa9KS_wQZa9O64hGXz_JSCYcnqsTu_ktCL-bVmlxKMHVtA2NRSE4fBeSXujSBUDWwUXzMAFoJm9B_YmqScXKj6bTb9pBGgBQIvTv</t>
  </si>
  <si>
    <t>Apoyar tecnicamente las dstintas etapas de los procesos de competencia de la Alcaldia de Teusaquillo para la depuracion de actuaciones administrativoas</t>
  </si>
  <si>
    <t xml:space="preserve">LUISA FERNANDA GOMEZ ESPINOSA </t>
  </si>
  <si>
    <t>FDLT-CPS-08-2020</t>
  </si>
  <si>
    <t>FDLT-CPS-008-2020</t>
  </si>
  <si>
    <t>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t>
  </si>
  <si>
    <t>Apoyar al Alcalde  Local  en  la formulacion , seguimiento e implementacion de la estrategia  local para la terminacion juridica de actuaciones administrativas que cursan en la Alcaldia Local de Teusaquillo</t>
  </si>
  <si>
    <t>JAIME RENE BARAJAS GARCIA</t>
  </si>
  <si>
    <t>FDLT-CPS-09-2020</t>
  </si>
  <si>
    <t xml:space="preserve">CO1.PCCNTR.1366862	</t>
  </si>
  <si>
    <t>https://community.secop.gov.co/Public/Tendering/OpportunityDetail/Index?noticeUID=CO1.NTC.1103635&amp;isFromPublicArea=True&amp;isModal=False</t>
  </si>
  <si>
    <t>Prestar los servicios profesionales en la organización,coordinacion,ejecucion, seguimiento y control de los planes, programas,proyectosy / o actividades tecnicas y administrativas de la Alcaldia Local</t>
  </si>
  <si>
    <t>FDLT-CPS-010-2020</t>
  </si>
  <si>
    <t xml:space="preserve">FDLT-CPS-010-2020	</t>
  </si>
  <si>
    <t>https://community.secop.gov.co/Public/Tendering/OpportunityDetail/Index?noticeUID=CO1.NTC.1106967&amp;isFromPublicArea=True&amp;isModal=False</t>
  </si>
  <si>
    <t>Prestar los servicios profesionales especializados al despacho para la asesoria, revision, seguimiento y cumplimiento de los planes y proyectos en el marco de las metas establecidas en el Plan de Desarrollo Local 2017-2020</t>
  </si>
  <si>
    <t>NOHORA CLEMENCIA GARCIA DE SENN</t>
  </si>
  <si>
    <t>3044551217/3007759180</t>
  </si>
  <si>
    <t>FDLT-CPS-011-2020</t>
  </si>
  <si>
    <t>https://community.secop.gov.co/Public/Tendering/OpportunityDetail/Index?noticeUID=CO1.NTC.1107251&amp;isFromPublicArea=True&amp;isModal=False</t>
  </si>
  <si>
    <t>Apoyar asistencialmente a la Alcaldia Local de Teusaquillo en el manejo y seguimiento de la agenda del Alcalde Local y demas tramites admi nistrativos  de carácter secretarial en el despacho de conformidad con las condiciones y obligaciones contenidas en los estudios previos</t>
  </si>
  <si>
    <t>3114992778/4619132</t>
  </si>
  <si>
    <t>FDLT-CPS-12-2020</t>
  </si>
  <si>
    <t>FDLT-CPS-012-2020</t>
  </si>
  <si>
    <t>https://community.secop.gov.co/Public/Tendering/OpportunityDetail/Index?noticeUID=CO1.NTC.1107604&amp;isFromPublicArea=True&amp;isModal=False</t>
  </si>
  <si>
    <t>Prestar los servicios profesionales para la operación ,prestacion,seguimiento y cumplimiento de los procedimientos administrativos, operativos y programaticos del Servicio de Apoyo Economico Tipo C y Banco de ayudas tecnicas, que contribuyan a la garantia de los derechos de la poblacion mayor y/o discapacitada de la Localidad  de Teusaquillo</t>
  </si>
  <si>
    <t>PILAR ROCIO CASTRO DURAN</t>
  </si>
  <si>
    <t>FDLT-CPS-13-2020</t>
  </si>
  <si>
    <t>https://community.secop.gov.co/Public/Tendering/OpportunityDetail/Index?noticeUID=CO1.NTC.1109804&amp;isFromPublicArea=True&amp;isModal=False</t>
  </si>
  <si>
    <t>El contratista se obliga para con la Alcaldia Local de Teusaquillo  a prestar sus servicios profesionales en el Area de Gestion de Desarrollo Local-presupuesto y contabilidad, apyando la elaboracion, seguimiento,analisis y administracion del presupuesto del Fondo de Desarrollo Local de Teusaquillo</t>
  </si>
  <si>
    <t>YAIRA MILENA QUINTERO GUACALI</t>
  </si>
  <si>
    <t>ISABEL RAQUEL FERNANDEZ PEREZ</t>
  </si>
  <si>
    <t>NO REGISTRA ORFEO</t>
  </si>
  <si>
    <t>FDLT-CPS -014-2020</t>
  </si>
  <si>
    <t>FDLT-CPS-14-2020</t>
  </si>
  <si>
    <t>https://community.secop.gov.co/Public/Tendering/OpportunityDetail/Index?noticeUID=CO1.NTC.1109818&amp;isFromPublicArea=True&amp;isModal=False</t>
  </si>
  <si>
    <t>El contratista se obliga para con el Fondo  de Desarrollo Local  de Teusaquillo a prestar sus servicios profesionales para coordinar,orientar, y realizar seguimiento de la gestion en el area de infraestructura de la Oficina de Planeacion del Fondo de Desarrollo Local de Teusaquillo y demas actividades que se requieran  en el desarrollo del proyecto 1338 Teusaquillo Mejor para la conservacion de la Malla Vial y  Espacio Publico Peatonal y los que sean designados en el marco del plan  de Desarrollo Local  2017-2020</t>
  </si>
  <si>
    <t>MAGDA LORENA DAVILA VELANDIA</t>
  </si>
  <si>
    <t>FDLT-CPS 015-2020</t>
  </si>
  <si>
    <t>FDLT-CPS-15-2020</t>
  </si>
  <si>
    <t>https://community.secop.gov.co/Public/Tendering/OpportunityDetail/Index?noticeUID=CO1.NTC.1109782&amp;isFromPublicArea=True&amp;isModal=False</t>
  </si>
  <si>
    <t>Apoyar la formulacion, gestion y seguimiento de actividades enfocadas a la Gestion Ambiental  externa encaminadas a la mitigacion de los diferentes impactos ambientales y la conservacion de los recursos naturales de la Localidad</t>
  </si>
  <si>
    <t>YOLANDA HERRERA VELOZA</t>
  </si>
  <si>
    <t>FDLT-CPS-016-2020</t>
  </si>
  <si>
    <t>CO1.PCCNTR.1379040</t>
  </si>
  <si>
    <t>https://community.secop.gov.co/Public/Tendering/OpportunityDetail/Index?noticeUID=CO1.NTC.1111879&amp;isFromPublicArea=True&amp;isModal=False</t>
  </si>
  <si>
    <t>Apoyar la gestion documental de la Alcaldia, en el desarrollo de las actividades relacionadas con la recepcion, distribucion,tramite,organización,consulta,conservacion y disposicion final de los documentos que producen todas las dependencias  de la Administracion Local, de acuerdo al Sistema Integrado de Gestion(SIG)</t>
  </si>
  <si>
    <t>ANA MILENA BERMUDEZ</t>
  </si>
  <si>
    <t>FDLT-CPS-017-2020</t>
  </si>
  <si>
    <t>FDLT-CPS-17-2020</t>
  </si>
  <si>
    <t>https://community.secop.gov.co/Public/Tendering/OpportunityDetail/Index?noticeUID=CO1.NTC.1112377&amp;isFromPublicArea=True&amp;isModal=False</t>
  </si>
  <si>
    <t>El contratista se obliga con la Alcaldia Local de Teusaquillo a prestar sus servicios para que rrealice las actividades concernientes a los tramites relacionados con la recepcion,organización,entrada,salida de materiales y suministros, bienes y equipos soliictados por las diferentes areas que conforman la Alcaldia Local de Teusaquillo, de acuerdo a los estudios previos, en cumplimiento al Plan de Desarrollo Local 2017 -2020 y el Plan de Gestion de Teusaquillo</t>
  </si>
  <si>
    <t xml:space="preserve">LUIS GABRIEL NOSSA ROJAS  </t>
  </si>
  <si>
    <t>FDLT-CPS-018-2020</t>
  </si>
  <si>
    <t>FDLT-CPS-18-2020</t>
  </si>
  <si>
    <t>https://community.secop.gov.co/Public/Tendering/OpportunityDetail/Index?noticeUID=CO1.NTC.1112456&amp;isFromPublicArea=True&amp;isModal=False</t>
  </si>
  <si>
    <t>Apoyar tecnicamente a los responsables e integrantes de los procesos en la implementacion de herramientas de Gestion, siguiendo los lineamientos metodologicos establecidos por la Oficina Asesora de Planeacion de la Secretaria Distrital de Gobierno</t>
  </si>
  <si>
    <t>BLANCA LEIDY NAVARRO DOMINGUEZ</t>
  </si>
  <si>
    <t>FDLT-CPS-019-2020</t>
  </si>
  <si>
    <t>FDLT-CPS-19-2020</t>
  </si>
  <si>
    <t>https://community.secop.gov.co/Public/Tendering/OpportunityDetail/Index?noticeUID=CO1.NTC.1115292&amp;isFromPublicArea=True&amp;isModal=False</t>
  </si>
  <si>
    <t>Prestacion de servicios profesionales  como apoyo al Area Gestion de Desarrollo Local de Teusaquillo,Planeacion, realizando las actividades  concernientes al desarrollo del proyecto 1333 Teusaquillo mejor para la cultura, la recreacion y el deporte de la Alcaldia Local de Teusaquillo en cumplimiento al Plan de Desarrollo Local 2017-2020 y plan de gestion</t>
  </si>
  <si>
    <t>ANDREA MILENA GONZALEZ ZULUAGA</t>
  </si>
  <si>
    <t>FDLT-CPS-020-2020</t>
  </si>
  <si>
    <t>FDLT-CPS-20-2020</t>
  </si>
  <si>
    <t>https://community.secop.gov.co/Public/Tendering/OpportunityDetail/Index?noticeUID=CO1.NTC.1115761&amp;isFromPublicArea=True&amp;isModal=False</t>
  </si>
  <si>
    <t>Prestacion de servicios profesionales con el fin de gestionar el proceso de cobro persuasivo dentro de las Actuaciones Administrativas que se adelantan en el Area de Gestion Policiva, asi como dar tramite a las Actuaciones administrativas relacionadas con Obras y atender todo lo relacionado con Despachos Comisorios y procedimientos legales y juridicos que surjan en cumplimiento de la misionalidad</t>
  </si>
  <si>
    <t>ANDREA ROMERO LOPEZ</t>
  </si>
  <si>
    <t>20206320001443</t>
  </si>
  <si>
    <t>FDLT-CPS-021</t>
  </si>
  <si>
    <t>EN    CONSTRUCCION 2020-NO INICIO</t>
  </si>
  <si>
    <t>https://community.secop.gov.co/Public/Tendering/OpportunityDetail/Index?noticeUID=CO1.NTC.1115843&amp;isFromPublicArea=True&amp;isModal=False</t>
  </si>
  <si>
    <t>Apoyar juridicamente la ejecucion de las acciones requeridas para la depuracion de las Actuaciones Administrativas que cursan en la Alcaldia Local de Teusaquillo</t>
  </si>
  <si>
    <t>KAREN LORENA MONTOYA HENAO / CONTRATISTA RECHAZA CONTRATO EN SECOP</t>
  </si>
  <si>
    <t>3042066667/3043415997</t>
  </si>
  <si>
    <t>FDLT-CPS-022-2020</t>
  </si>
  <si>
    <t>FDLT-CPS-22-2020</t>
  </si>
  <si>
    <t>https://community.secop.gov.co/Public/Tendering/OpportunityDetail/Index?noticeUID=CO1.NTC.1116019&amp;isFromPublicArea=True&amp;isModal=False</t>
  </si>
  <si>
    <t>Prestacion de servicios profesionalespara adelantar los tramites juridicos precontractuales ,contractuales y post contractuales en el marco de los  proyectos</t>
  </si>
  <si>
    <t xml:space="preserve">NO REGISTRA ORFEO </t>
  </si>
  <si>
    <t>FDLT-CPS-23-2020</t>
  </si>
  <si>
    <t>https://community.secop.gov.co/Public/Tendering/OpportunityDetail/Index?noticeUID=CO1.NTC.1117955&amp;isFromPublicArea=True&amp;isModal=False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</si>
  <si>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relacionadfas con los temas de prevencion, mitigacion y atencion de emrgencias en la Localidad</t>
  </si>
  <si>
    <t>JENNIFER HERNANDEZ BAUTISTA</t>
  </si>
  <si>
    <t>FDLT-CPS-24-2020</t>
  </si>
  <si>
    <t>https://community.secop.gov.co/Public/Tendering/OpportunityDetail/Index?noticeUID=CO1.NTC.1117680&amp;isFromPublicArea=True&amp;isModal=False</t>
  </si>
  <si>
    <t>Apoyar tecnicamente  las distintas etapas de los procesos de competencia de las inspecciones de Policia de la Localidadde Teusaquillo</t>
  </si>
  <si>
    <t>CATHERINE HURTADO SANCHEZ</t>
  </si>
  <si>
    <t>JAIRO RIVAS LOPEZ</t>
  </si>
  <si>
    <t>FDLT-CPS-25-2020</t>
  </si>
  <si>
    <t>https://community.secop.gov.co/Public/Tendering/OpportunityDetail/Index?noticeUID=CO1.NTC.1117991&amp;isFromPublicArea=True&amp;isModal=False</t>
  </si>
  <si>
    <t>Apoyar tecnicamente  las distintas etapas de los procesos de competencia de las inspecciones de Policia de la Localidadde Teusaquillo según reparto</t>
  </si>
  <si>
    <t>JOSE FERNANDO JIMENEZ REYES</t>
  </si>
  <si>
    <t>FDLT-CPS-26-2020</t>
  </si>
  <si>
    <t>https://community.secop.gov.co/Public/Tendering/OpportunityDetail/Index?noticeUID=CO1.NTC.1118146&amp;isFromPublicArea=True&amp;isModal=False</t>
  </si>
  <si>
    <t>EL contratista se obliga para con la Alcaldia Local de Teusaquillo a apoyar al equipo de prensa y comunicación de la Alcaldia Local en la realizacion y publicacion de contenidos de redes sociales y canales de divulgacion digital( sitio web) de la Alcaldia Local</t>
  </si>
  <si>
    <t xml:space="preserve">DIEGO ALEJANDRO PUENTES ROBAYO </t>
  </si>
  <si>
    <t>FDLT-CPS-27-2020</t>
  </si>
  <si>
    <t>https://community.secop.gov.co/Public/Tendering/OpportunityDetail/Index?noticeUID=CO1.NTC.1118093&amp;isFromPublicArea=True&amp;isModal=False</t>
  </si>
  <si>
    <t>Prerstacion de servicios  profesionales  para adelantar los tramites juridicos prcontractuales, contractuales y pos contractuales en el marco de los proyectos previos en el Plan  de Desarrollo Local -Teusaquillo Mejor para todos 2017-2020 con cargo a los recuros</t>
  </si>
  <si>
    <t>GINNA MARCELA PEREZ PRENS</t>
  </si>
  <si>
    <t>FDLT-CPS-28-2020</t>
  </si>
  <si>
    <t>https://community.secop.gov.co/Public/Tendering/OpportunityDetail/Index?noticeUID=CO1.NTC.1118389&amp;isFromPublicArea=True&amp;isModal=False</t>
  </si>
  <si>
    <t>Apopyar la gestion documental de la Alcaldia Local de Teusaquillo, en el desarrollo de las actividades relacionadas con la recepcion, distribucion, tramite, organización, consulta, conservacion y disposicion final de los documentos que producen todas las dependencias de la Administracion Local, de acuerdo al Sistema Integrado de Gestion (SIG)</t>
  </si>
  <si>
    <t>IVAN FELIPE CASTRO</t>
  </si>
  <si>
    <t>FDLT-CPS-29-2020</t>
  </si>
  <si>
    <t>https://community.secop.gov.co/Public/Tendering/OpportunityDetail/Index?noticeUID=CO1.NTC.1118666&amp;isFromPublicArea=True&amp;isModal=False</t>
  </si>
  <si>
    <t>Prestar los servicios profesionales especializados al despacho para la revision, seguimiento y cumplimiento de las normas, planes y proyectos en el marco de las metas establecidas en el Plan de Desarrollo Local 2017 - 2020</t>
  </si>
  <si>
    <t>FDLT-CPS-30-2019_2</t>
  </si>
  <si>
    <t>https://community.secop.gov.co/Public/Tendering/OpportunityDetail/Index?noticeUID=CO1.NTC.1120702&amp;isFromPublicArea=True&amp;isModal=False</t>
  </si>
  <si>
    <t>TERESA CRISTINA MARGARITA ALBANO TORRES</t>
  </si>
  <si>
    <t>LEONARDO NIÑO</t>
  </si>
  <si>
    <t>FDLT-CPS-31-2020</t>
  </si>
  <si>
    <t>https://community.secop.gov.co/Public/Tendering/OpportunityDetail/Index?noticeUID=CO1.NTC.1123775&amp;isFromPublicArea=True&amp;isModal=False</t>
  </si>
  <si>
    <t>Apoyar juridicamente la ejecucion de las aciiones  requeridas para el tramite e im pulso procesal de las actuaciones contravencionales y/o querellas que cursen en las inspecciones de Policia 13A - 13B - y 13E  de la Localidad</t>
  </si>
  <si>
    <t>JORGE ENRIQUE CAMARGO / KAREN LORENA MORA FORERO CESION DE CONTRATO</t>
  </si>
  <si>
    <t>JACKELINE CAMPOS</t>
  </si>
  <si>
    <t>FDLT-CPS-32-2020</t>
  </si>
  <si>
    <t>https://community.secop.gov.co/Public/Tendering/OpportunityDetail/Index?noticeUID=CO1.NTC.1120221&amp;isFromPublicArea=True&amp;isModal=False</t>
  </si>
  <si>
    <t>Prestacion de servicios de Apoyo a la gestion al Area de Gestion Policiva de la Alcaldia Local de Teusaquillo,en las actividades concernientes a la recepcion de correspondencia, registro, digitalizacion y seguimiento a los tramites administrativos de las oficinas de obras y juridicaAsi como el manejo de agenda y elaboracion de actas de reuniones</t>
  </si>
  <si>
    <t>JHONATAN DAVID GARCES TOLEDO</t>
  </si>
  <si>
    <t>FDLT-CPS-33-2020</t>
  </si>
  <si>
    <t>https://community.secop.gov.co/Public/Tendering/OpportunityDetail/Index?noticeUID=CO1.NTC.1120851&amp;isFromPublicArea=True&amp;isModal=False</t>
  </si>
  <si>
    <t>Prestar sevicio s de apoyo a la gestion en temas administrativos y asistenciales en la ejecucion del proyecto 1348 Teusaquillo con mejorees Parques Recreativos  y Deportivos en el Marco del Plan de Desarrollo  Local  2017 - 2020 Plan de Gestion</t>
  </si>
  <si>
    <t>FABIAN LEONARDO MUÑOZ GUERRERO</t>
  </si>
  <si>
    <t>FDLT-CPS-34-2020</t>
  </si>
  <si>
    <t>https://community.secop.gov.co/Public/Tendering/OpportunityDetail/Index?noticeUID=CO1.NTC.1120269&amp;isFromPublicArea=True&amp;isModal=False</t>
  </si>
  <si>
    <t>Prestar los servicios profesionales como Administrador de la Red  de Voz y Datos, de la Alcaldia Local de Teusaquillo y la JAL, brindando asistencia y soporte tecnico del software y hardware de los equipos y programas que maneja la entidad, asi como  los usuarios  que desarrollen sus actividades en la Alcaldia Local de Teusaquillo y la JAL , de acuerdo a los presentes estudios previos</t>
  </si>
  <si>
    <t>JOHN JAIRO ARBELAEZ</t>
  </si>
  <si>
    <t>FDLT-CPS-35-2020</t>
  </si>
  <si>
    <t>https://community.secop.gov.co/Public/Tendering/OpportunityDetail/Index?noticeUID=CO1.NTC.1120477&amp;isFromPublicArea=True&amp;isModal=False</t>
  </si>
  <si>
    <t>Apoyar la formulacion, ejecucion, seguimiento y mejora continua de las herramientas  que conforman la Gestion Ambiental Institucional de la Alcaldia Local</t>
  </si>
  <si>
    <t>CRISTIAN  DAVID TORRES SALCEDO</t>
  </si>
  <si>
    <t>GLADYS ESTELLA MOLANO</t>
  </si>
  <si>
    <t>FDLT-CPS-36-2020</t>
  </si>
  <si>
    <t>https://community.secop.gov.co/Public/Tendering/OpportunityDetail/Index?noticeUID=CO1.NTC.1120644&amp;isFromPublicArea=True&amp;isModal=False</t>
  </si>
  <si>
    <t>Prestar los serrvicios profesionales para la operación , prestacion seguimiento y cumplimiento de los procedimientos administrativos, operativos y programaticos del Servicio , Apoyo Economico Tipo C  y Banco de ayudas tecnicas, que contribuyan con la garantia de los derechos de la poblacion mayor  y/ o discapacidad de la Localidad de Teusaquillo</t>
  </si>
  <si>
    <t>SANDRA BENILDA AHUMADA CONTRERAS</t>
  </si>
  <si>
    <t>FDLT-CPS-37-2020</t>
  </si>
  <si>
    <t>https://community.secop.gov.co/Public/Tendering/OpportunityDetail/Index?noticeUID=CO1.NTC.1121823&amp;isFromPublicArea=True&amp;isModal=False</t>
  </si>
  <si>
    <t xml:space="preserve">El contratista se obliga para con el  Fondo de Desarrollo Local de Teusaquillo apoyar todas las actividades de tipo operativo y administrativo relacionadas con todos los proyectos (componentes) y contratos de infraesctructura, el marco del Plan de Desarrollo Local 2017 - 2020 </t>
  </si>
  <si>
    <t>JHONES NEIDER PABON RUBIO</t>
  </si>
  <si>
    <t>3233663236/3195794129</t>
  </si>
  <si>
    <t xml:space="preserve">MAGDA LORENA DAVILA </t>
  </si>
  <si>
    <t>FDLT-CPS-38-2020</t>
  </si>
  <si>
    <t>https://community.secop.gov.co/Public/Tendering/OpportunityDetail/Index?noticeUID=CO1.NTC.1120758&amp;isFromPublicArea=True&amp;isModal=False</t>
  </si>
  <si>
    <t>Apoyar al alcalde  Local en la promocion, acompañamiento,coordinacion y atencion de las instancias de coordinacion interinstitucionales y las instancias de participacion locales,asi como los procesos comunitarios en la Localidad</t>
  </si>
  <si>
    <t>FABIAN SORZA</t>
  </si>
  <si>
    <t>FDLT-CPS-39-2020_2</t>
  </si>
  <si>
    <t>https://community.secop.gov.co/Public/Tendering/OpportunityDetail/Index?noticeUID=CO1.NTC.1120824&amp;isFromPublicArea=True&amp;isModal=False</t>
  </si>
  <si>
    <t>El Contratista se obliga para con la Alcaldia Local de Teusaquillo  a prestar sus servicos profesionales  en el Area de GESTION DE Desarrollo Local, presuspuesto y contabilidad, apoyando el  seguimiento, analisis y la presentacion de la informacion financiera y contable en cumplimiento al Marco Normativo Contable</t>
  </si>
  <si>
    <t>EDGAR MEDINA ROJAS /LUZ MARINA PARRA CRISTANCHO CESION DE CONTRATO</t>
  </si>
  <si>
    <t>FDLT-CPS-40-2020</t>
  </si>
  <si>
    <t>https://community.secop.gov.co/Public/Tendering/OpportunityDetail/Index?noticeUID=CO1.NTC.1120997&amp;isFromPublicArea=True&amp;isModal=False</t>
  </si>
  <si>
    <t>Prestar los servicios profesionales en la Alcaldia Local de Teusaquillo para la respuesta efectiva y oportuna a los requerimietnos presentados, revisión de las actuaciones, manejo de relaciones en sus distintos niveles y demás asuntos de competencia de la Alcaldia Local de Teusaquillo</t>
  </si>
  <si>
    <t>CATALINA RODRIGUEZ  RIFALDO</t>
  </si>
  <si>
    <t>FDLT-CPS-041-2020_2</t>
  </si>
  <si>
    <t>https://community.secop.gov.co/Public/Tendering/OpportunityDetail/Index?noticeUID=CO1.NTC.1121211&amp;isFromPublicArea=True&amp;isModal=False</t>
  </si>
  <si>
    <t>Prestar servicios de apoyo a la Gestion  como acompañamiento a los operativos  y jornadas  relacionadas con asuntos de seguridad ciudadna,  convivencia y prevencion de conflictividades en el marco del plan de Desarrollo Local 2017 - 2020 Plan de Gestion</t>
  </si>
  <si>
    <t>YARLIS YASMIN CASTAÑEDA CARDONA</t>
  </si>
  <si>
    <t>FLDT-CPS-42-2020</t>
  </si>
  <si>
    <t>https://community.secop.gov.co/Public/Tendering/OpportunityDetail/Index?noticeUID=CO1.NTC.1121094&amp;isFromPublicArea=True&amp;isModal=False</t>
  </si>
  <si>
    <t xml:space="preserve">AIRASOL HUERTAS BOLAÑOS </t>
  </si>
  <si>
    <t>FLDT-CPS-43-2020</t>
  </si>
  <si>
    <t>https://community.secop.gov.co/Public/Tendering/OpportunityDetail/Index?noticeUID=CO1.NTC.1122542&amp;isFromPublicArea=True&amp;isModal=False</t>
  </si>
  <si>
    <t>Prestar sevicos profesionales como apoyo  a la gestion en el Area Gestion de Desarrollo Local de Teusaquillo realizando las activiades concernientes a la formulacion, ejecucion , seguimiento y liquidacion necesaria que conlleven  a dar cumplomiento al plan  de  adquisiciones en lo  referente a los rubros de funcionamiento y componentes asignados del Proyecto 1329, en el  marco del Plan de Desarrollo Local 2017-2020, Plan de Gestion de acuerdo a los presentes estudios previos</t>
  </si>
  <si>
    <t>LAURA ESTEFANIA RESTREPO GONZALEZ</t>
  </si>
  <si>
    <t>$12.000.00</t>
  </si>
  <si>
    <t>FDLT-CPS-44-2020</t>
  </si>
  <si>
    <t>https://community.secop.gov.co/Public/Tendering/OpportunityDetail/Index?noticeUID=CO1.NTC.1124863&amp;isFromPublicArea=True&amp;isModal=False</t>
  </si>
  <si>
    <t xml:space="preserve">Apoyar juridicamente la ejecucion  de las acciones requeridas para la depuracion  de las acciones administrativas </t>
  </si>
  <si>
    <t>LUZ MERY  PEREZ RUGE</t>
  </si>
  <si>
    <t>FDLT-CPS-45-2020</t>
  </si>
  <si>
    <t>https://community.secop.gov.co/Public/Tendering/OpportunityDetail/Index?noticeUID=CO1.NTC.1133509&amp;isFromPublicArea=True&amp;isModal=False</t>
  </si>
  <si>
    <t>Apoyar tecnicamente  las distintas etapas de los procesos  de  competencia d la Alcaldia Local de Teusaquillo  para la depuracion de actuaciones administrativas</t>
  </si>
  <si>
    <t>CARLOS ERNESTO RIVERA</t>
  </si>
  <si>
    <t>FDLT-CPS-46-2020</t>
  </si>
  <si>
    <t>https://community.secop.gov.co/Public/Tendering/OpportunityDetail/Index?noticeUID=CO1.NTC.1125275&amp;isFromPublicArea=True&amp;isModal=False</t>
  </si>
  <si>
    <t>El contratista se obliga para con la Alcaldia Local de Teusaquillo a prestar sus servicios de apoyoy a las actividades asistenciales y operativas que se requieran apara el correcto funcionamiento de la Junta Administradora Local de Teusaquillo</t>
  </si>
  <si>
    <t>EDY  YANET ROJAS GARCIA</t>
  </si>
  <si>
    <t>FDLT-CPS-47-2020</t>
  </si>
  <si>
    <t>https://community.secop.gov.co/Public/Tendering/OpportunityDetail/Index?noticeUID=CO1.NTC.1126060&amp;isFromPublicArea=True&amp;isModal=False</t>
  </si>
  <si>
    <t>Prestacion de  servicios de apoyo a la gestion al Area de Gestion Policiva de la Alcaldia Local de Teusquillo, en las actividades concernientes a la recepcion de correspondencia, registrodigitalizacion y seguimiento a los tramites administrativos  de las oficinas de obras y juridica, asi como el manejo de agenda y elaboracion de actas de reuniones</t>
  </si>
  <si>
    <t>DANNA STEPHANIA CASTILLO MEDINA /TERMINACION ANTICIPADA DE CONTRATO</t>
  </si>
  <si>
    <t>FDLT-CPS-48-2020</t>
  </si>
  <si>
    <t>https://community.secop.gov.co/Public/Tendering/OpportunityDetail/Index?noticeUID=CO1.NTC.1129937&amp;isFromPublicArea=True&amp;isModal=False</t>
  </si>
  <si>
    <t>NINI  JOHANA ROJAS PARDO</t>
  </si>
  <si>
    <t>FDLT-CPS-49-2020</t>
  </si>
  <si>
    <t>https://community.secop.gov.co/Public/Tendering/OpportunityDetail/Index?noticeUID=CO1.NTC.1131494&amp;isFromPublicArea=True&amp;isModal=False</t>
  </si>
  <si>
    <t>El conmtratista se obliga para con el Fondo de Desarrollo Local de Teusaquillo a prestar sus servicios profesionales apoyando  todas las actividades concernientes al seguimiento del contrato de obra COP088-2016  construccion de la nueva sede  del FDLT  y su interventoria en las etapas contractuales y pos contractuales en el marco  del Plan de Desarrollo Local  2017-2020; Plan de Gestion</t>
  </si>
  <si>
    <t>LUISA FERNANDA  GOMEZ ESPINOSA</t>
  </si>
  <si>
    <t>FDLT-CPS-50-2020_2</t>
  </si>
  <si>
    <t>https://community.secop.gov.co/Public/Tendering/OpportunityDetail/Index?noticeUID=CO1.NTC.1154028&amp;isFromPublicArea=True&amp;isModal=False</t>
  </si>
  <si>
    <t>Prestacion de servicios profesionales al Area de Gestion de Desarrollo Local para coadyudar el proceso de depuracion de obligaciones por pagar y el tramitee impulso a la liquidacion de contratos suscritos con cargo a los recursos del Fondo de Desarrollo Local y dar respuesta a toda la informacion requerida y relacionada con la Oficina Juridica del FDLT</t>
  </si>
  <si>
    <t>EMMA GONZALEZ ARBOLEDA</t>
  </si>
  <si>
    <t>FLDT-CPS-51-2020</t>
  </si>
  <si>
    <t>https://community.secop.gov.co/Public/Tendering/OpportunityDetail/Index?noticeUID=CO1.NTC.1129379&amp;isFromPublicArea=True&amp;isModal=False</t>
  </si>
  <si>
    <t>El contrato que se pretende celebrar tendra por objeto apoyar la Gestion Documental de la Alcaldia Local para la implementacion del proceso de verificacion, soporte, y acompañamiento, en el desarrollo de las actividades propias de los procesos y actuaciones administrativas</t>
  </si>
  <si>
    <t>VIANEY LUCIA ARDILA DAVILA</t>
  </si>
  <si>
    <t>FDLT-CPS-52-2020</t>
  </si>
  <si>
    <t>https://community.secop.gov.co/Public/Tendering/OpportunityDetail/Index?noticeUID=CO1.NTC.1126212&amp;isFromPublicArea=True&amp;isModal=False</t>
  </si>
  <si>
    <t>Apoyar la ggestion  documental de la Alcaldia Local par la implementacion  del proceso  de verificacion , soporte y acompañamiento, en el desarrollo de las actividades  propias de los procesos y actuaciones administrativas existentes en el grupo de Gestio Policiva y  Juridica</t>
  </si>
  <si>
    <t>FDLT-CPS-53-2020</t>
  </si>
  <si>
    <t>https://community.secop.gov.co/Public/Tendering/OpportunityDetail/Index?noticeUID=CO1.NTC.1131846&amp;isFromPublicArea=True&amp;isModal=False</t>
  </si>
  <si>
    <t>Prestar sus servicios  para apoyar el proceso de radicacion y entrega de la correpondencia interna y externa en el marco  del Plan de Desarrollo Local de Teusaquillo 2017-2020, Plan de Gestion y Sistema Integrado de Gestion</t>
  </si>
  <si>
    <t>DANNA STEPHANIA CASTILLO MEDINA</t>
  </si>
  <si>
    <t>FDLT-CPS-54-2020</t>
  </si>
  <si>
    <t>https://community.secop.gov.co/Public/Tendering/OpportunityDetail/Index?noticeUID=CO1.NTC.1132248&amp;isFromPublicArea=True&amp;isModal=False</t>
  </si>
  <si>
    <t>El contratista se obliga para con el Fondo de Desarrollo Local de Teusaquillo a prestar sus servicios profesionales para realizar todas las actoividades concernientes al seguimiento del contrato de obra COP-088-2016 construccion de la nueva sede del FDLT  y su interventoria en las etapas contractuales y pos contractuales en el marco del Plan de Desarrollo Local 2017-2020; Plan de Gestion</t>
  </si>
  <si>
    <t>DOUGLAS JOSE FRANCO GERENA</t>
  </si>
  <si>
    <t>FDLT-CPS-55-2020</t>
  </si>
  <si>
    <t>https://community.secop.gov.co/Public/Tendering/OpportunityDetail/Index?noticeUID=CO1.NTC.1133280&amp;isFromPublicArea=True&amp;isModal=False</t>
  </si>
  <si>
    <t>Apoyar juridicamente la ejecucion de lasc acciones  requeridas para el tramite e impulso procesal de las actuaciones contravencionales y / o querellas que cursen en las inspecciones de Policia 13A,13B,13C y 13E  de la Localidad</t>
  </si>
  <si>
    <t>CARLOS  ALIRIO CAMACHO PARADA</t>
  </si>
  <si>
    <t>FDLT-CPS-56-2020</t>
  </si>
  <si>
    <t>https://community.secop.gov.co/Public/Tendering/OpportunityDetail/Index?noticeUID=CO1.NTC.1133344&amp;isFromPublicArea=True&amp;isModal=False</t>
  </si>
  <si>
    <t>Prestacion de servicios profesionales especializados en el Apoyo al area de Gestion  de Desarrollo Local, en presuspuesto, en las actividades que alli se generen y le sean designadas de conformidad con los estudios previos</t>
  </si>
  <si>
    <t>ISABELA RAQUEL  FERNANDEZ PEREZ</t>
  </si>
  <si>
    <t>FDLT-CPS-57-2020</t>
  </si>
  <si>
    <t>https://community.secop.gov.co/Public/Tendering/OpportunityDetail/Index?noticeUID=CO1.NTC.1135589&amp;isFromPublicArea=True&amp;isModal=False</t>
  </si>
  <si>
    <t>Prestar apoyo profesional en las actividades desarrolladas en el marco del Proyecto 1351 Teusaquillo mejor para la Participacion Comunitaria  y en general en la atencion de las instancias de participacion interinstitucionales y locales, asi como los procesos comunitarios en la localidad</t>
  </si>
  <si>
    <t>OSCAR JAVIER DIAZ MONROY</t>
  </si>
  <si>
    <t>FDLT-CPS-58-2020</t>
  </si>
  <si>
    <t>https://community.secop.gov.co/Public/Tendering/OpportunityDetail/Index?noticeUID=CO1.NTC.1133378&amp;isFromPublicArea=True&amp;isModal=False</t>
  </si>
  <si>
    <t>El contratista se obliga para con la Alcaldia Local de Teusaquillo prestar sus servicios de conduccion de los vehiculos de propiedad de la entidad que le sean asignados</t>
  </si>
  <si>
    <t>FELIPE OSWALDO CARDENAS LAVERDE</t>
  </si>
  <si>
    <t>FDLT-CPS-59-2020</t>
  </si>
  <si>
    <t>https://community.secop.gov.co/Public/Tendering/OpportunityDetail/Index?noticeUID=CO1.NTC.1138391&amp;isFromPublicArea=True&amp;isModal=False</t>
  </si>
  <si>
    <t>El contratista se obliga para con el Fondo de Desarrollo Local Teusaquillo  prestar sus servicios profesionales Coordinando , liderando y asesorando los planes y estrategias de comunicación inerna y externa para la divulgacion de los programas, proyectos y actividades de la Alcaldia Local</t>
  </si>
  <si>
    <t>NIDIA  MARLEM DIAZ GUTIERREZ</t>
  </si>
  <si>
    <t>FDLT-CPS-60-2020</t>
  </si>
  <si>
    <t>https://community.secop.gov.co/Public/Tendering/OpportunityDetail/Index?noticeUID=CO1.NTC.1144878&amp;isFromPublicArea=True&amp;isModal=Fals</t>
  </si>
  <si>
    <t>El contrato que se pretende celebrar, tendra por objeto El contratista se obliga para con la Alcaldia Local de Teusaquillo a prestar sus servicios de apóyo a las actividades asistenciales y operativas que se requieran para el correcto funcionamiento de la Junta Administradora Local deTeusaquillo</t>
  </si>
  <si>
    <t>ANGIE VIVANA  RODRIGUEZ LOAIZA</t>
  </si>
  <si>
    <t>FDLT-CPS-61-2020</t>
  </si>
  <si>
    <t>https://community.secop.gov.co/Public/Tendering/OpportunityDetail/Index?noticeUID=CO1.NTC.1150843&amp;isFromPublicArea=True&amp;isModal=False</t>
  </si>
  <si>
    <t>Prestar los servicios profesionales  para orientar,organizar, gestionar y realizar seguimiento de las actividades de infraestructura, area de gestion de desarrollo local y demas actividades que se requieran en el desarrollo  del proyecto 1338 - Teusaquillo Mejor para  la conservacion de la Malla Vial y  Espacio Publico Peatonal y los que le sean designados en el marco del plan de desarrollo local 2017 - 2020</t>
  </si>
  <si>
    <t>CRISTIAN  DAVID BUSTAMANTE DAVILA</t>
  </si>
  <si>
    <t>FDLT-CPS-62-2020</t>
  </si>
  <si>
    <t>https://community.secop.gov.co/Public/Tendering/OpportunityDetail/Index?noticeUID=CO1.NTC.1154506&amp;isFromPublicArea=True&amp;isModal=False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</si>
  <si>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relacionadas con los tremas de prevencion de emergencias, seguridad y convivemcia en la localidad</t>
  </si>
  <si>
    <t xml:space="preserve">CESAR MAURICIO CACERES HERNANDEZ </t>
  </si>
  <si>
    <t>FDLT-CPS-63-2020</t>
  </si>
  <si>
    <t>https://community.secop.gov.co/Public/Tendering/OpportunityDetail/Index?noticeUID=CO1.NTC.1155557&amp;isFromPublicArea=True&amp;isModal=False</t>
  </si>
  <si>
    <t>Prestar servicios de apoyo tecnico para las labores operativas requeridas para la promocioN y conservacion de la seguridad ciudadana, convivencia y prevencion de conflictiividades en el marco del Plan de Desarrollo Local 2017 - 2020 , Plan de Gestion</t>
  </si>
  <si>
    <t>FDLT-CPS-64-2020</t>
  </si>
  <si>
    <t>https://community.secop.gov.co/Public/Tendering/OpportunityDetail/Index?noticeUID=CO1.NTC.1155808&amp;isFromPublicArea=True&amp;isModal=False</t>
  </si>
  <si>
    <t>Prestacion de servicios profesionales como apoyo al Area Gestion de Desarrollo Local de Teusaquillo planeacion, realizando las actividades  concernientes al desarrollo del proyecto 1333 Teusaquillo mejor para la Cultura, la recreacion y el deporte de la Alcaldia Local de Teusaquillo, en cumplimiento al Plan de Desarrollo Local 2017 - 2020 y plan de Gestion</t>
  </si>
  <si>
    <t>JENNIFER ALEXANDRA  MORENO CASTELBLANCO</t>
  </si>
  <si>
    <t>FDLT-CPS-65-2020</t>
  </si>
  <si>
    <t>https://community.secop.gov.co/Public/Tendering/OpportunityDetail/Index?noticeUID=CO1.NTC.1154289&amp;isFromPublicArea=True&amp;isModal=False</t>
  </si>
  <si>
    <t>Apoyar administrativa y asistencialmente al Area de Gestion de Desarrollo Local , en el marco del Plan de Gestion Local  para la vigencia 2020</t>
  </si>
  <si>
    <t>FDLT-CPS-66-2020</t>
  </si>
  <si>
    <t>https://community.secop.gov.co/Public/Tendering/OpportunityDetail/Index?noticeUID=CO1.NTC.1157174&amp;isFromPublicArea=True&amp;isModal=False</t>
  </si>
  <si>
    <t>Prestar sus servicios profesionales en la proyeccion, seguimiento,ejecucion  y depuracion de los procesos, procedimientos y actividades del Sitema Integrado de Gestion de Calidad y la implementacion de sus herramientas de gestion de la Alcaldia Local de Teusaquillo</t>
  </si>
  <si>
    <t>ELSA MARIELA MEDINA HIGUERA</t>
  </si>
  <si>
    <t>FDLT-CPS-67-2020</t>
  </si>
  <si>
    <t>https://community.secop.gov.co/Public/Tendering/OpportunityDetail/Index?noticeUID=CO1.NTC.1155858&amp;isFromPublicArea=True&amp;isModal=False</t>
  </si>
  <si>
    <t>El contratista se obliga para con el Fondo de Desarrollo Local de Teusaquillo a apoyar todas las actividades de tipo operativo y administrativo relacionadas con todos los proyectos (componentes) y contratos de infraestructura, el marco del Plan de Desarrollo Local 2017-2020</t>
  </si>
  <si>
    <t>CRISTHIAN ANDRES TORRES SOLER</t>
  </si>
  <si>
    <t>FDLT-CPS-68-2020</t>
  </si>
  <si>
    <t>https://community.secop.gov.co/Public/Tendering/OpportunityDetail/Index?noticeUID=CO1.NTC.1159518&amp;isFromPublicArea=True&amp;isModal=False</t>
  </si>
  <si>
    <t>Apoyar juridicamente la ejecucion de las acciones requeridas para el tramite e impulso procesal de las actuaciones contravencionales y / o querellas que cursen en las inspecciones de Policia 13A -13B - Y 13E de la Localidad</t>
  </si>
  <si>
    <t>LEIDY LILIANA OROZCO CETINA</t>
  </si>
  <si>
    <t>FDLT-CPS-69-2020</t>
  </si>
  <si>
    <t>https://community.secop.gov.co/Public/Tendering/OpportunityDetail/Index?noticeUID=CO1.NTC.1161370&amp;isFromPublicArea=True&amp;isModal=False</t>
  </si>
  <si>
    <t>El contratista se obliga para con el  Fondo de Desarrollo Local  de Teusaquillo apoyar al equipo de prensa y comunicaciones de la Alcaldia Local de Teusaquillo en la realizacion de productos y piezas digitales, impresas y publicitarias de gran formato y animacion grafica, asi como apoyar la produccion y montaje de eventos</t>
  </si>
  <si>
    <t>ERIKA LIZETH VASQUEZ RAMIREZ</t>
  </si>
  <si>
    <t>FDLT-CPS-70-2020</t>
  </si>
  <si>
    <t>https://community.secop.gov.co/Public/Tendering/OpportunityDetail/Index?noticeUID=CO1.NTC.1168257&amp;isFromPublicArea=True&amp;isModal=False</t>
  </si>
  <si>
    <t>Apoyar operativamente al Fondo de Desarrollo Local de Teusaquillo en las tramites administrativos que se requieren en el amrco  de los procesos juridicos precontractuales, contractuales y  pos contractuales adelantados en cumplimiento de los proyectos previstos en el Plan de Desarrollo Local de Teusaquillo Mejor para Todos 2017 - 2020 y de acuerdo al Plan Anual de Adquisiciones</t>
  </si>
  <si>
    <t>KAREN YULEXY SANCHEZ CASTELBLANCO</t>
  </si>
  <si>
    <t>FDLT-CPS-71-2020</t>
  </si>
  <si>
    <t>https://community.secop.gov.co/Public/Tendering/OpportunityDetail/Index?noticeUID=CO1.NTC.1170219&amp;isFromPublicArea=True&amp;isModal=False</t>
  </si>
  <si>
    <t xml:space="preserve">El contratista se obliga para con el Fondo de Desarrollo Local de Teusaquillo a apoyar todas las actividades  de tipo operativo y administrativo relacionadas con todos los proyectos (componentes)  y contratos de infraestructura, en el marco del Plan de Desarrollo </t>
  </si>
  <si>
    <t>JULIETH ANGELICA AYALA PEREIRA</t>
  </si>
  <si>
    <t>FDLT-CPS-72-2020</t>
  </si>
  <si>
    <t>https://community.secop.gov.co/Public/Tendering/OpportunityDetail/Index?noticeUID=CO1.NTC.1170231&amp;isFromPublicArea=True&amp;isModal=False</t>
  </si>
  <si>
    <t>Apoyar juridicamente la ejecucion de las acciones requeridas para la depuracion de las actuaciones administrativas que cursan en la Alcaldia Local de Teusaquillo</t>
  </si>
  <si>
    <t>FDLT-CPS-73-2020</t>
  </si>
  <si>
    <t>https://community.secop.gov.co/Public/Tendering/OpportunityDetail/Index?noticeUID=CO1.NTC.1170622&amp;isFromPublicArea=True&amp;isModal=False</t>
  </si>
  <si>
    <t>Prestar servicios de apoyo profesional para las labores operativas requeridas para la promocion y conservacion de la seguridad ciudadana, convivencia y prevencion de conflictividades en el marco del plan de desarrollo local 2017-2020 Plan de Gestion</t>
  </si>
  <si>
    <t>CLAUDIA STELLA FUENTES ALDANA</t>
  </si>
  <si>
    <t>FDLT-CPS-74-2020</t>
  </si>
  <si>
    <t>https://community.secop.gov.co/Public/Tendering/OpportunityDetail/Index?noticeUID=CO1.NTC.1177062&amp;isFromPublicArea=True&amp;isModal=False</t>
  </si>
  <si>
    <t>Prestar servicios de apoyo a la gestion en temas administrativos y asistenciales enfocadas a la Gestion Ambiental externa, encaminadas a la mitigacion de los diferentes impactos ambientales y la conservacion de los recursos naturales de la Localidad</t>
  </si>
  <si>
    <t>FDLT-CI-75-2020</t>
  </si>
  <si>
    <t>https://community.secop.gov.co/Public/Tendering/OpportunityDetail/Index?noticeUID=CO1.NTC.1180745&amp;isFromPublicArea=True&amp;isModal=False</t>
  </si>
  <si>
    <t>Prestar los servicios de admisión, curso y entrega de correo, correspondencia y demás objetos postales, en sus diferentes modalidades, que se generen en la Alcaldía Local de Teusaquillo y la Junta Administradora Local de conformidad a lo establecido en la ley 1369 de 2009 y propuesta presentada por Servicios Postales Nacionales SA 4-72</t>
  </si>
  <si>
    <t>SERVICIOS PÓSTALES NACIONALES SA 472</t>
  </si>
  <si>
    <t>20226320004363</t>
  </si>
  <si>
    <t>FDLT-OC-47077-2020</t>
  </si>
  <si>
    <t>https://www.colombiacompra.gov.co/tienda-virtual-del-estado-colombiano/ordenes-compra/47077</t>
  </si>
  <si>
    <t>CONTRATAR EL SERVICIO INTEGRAL DE ASEO, CAFETERIA Y MANTENIMIENTO PARA LAS INSTALACIONES DONDE FUNCIONA LA ALCALDIA LOCAL DE TEUSAQUILLO Y LA JUNTA ADMINISTRADORA LOCAL DE CONFORMIDAD CON EL ACUUERDO MARCO DE PRECIOS CCE972-AMP-2019</t>
  </si>
  <si>
    <t>UNION TEMPORAL EMINSER-SOLOASEO 2020</t>
  </si>
  <si>
    <t>3112293060 6719208</t>
  </si>
  <si>
    <t>FDLT-CPS -077- 2020</t>
  </si>
  <si>
    <t>FDLT-CPS-77-2020</t>
  </si>
  <si>
    <t>https://www.contratos.gov.co/consultas/detalleProceso.do?numConstancia=20-22-15394&amp;g-recaptcha-response=03AGdBq26MYdKqIpiIg8NEG4CyACZum8gtUqP7js6i1EDNR9nmqJPMVmHQEaUtumbJ4mRusu_qYELAbFFJrdQ1Cp1lQM3U1Loxy9BwjEU6xVuUc7tb4Wl6ww_RJgEg_merkjSshCVgM8wHYHiMKZMz-</t>
  </si>
  <si>
    <t>CD Urgencia manifiesta</t>
  </si>
  <si>
    <t>La Cruz Roja se obliga a prestar a monto agotable, los servicios y realizar las acciones necesarias para la provisión y entrega de ayuda humanitaria y asistencia para la contingencia de la población pobre y vulnerable de Bogotá, DC  en el marco de la contención y mitigación del Covid-19, la declaratoria de Emergencia Sanitaria, en todo el territorio nacional y la calamidad publica declarada en la ciudad de Bogotá, DC, de acuerdo a lo establecido en el Manual Operativo del Sistema Distrital Bogotá Solidaria en Casa</t>
  </si>
  <si>
    <t>CRUZ ROJA COLOMBIANA SECCIONAL CUNDINAMARCA Y BOGOTA</t>
  </si>
  <si>
    <t>FDLT-MC-001-2020</t>
  </si>
  <si>
    <t>FDLT-CPS-78-2020</t>
  </si>
  <si>
    <t>https://community.secop.gov.co/Public/Tendering/OpportunityDetail/Index?noticeUID=CO1.NTC.1184101&amp;isFromPublicArea=True&amp;isModal=False</t>
  </si>
  <si>
    <t>Contratar a monto agotable el mantenimiento preventivo y correctivo incluyendo mano de obra y/ o suministro de repuestos originales y llantas, para los vehiculos de propiedad, tenencia o los que llegara a adquirir el Fondo de Desarrollo Local  de Teusaquillo</t>
  </si>
  <si>
    <t>TECNI  CENTRO AUTOMOTRIZ  JJ LTDA</t>
  </si>
  <si>
    <t>20226320001033/20216320006773</t>
  </si>
  <si>
    <t>FDLT-CPS-079-2020</t>
  </si>
  <si>
    <t>FDLT-CPS-79-2020</t>
  </si>
  <si>
    <t>https://community.secop.gov.co/Public/Tendering/OpportunityDetail/Index?noticeUID=CO1.NTC.1253908&amp;isFromPublicArea=True&amp;isModal=False</t>
  </si>
  <si>
    <t xml:space="preserve">Prestar los servicios profesionales como abogado, para el trámite de los asuntos jurídicos y legales que requieran los procesos misionales y administrativos que se adelantan en la Alcaldía Local de Teusaquillo </t>
  </si>
  <si>
    <t>FDLT-CPS-080-2020</t>
  </si>
  <si>
    <t>FDLT-CPS-80-2020</t>
  </si>
  <si>
    <t>https://community.secop.gov.co/Public/Tendering/OpportunityDetail/Index?noticeUID=CO1.NTC.1258541&amp;isFromPublicArea=True&amp;isModal=Fals</t>
  </si>
  <si>
    <t>Prestar los servicios profesionales para apoyar jurídicamente la ejecución de las acciones requeridas para el trámite e impulso procesal de las actuaciones contravencionales y/o querellas que cursen en las Inspecciones de Policía 13A, 13B, 13C y 13D de la localidad</t>
  </si>
  <si>
    <t>KAREN GIULIANA JARA RIVEROS</t>
  </si>
  <si>
    <t>FDLT-CPS-081-2020</t>
  </si>
  <si>
    <t>FDLT-CPS-81-2020</t>
  </si>
  <si>
    <t>https://community.secop.gov.co/Public/Tendering/OpportunityDetail/Index?noticeUID=CO1.NTC.1254473&amp;isFromPublicArea=True&amp;isModal=False</t>
  </si>
  <si>
    <t>Prestar los servicios profesionales para apoyar al despacho de la Alcaldía Local en el diseño de estrategias, emisión de lineamientos, coordinación y seguimiento de actividades, que coadyuven al fortalecimiento institucional en torno a las actividades que realiza la Alcaldía Local en sus diferentes dependencias</t>
  </si>
  <si>
    <t xml:space="preserve">LUIS FERNANDO MENDEZ ÁVILA </t>
  </si>
  <si>
    <t>FDLT-CPS-082-2020</t>
  </si>
  <si>
    <t>FDLT-CPS-82-2020</t>
  </si>
  <si>
    <t>https://community.secop.gov.co/Public/Tendering/OpportunityDetail/Index?noticeUID=CO1.NTC.1254954&amp;isFromPublicArea=True&amp;isModal=False</t>
  </si>
  <si>
    <t>Prestar los servicios profesionales en las fases de elaboración y aprobación del plan de desarrollo “Un Nuevo Contrato Social y Ambiental para Teusaquillo 2021-2024”, según lineamientos establecidos por el Gobierno Distrital</t>
  </si>
  <si>
    <t>DAISSY YURANI JURADO PORTILLA</t>
  </si>
  <si>
    <t>FDLT-CPS-083-2020</t>
  </si>
  <si>
    <t>FDLT-CPS-83-2020</t>
  </si>
  <si>
    <t>https://community.secop.gov.co/Public/Tendering/OpportunityDetail/Index?noticeUID=CO1.NTC.1254641&amp;isFromPublicArea=True&amp;isModal=False</t>
  </si>
  <si>
    <t xml:space="preserve">Prestar los servicios profesionales en el seguimiento de la operación, prestación y cumplimiento de los procedimientos administrativos, operativos y programáticos del suministro de ayuda humanitaria transitoria a hogares en condición de vulnerabilidad y situación de pobreza, además realizar el seguimiento a la operación general de actividades necesarias para la atención de la declaratoria de Estado de Emergencia y calamidad pública en el Distrito Capital </t>
  </si>
  <si>
    <t>JULIAN FELIPE MARTINEZ GARCÍA</t>
  </si>
  <si>
    <t>FDLT-CPS-084-2020</t>
  </si>
  <si>
    <t>FDLT-CPS-84-2020</t>
  </si>
  <si>
    <t>https://community.secop.gov.co/Public/Tendering/OpportunityDetail/Index?noticeUID=CO1.NTC.1257984&amp;isFromPublicArea=True&amp;isModal=False</t>
  </si>
  <si>
    <t xml:space="preserve">Prestar sus servicios profesionales de asesoría jurídica en todos los temas de la actividad contractual del Fondo de Desarrollo Local </t>
  </si>
  <si>
    <t>JOSE ALEXANDER ROMERO TABLA</t>
  </si>
  <si>
    <t>FDLT-MC-002-2020</t>
  </si>
  <si>
    <t>FDLT-CPS-85-2020</t>
  </si>
  <si>
    <t>https://community.secop.gov.co/Public/Tendering/OpportunityDetail/Index?noticeUID=CO1.NTC.1242910&amp;isFromPublicArea=True&amp;isModal=False</t>
  </si>
  <si>
    <t>Prestar el servicio de vigilancia y seguridad privada, en la modalida de vigilancia fija con arma y medios tecnologicos para las instalaciones donde funcionan las sedes de La Alcaldia Local de Teusaquillo y la Junta Administradora Local de Teusaquillo</t>
  </si>
  <si>
    <t>COMPAÑÍA DE VIGILACIA COVISUR DE COLOMBIA LTDA</t>
  </si>
  <si>
    <t>891502104-5</t>
  </si>
  <si>
    <t>FDLT-CI-86-2020</t>
  </si>
  <si>
    <t>https://community.secop.gov.co/Public/Tendering/OpportunityDetail/Index?noticeUID=CO1.NTC.1294212&amp;isFromPublicArea=True&amp;isModal=False</t>
  </si>
  <si>
    <t>AUNAR ESFUERZOS TÉCNICOS, ADMINISTRATIVOS, LOGÍSTICOS Y FINANCIEROS ENTRE LA ALCALDÍA LOCAL DE TEUSAQUILLO Y LA ORQUESTA FILARMÓNICA DE BOGOTÁ PARA EL DESARROLLO Y CONTINUIDAD DEL CENTRO FILARMÓNICO LOCAL DE TEUSAQUILLO, COMO UN ESPACIO PARA EL PROCESO DE FORMACIÓN MUSICAL IMPLEMENTADO POR LA ORQUESTA DIRIGIDO A LA LOCALIDAD</t>
  </si>
  <si>
    <t xml:space="preserve"> CONVENIO INTERADMINISTRATIVO  ORQUESTA FILARMONICA</t>
  </si>
  <si>
    <t xml:space="preserve">899999282-1 </t>
  </si>
  <si>
    <t>20226320002203_x000D_/20216320001203</t>
  </si>
  <si>
    <t>FDLT-MC003-2020</t>
  </si>
  <si>
    <t>FDLT-MC-003-2020</t>
  </si>
  <si>
    <t>https://community.secop.gov.co/Public/Tendering/OpportunityDetail/Index?noticeUID=CO1.NTC.1274469&amp;isFromPublicArea=True&amp;isModal=False</t>
  </si>
  <si>
    <t>Adquirir elementos de protección personal epp y desinfección para la atención de la emergencia causada por el covid-19, con el fin de garantizar la continuidad de las actividades y la protección integral de los funcionarios, contratistas y demás personas que estén presentes en la instalaciones o lugares de trabajo de la Alcaldía Local de Teusaquill</t>
  </si>
  <si>
    <t>CLEAN SPECIAL SERVICES  SAS</t>
  </si>
  <si>
    <t xml:space="preserve"> 900-495-981-9</t>
  </si>
  <si>
    <t>FDLT-LP-001-2020</t>
  </si>
  <si>
    <t>FDLT-CPS-88-2020</t>
  </si>
  <si>
    <t>https://community.secop.gov.co/Public/Tendering/OpportunityDetail/Index?noticeUID=CO1.NTC.1227751&amp;isFromPublicArea=True&amp;isModal=False</t>
  </si>
  <si>
    <t>UNION TEMPORAL MEGALUBECK 2020</t>
  </si>
  <si>
    <t xml:space="preserve">901388587-5 </t>
  </si>
  <si>
    <t>FDLT-CPS-89-2020</t>
  </si>
  <si>
    <t>https://community.secop.gov.co/Public/Tendering/OpportunityDetail/Index?noticeUID=CO1.NTC.1307767&amp;isFromPublicArea=True&amp;isModal=true&amp;asPopupView=true</t>
  </si>
  <si>
    <t>Prestacion de servivios profesionales con el fin de gestionar el proceso de cobro persuacivo dentro de las Articulaciones Administrativas que se adlanta en el area de Gestion Policiva, asi como dar tramite a las actuaciones administrativas relacionadas con obras y atender todo lo relacionado con Despachos Comisorios y procedimientos legales y juridicos</t>
  </si>
  <si>
    <t>FABIOLA RODRIGUEZ</t>
  </si>
  <si>
    <t>FDLT-CPS-90-2020</t>
  </si>
  <si>
    <t>https://community.secop.gov.co/Public/Tendering/OpportunityDetail/Index?noticeUID=CO1.NTC.1307117&amp;isFromPublicArea=True&amp;isModal=False</t>
  </si>
  <si>
    <t>Prestar sus servicios profesionales en el apoyo al área de gestión de desarrollo local, en presupuesto, en las actividades que allí se generen y le sean designadas, de conformidad con los estudios previos</t>
  </si>
  <si>
    <t>RICARDO ANDRES FORERO CLEVES</t>
  </si>
  <si>
    <t>FDLT-CI-91-2020</t>
  </si>
  <si>
    <t>https://www.contratos.gov.co/consultas/detalleProceso.do?numConstancia=20-22-16391</t>
  </si>
  <si>
    <t>Proveer una plataforma virtual y servicios tecnologicos necesarios a los Fondos de Desarrollo Local en la realizacion de las asambleas, eventos, y foros digitales en el marco de los encuentros ciudadanos y presupuestos participativos de acuerdo con los lineamientos estrategicos que determinen los FDL</t>
  </si>
  <si>
    <t>CI- EMPRESA DE TELECOMUNICACIONES DE BOGOTA</t>
  </si>
  <si>
    <t>899999115-8</t>
  </si>
  <si>
    <t>MAYRA ALEJANDRA SOTO ARCOS / OSCAR MONROY</t>
  </si>
  <si>
    <t>20226320004383/20226320004353/20216320001203</t>
  </si>
  <si>
    <t>FDLT-CPS-92-2020</t>
  </si>
  <si>
    <t>https://community.secop.gov.co/Public/Tendering/OpportunityDetail/Index?noticeUID=CO1.NTC.1308309&amp;isFromPublicArea=True&amp;isModal=False</t>
  </si>
  <si>
    <t>Prestar sus servicios profesionales apoyando tecnicamente en las distintas etapas de procesos de competencia de la Alcaldia Local de Teusaquillo para la depuracion de actuaciones administrativas y preliminares de Establecimientos de Comercio, Espacio Publico e infracciones, al regimnen de  obra y urbanismo, conjuntamente con la coordinacion de dichos temas en el Plan de Desarrollo un Nuevo Contrato Social y Ambiental para Teusaquillo 2021 - 2024</t>
  </si>
  <si>
    <t>FDLT-CPS-93-2020</t>
  </si>
  <si>
    <t>https://community.secop.gov.co/Public/Tendering/OpportunityDetail/Index?noticeUID=CO1.NTC.1308619&amp;isFromPublicArea=True&amp;isModal=False</t>
  </si>
  <si>
    <t>Apoyar al equipo de prensa y comunicaciones de la Alcaldia Local en la realizacion de productos y piezas digitales, impresas y publicitarias de gran formato y de animacion grafica, asi como apoyar la produccion y montaje de eventos</t>
  </si>
  <si>
    <t>FDLT-CPS-094-2020</t>
  </si>
  <si>
    <t xml:space="preserve">FDLT-CPS-94-2020	</t>
  </si>
  <si>
    <t>https://community.secop.gov.co/Public/Tendering/OpportunityDetail/Index?noticeUID=CO1.NTC.1309717&amp;isFromPublicArea=True&amp;isModal=False</t>
  </si>
  <si>
    <t>Prestar los servicios profesionales para la Gestion, creacionideacion,seguimiento, control y ejecucion  de proyectos y actividades relacionadas con las areas de innovacion social y gobierno abierto y su aplicación transversal en todos los sectores de la Administarcion Local</t>
  </si>
  <si>
    <t>OSCAR PEREZ NASTAR</t>
  </si>
  <si>
    <t>FDLT-CPS-095-2020</t>
  </si>
  <si>
    <t>FDLT-CPS-95-2020</t>
  </si>
  <si>
    <t>https://community.secop.gov.co/Public/Tendering/OpportunityDetail/Index?noticeUID=CO1.NTC.1315270&amp;isFromPublicArea=True&amp;isModal=False</t>
  </si>
  <si>
    <t>El contratista se obliga para con el Fondo Local de Teusaquillo a prestar los servicios profesionales como desarrollador  de sotfware y manejo de herramientas de diseño grafico asi como tambien en la administarcion de sitios Web y plataformas digitales necesarias para al ejecucion a los diferentes priyectos desarrollados por la Alcaldia Local de Teusaquillo</t>
  </si>
  <si>
    <t>JONATHAN BUECHELLI GALINDO</t>
  </si>
  <si>
    <t>FDLT-MC-004-2020</t>
  </si>
  <si>
    <t>FDLT-CPS-96-2020</t>
  </si>
  <si>
    <t>https://community.secop.gov.co/Public/Tendering/OpportunityDetail/Index?noticeUID=CO1.NTC.1304270&amp;isFromPublicArea=True&amp;isModal=False</t>
  </si>
  <si>
    <t>Prestacion de servicios de apoyo metodologico y logistico para la realizacion de los encuentros ciudadanos  en la Localidad de Teusaquillo en el marco del proceso de formulacion del Plan de Desarrollo Local 2021 - 2024</t>
  </si>
  <si>
    <t>DIAGO Y BENITEZ SAS</t>
  </si>
  <si>
    <t>FDLT-CPS -097-2020</t>
  </si>
  <si>
    <t>FDLT-CPS-97-2020</t>
  </si>
  <si>
    <t>https://community.secop.gov.co/Public/Tendering/OpportunityDetail/Index?noticeUID=CO1.NTC.1317678&amp;isFromPublicArea=True&amp;isModal=False</t>
  </si>
  <si>
    <t>Prestar los servicios preofesionales para la presentacion de estrategias,emision de lineamientos y seguimiento de actividades relacionadas  con el area de innovacion social y su aplicación transversal en todos los sectores y proyectos de la Localidad de Teusaquillo</t>
  </si>
  <si>
    <t xml:space="preserve">MARIA  ALEJANDRA BURBANO BENAVIDES </t>
  </si>
  <si>
    <t>FDLT-CPS-098 - 2020</t>
  </si>
  <si>
    <t>FDLT-CPS-98-2020</t>
  </si>
  <si>
    <t>https://community.secop.gov.co/Public/Tendering/OpportunityDetail/Index?noticeUID=CO1.NTC.1334083&amp;isFromPublicArea=True&amp;isModal=False</t>
  </si>
  <si>
    <t>Apoyar asistencialmente a la Alcaldia Local de Teusaquillo en el Manejo y seguimiento de laagenda de la Alcaldesa Local y demas tramites administrativos de carácter secretarial en el Despacho de conformidad con las obligaciones y condciones contenidas en los estudios previos</t>
  </si>
  <si>
    <t>FDLT-CTO -099-2020</t>
  </si>
  <si>
    <t>FDLT-CA-99-2020</t>
  </si>
  <si>
    <t>https://community.secop.gov.co/Public/Tendering/OpportunityDetail/Index?noticeUID=CO1.NTC.1336225&amp;isFromPublicArea=True&amp;isModal=true&amp;asPopupView=true</t>
  </si>
  <si>
    <t>Entrgar al Fondo de DesarrollO Local de Terusaquillo a titulo de arrendamiento, el uso y goce del inmueble ubicado en la CALLE 40 N° 20-38, para el funcionamiento del deposito, oficna de almacen de la Alcaldia Local y ademas contar con las instalaciones adecuadas para la realizacion de las actividades propias de las instancias y espacios de participacion ciudadana</t>
  </si>
  <si>
    <t>INVERSIONES RECTICAR SAS</t>
  </si>
  <si>
    <t>800074685-4</t>
  </si>
  <si>
    <t>FDLT-CPS-100-2020</t>
  </si>
  <si>
    <t>https://community.secop.gov.co/Public/Tendering/OpportunityDetail/Index?noticeUID=CO1.NTC.1350044&amp;isFromPublicArea=True&amp;isModal=False</t>
  </si>
  <si>
    <t>Apoyar al equipo de  prensa y comunicaciones de la Alcladia Local en la realizacion y publicacion de contenidos  de redes sociales y caales de divulgacion digital sitio (web) de la Alcladia Local</t>
  </si>
  <si>
    <t>FDLT-CPS-101-2020</t>
  </si>
  <si>
    <t>https://community.secop.gov.co/Public/Tendering/OpportunityDetail/Index?noticeUID=CO1.NTC.1351136&amp;isFromPublicArea=True&amp;isModal=False</t>
  </si>
  <si>
    <t>Diseñar,implementar,liderar los planes y estrategias de comunicación interna y externa para la divulgacion de los programas,proyectos, actividades e informacion publica de la Alcladia Local</t>
  </si>
  <si>
    <t>MANUEL ALFONSO PARRA RUIZ</t>
  </si>
  <si>
    <t>FDLT-CPS-102-2020</t>
  </si>
  <si>
    <t>https://community.secop.gov.co/Public/Tendering/OpportunityDetail/Index?noticeUID=CO1.NTC.1349770&amp;isFromPublicArea=True&amp;isModal=False</t>
  </si>
  <si>
    <t>Prestar los servicios profesionales como apoyo juridico a los procedimientos y estapas, administrativas, operativas y de ejecucion, de los programas, proyectos y actividades de la Alcaldia Local de Teusaquillo</t>
  </si>
  <si>
    <t xml:space="preserve">VIVIAN  ALEJANDRA  LOPEZ  PIEDRAHITA </t>
  </si>
  <si>
    <t>FDLT-CPS-103-2020</t>
  </si>
  <si>
    <t>https://community.secop.gov.co/Public/Tendering/OpportunityDetail/Index?noticeUID=CO1.NTC.1348058&amp;isFromPublicArea=True&amp;isModal=False</t>
  </si>
  <si>
    <t>Prestacion de servicios profesionales como apoyo al Area de Gestion de Desarrollo Local de Teusaquillo, planeacion realizando las actividades concernientes al desarrollo del proyecto 1333 Teusaquillo Mejor para la Cultura, la Rrecreacion y el Deporte, del a Alcaldia Localo de Teusaquillo, en cumplimiento al Plan de Desarrollo Local  2017-2020 y Plan de Gestion</t>
  </si>
  <si>
    <t>FDLT-CPS-104-2020</t>
  </si>
  <si>
    <t>FDTL-CPS-104-2020</t>
  </si>
  <si>
    <t>https://community.secop.gov.co/Public/Tendering/OpportunityDetail/Index?noticeUID=CO1.NTC.1349591&amp;isFromPublicArea=True&amp;isModal=False</t>
  </si>
  <si>
    <t>Prestar los servicios profesionales para el diseño, estructuracion, organización,y ejecucion de estrategias de innovacion y gobierno abierto aplicadas de manera trasnversal a los planes, programas, proyectos o actividades tecnicas y administrativas desarrolladas en la Alcaldia Local de Teusauillo</t>
  </si>
  <si>
    <t>MARTHA LUCIA ENRIQUEZ GUERRERO</t>
  </si>
  <si>
    <t>FDLT-CPS-105-2020</t>
  </si>
  <si>
    <t>https://community.secop.gov.co/Public/Tendering/OpportunityDetail/Index?noticeUID=CO1.NTC.1348416&amp;isFromPublicArea=True&amp;isModal=False</t>
  </si>
  <si>
    <t>Prestar los servicios profesionales para la operación,prestacion, segumineto y cumplimiento de los procedimientos administrativos,operativos y programaticos del Servicio de apoyo Economico tipo C y Banco de Ayudas Tecnicas que contribuyan a la garantia de los derechos de la poblacion mayor y / discapacitada  de la Localidad de Terusaquillo</t>
  </si>
  <si>
    <t>FDLT-CPS-106-2020</t>
  </si>
  <si>
    <t>https://community.secop.gov.co/Public/Tendering/OpportunityDetail/Index?noticeUID=CO1.NTC.1348942&amp;isFromPublicArea=True&amp;isModal=False</t>
  </si>
  <si>
    <t>Prestar sus servicios profesionales para adelantar y desarrollar los tramites Juridicos relacionados con la actividad contractual del Fondo de Desarrollo Local</t>
  </si>
  <si>
    <t>FDLT-CPS -107-2020</t>
  </si>
  <si>
    <t>FDLT-CPS-107-2020</t>
  </si>
  <si>
    <t>https://community.secop.gov.co/Public/Tendering/OpportunityDetail/Index?noticeUID=CO1.NTC.1351534&amp;isFromPublicArea=True&amp;isModal=False</t>
  </si>
  <si>
    <t>Apoyar tecnicamente las idstintas etapas de los procesos de competencias de las Inspecciones de Polcia de la Localidad de Teusaquillo, según reparto</t>
  </si>
  <si>
    <t>DIANA MAYERLY LARROTA</t>
  </si>
  <si>
    <t>31/2/2020</t>
  </si>
  <si>
    <t>FDLT-CPS-108-2020</t>
  </si>
  <si>
    <t>https://community.secop.gov.co/Public/Tendering/OpportunityDetail/Index?noticeUID=CO1.NTC.1351528&amp;isFromPublicArea=True&amp;isModal=False</t>
  </si>
  <si>
    <t>Apoyar tecnicamente las distintas etapas de los procesos de competencia de las Inspecciones de Policia de la Localidad de Teusquilo</t>
  </si>
  <si>
    <t>FRANCISCO ANTONIO TORRES TORRES</t>
  </si>
  <si>
    <t>FDLT-CPS-109-2020</t>
  </si>
  <si>
    <t>https://community.secop.gov.co/Public/Tendering/OpportunityDetail/Index?noticeUID=CO1.NTC.1350966&amp;isFromPublicArea=True&amp;isModal=False</t>
  </si>
  <si>
    <t>Apoyar tecnicamente las  etapas de los procesos de competencia de las Inspecciones de Policia de la Localidad de Teusaquillo según reparto</t>
  </si>
  <si>
    <t>JOHANA ALEXANDRA ECHEVERRI  ROJAS</t>
  </si>
  <si>
    <t>FDLT-CPS -110-2020</t>
  </si>
  <si>
    <t>FDLT-CPS-110-2020</t>
  </si>
  <si>
    <t>https://community.secop.gov.co/Public/Tendering/OpportunityDetail/Index?noticeUID=CO1.NTC.1351447&amp;isFromPublicArea=True&amp;isModal=False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</si>
  <si>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relacionadas con los temas de prevencion de emergencias, seguridad y convivencia en la Localidad</t>
  </si>
  <si>
    <t>FDLT-CPS-111-2020</t>
  </si>
  <si>
    <t xml:space="preserve">FDLT-CPS-111-2020	</t>
  </si>
  <si>
    <t>https://community.secop.gov.co/Public/Tendering/OpportunityDetail/Index?noticeUID=CO1.NTC.1353531&amp;isFromPublicArea=True&amp;isModal=False</t>
  </si>
  <si>
    <t>Apoyar la formulacion, gestion y seguimiento, de actividades enfocadas, a la gestion ambiental externa, encaminadas a la mitigacion de los diferentes impactos ambientales y la conservacion de los recursos naturales de la Localidad</t>
  </si>
  <si>
    <t>FDLT-CPS-112-2020</t>
  </si>
  <si>
    <t>https://community.secop.gov.co/Public/Tendering/OpportunityDetail/Index?noticeUID=CO1.NTC.1355501&amp;isFromPublicArea=True&amp;isModal=False</t>
  </si>
  <si>
    <t>Prestar sus revicios profesionales para realizar todas las actividades concernientes al desarrollo del proyecto 1348 y los que sean designados en el marco del  Plan de Desarrollo Local 2017-2020</t>
  </si>
  <si>
    <t>JOHN JAIRO POVEDA ORDUÑA</t>
  </si>
  <si>
    <t>FDLT-CPS-113-2020</t>
  </si>
  <si>
    <t xml:space="preserve">FDLT-CPS-113-2020	</t>
  </si>
  <si>
    <t>https://community.secop.gov.co/Public/Tendering/OpportunityDetail/Index?noticeUID=CO1.NTC.1358688&amp;isFromPublicArea=True&amp;isModal=False</t>
  </si>
  <si>
    <t>Prestar los servicios profesionales en el area de  Gestion de Desarrollo Local de Teusaquillo, para apoyar las actividades de elaboracion, seguimiento , actualizacion y liquidacion de los difrentes proyectos y contratos que se financian con  los rubros de funcionamiento y demas componemtes asignados del proyecto 1329  que coadyuven al desarrollo y fortalecimiento institucional, de acuerdo a lo aprobado en el Plan Anual de adqusiciones</t>
  </si>
  <si>
    <t>FDLT-CPS-114-2020</t>
  </si>
  <si>
    <t xml:space="preserve">FDLT-CA-114-2020	</t>
  </si>
  <si>
    <t>https://community.secop.gov.co/Public/Tendering/OpportunityDetail/Index?noticeUID=CO1.NTC.1355156&amp;isFromPublicArea=True&amp;isModal=true&amp;asPopupView=true</t>
  </si>
  <si>
    <t>Entregar al Fondo de Desarrollo Local de Teusaquillo a titulo de arrendamineto el uso y goce del inmueble ubicado en la Calle 39B N°19-30  para el funcionamiento de la sede administrativa de la Alcaldia Local de Teusaquillo</t>
  </si>
  <si>
    <t>HOLDING GRIP SAS</t>
  </si>
  <si>
    <t>900521065-9</t>
  </si>
  <si>
    <t>FDLT-CPS -115-2020</t>
  </si>
  <si>
    <t xml:space="preserve">FDLT-CPS-115-2020	</t>
  </si>
  <si>
    <t>https://community.secop.gov.co/Public/Tendering/OpportunityDetail/Index?noticeUID=CO1.NTC.1357881&amp;isFromPublicArea=True&amp;isModal=False</t>
  </si>
  <si>
    <t>Apoyar tecnicamente las distintas etapas de los procesos de competencia de las inspecciones de Policia de la Localidad de Teusaquillo según reparto</t>
  </si>
  <si>
    <t>FDLT-CPS -116-2020</t>
  </si>
  <si>
    <t>FDLT-CPS-116-2020</t>
  </si>
  <si>
    <t>https://community.secop.gov.co/Public/Tendering/OpportunityDetail/Index?noticeUID=CO1.NTC.1358161&amp;isFromPublicArea=True&amp;isModal=False</t>
  </si>
  <si>
    <t>Prestar los servicios profesionales al Alclade Local en la informacion, seguimiento, revision,e implementacion de planes,proyectos y/o actividades tecnicas y administrativas especialmente en la estrategia local de impulso y termivacion juridica de las actuaciones adminsitrativas que cursan en la Alcaldia Local de Tesusaquillo</t>
  </si>
  <si>
    <t>FDLT-CPS 117-2020</t>
  </si>
  <si>
    <t>FDLT-CPS-117-2020</t>
  </si>
  <si>
    <t>https://community.secop.gov.co/Public/Tendering/OpportunityDetail/Index?noticeUID=CO1.NTC.1359372&amp;isFromPublicArea=True&amp;isModal=False</t>
  </si>
  <si>
    <t>Prestar los servicios profesionales para apoyar, orientar y realizar seguimientos de la gestion en elarea de infraestructura de la Oficina de Planeacion del Fondo de Desarrollo Local Teusaquillo y demas actividades  que se requieran en el desarrollo del proyecto 1348 Teusaquillo con mejores parques recreativos y deportivos y los que sean  designados en el marco del Plan de Desarrollo Local 2017-2020</t>
  </si>
  <si>
    <t>HELVER  FABIAN CASALLAS ROMERO</t>
  </si>
  <si>
    <t>FDLT-CPS -118-2020</t>
  </si>
  <si>
    <t>FDLT-CPS-118-2020</t>
  </si>
  <si>
    <t>https://community.secop.gov.co/Public/Tendering/OpportunityDetail/Index?noticeUID=CO1.NTC.1360848&amp;isFromPublicArea=True&amp;isModal=true&amp;asPopupView=true</t>
  </si>
  <si>
    <t>Prestar sus servicios profesionales para apoyar,orientar y realizar seguimiento de la gestion en el area de Infraestructura de la Ofgicina de Planeacion del  Fondo de Desarrollo Local de Teusaquillo y demas actividaes que se requieran en el desarrollo del proyecto 1338 Teusquillo mejor para la conservacion de la Malla Vial y Espacio Publico Peatonal y los que le sean designados</t>
  </si>
  <si>
    <t>FDLT-CPS-119-2020</t>
  </si>
  <si>
    <t xml:space="preserve">FDLT-CPS-119-2020	</t>
  </si>
  <si>
    <t>https://community.secop.gov.co/Public/Tendering/OpportunityDetail/Index?noticeUID=CO1.NTC.1362542&amp;isFromPublicArea=True&amp;isModal=true&amp;asPopupView=true</t>
  </si>
  <si>
    <t>Apoyar al equipo de prensa y comunicaciones de la Alcaldia Local mediante el registro, la edicion y la presentacion de fotografias de los acontecimientos,hechos y eventos  de la Alcaldia Local en medios de comunicación especialmente escritos dogitales y audiovisuales</t>
  </si>
  <si>
    <t>DAVID FERNANDO GUACAS  SILVESTRE</t>
  </si>
  <si>
    <t>FDLT-CPS-120-2020</t>
  </si>
  <si>
    <t xml:space="preserve">FDLT-CPS-120-2020	</t>
  </si>
  <si>
    <t>https://community.secop.gov.co/Public/Tendering/OpportunityDetail/Index?noticeUID=CO1.NTC.1360670&amp;isFromPublicArea=True&amp;isModal=False</t>
  </si>
  <si>
    <t>Prestar los servicios de apoyo a la Gestion ,como tecnico o tecnologo de sistemas, brindando asistencia o soporte tecnico de sowfare, hardware, equipos,programas y usuarios de la Alcaldia Local de Teusaquillo y la Junta Administradora Local de Teusaquillo, de acuerdo con los presentes estudios previos</t>
  </si>
  <si>
    <t>SYRUS ASDRUBAL PACHECO VERGEL</t>
  </si>
  <si>
    <t>FDLT-CPS-121-2020</t>
  </si>
  <si>
    <t>https://community.secop.gov.co/Public/Tendering/OpportunityDetail/Index?noticeUID=CO1.NTC.1361237&amp;isFromPublicArea=True&amp;isModal=true&amp;asPopupView=true</t>
  </si>
  <si>
    <t>Prestar los servicios profesionales para apoya al Despacho de la Alcaldia Local de Teusaquillo, en la gestion de los procesos de Planeacion Financiera, administrativa y de seguimiento, que coadyuven al fotalecimineto institucional en torno a las actividades que realiza la Alcaldia Local en sus diferentes dependecnias</t>
  </si>
  <si>
    <t>JENNY VIVIANA POVEDA CORREDOR</t>
  </si>
  <si>
    <t>FDLT-CPS -122-2020</t>
  </si>
  <si>
    <t>FDLT-CPS-122-2020</t>
  </si>
  <si>
    <t>https://community.secop.gov.co/Public/Tendering/OpportunityDetail/Index?noticeUID=CO1.NTC.1363528&amp;isFromPublicArea=True&amp;isModal=true&amp;asPopupView=true</t>
  </si>
  <si>
    <t>Prestar los servicios personales para poyar al Fondo de Desarrollo Local de  Teusaquillo en los tramites administrativos que se requieran en el marco de los procesos pre contractuales, contractuales y pos contractuales, adelantados en cumplimiento de los proyectos, previstos en el Plan de Desarrollo Local Teusaquillo Mejor para Todos 2017 - 2020 , y de acuerdo al Plan Anual de Adquisiciones</t>
  </si>
  <si>
    <t>FDLT-CPS-123-2020</t>
  </si>
  <si>
    <t>https://community.secop.gov.co/Public/Tendering/OpportunityDetail/Index?noticeUID=CO1.NTC.1372554&amp;isFromPublicArea=True&amp;isModal=true&amp;asPopupView=true</t>
  </si>
  <si>
    <t>Prestacion de servicios de apoyo a la gestion en la ejecucion de procesos de correspondencia que se generan en el CDI DEL A Alcaldia Local, de conformidad con los estudios previos</t>
  </si>
  <si>
    <t>FDLT-CPS -124 - 2020</t>
  </si>
  <si>
    <t xml:space="preserve">FDLT-CPS-124-2020	</t>
  </si>
  <si>
    <t>https://community.secop.gov.co/Public/Tendering/OpportunityDetail/Index?noticeUID=CO1.NTC.1393062&amp;isFromPublicArea=True&amp;isModal=False</t>
  </si>
  <si>
    <t>Prestar sus servicios profesionales para adelantar y desarrollar los trámites Jurídicos relacionados con la actividad contractual del Fondo de Desarrollo Local</t>
  </si>
  <si>
    <t>FDLT-CPS -125 - 2020</t>
  </si>
  <si>
    <t xml:space="preserve">FDLT-CPS-125-2020	</t>
  </si>
  <si>
    <t>https://community.secop.gov.co/Public/Tendering/OpportunityDetail/Index?noticeUID=CO1.NTC.1371811&amp;isFromPublicArea=True&amp;isModal=true&amp;asPopupView=true</t>
  </si>
  <si>
    <t>Prestar los servivios para operar los vehiculos asignados  realizando de manera oportuna, eficiente y segura  los desplazamientos de los funcionarios del Fondo de Desarrollo Local de Teusaquillo, en cumplimiento de las actividades propias de la Administarcion local</t>
  </si>
  <si>
    <t>FDLT-CPS-126 -2020</t>
  </si>
  <si>
    <t xml:space="preserve">FDLT-CPS-126-2020	</t>
  </si>
  <si>
    <t>https://community.secop.gov.co/Public/Tendering/OpportunityDetail/Index?noticeUID=CO1.NTC.1362897&amp;isFromPublicArea=True&amp;isModal=true&amp;asPopupView=true</t>
  </si>
  <si>
    <t>El  contratista  se obliga para con el  Fondo de Desarrollo  Local Teusaquillo a prestar sus servicios profesionales para apoyar la realizacion de todas las actividades concernientes al desarrollo del proyecto 1338 Teusaquillo mejor para  la conserrvacion de la Malla vial y el Espacio Publico Peatonal y los que le sean designados en el Marco del Plan del Desarrollo Local 2017 - 2020</t>
  </si>
  <si>
    <t>FDLT-CPS 127-2020</t>
  </si>
  <si>
    <t xml:space="preserve">FDLT-CPS-127-2020	</t>
  </si>
  <si>
    <t>https://community.secop.gov.co/Public/Tendering/OpportunityDetail/Index?noticeUID=CO1.NTC.1382878&amp;isFromPublicArea=True&amp;isModal=False</t>
  </si>
  <si>
    <t>Prestar sus servicios profesionales para las labores operativas requeridas para la promocion y conservacion de la  seguridad ciudadana, convivencia y prevencion de conflictividades en el marco del Plan de Desarrollo Local 2017 - 2020</t>
  </si>
  <si>
    <t xml:space="preserve">YUDY LORENA MENDOZA ANAGARITA </t>
  </si>
  <si>
    <t>FDLT-CPS-128 -2020</t>
  </si>
  <si>
    <t xml:space="preserve">FDLT-CPS-128-2020	</t>
  </si>
  <si>
    <t>https://community.secop.gov.co/Public/Tendering/OpportunityDetail/Index?noticeUID=CO1.NTC.1375196&amp;isFromPublicArea=True&amp;isModal=true&amp;asPopupView=true</t>
  </si>
  <si>
    <t>Apoyar a la Alcaldía Local de Teusaquillo en las actividades asistenciales y operativas que se requieran para el correcto funcionamiento de la Junta Administradora Local</t>
  </si>
  <si>
    <t xml:space="preserve">LUISA FERNANDA MARTINEZ CAMACHO </t>
  </si>
  <si>
    <t>FDLT-CPS-129-2020</t>
  </si>
  <si>
    <t xml:space="preserve">FDLT-CPS-129-2020	</t>
  </si>
  <si>
    <t>https://community.secop.gov.co/Public/Tendering/OpportunityDetail/Index?noticeUID=CO1.NTC.1383026&amp;isFromPublicArea=True&amp;isModal=true&amp;asPopupView=true</t>
  </si>
  <si>
    <t>Apoyar la formulacion,ejecucion, seguimiento y mejora continua de las herraminetas que conforman la Gestion Ambiental Institucional de la Alcaldia Local</t>
  </si>
  <si>
    <t xml:space="preserve">JOHANNA MARCELA RICAURTE RODRIGUEZ </t>
  </si>
  <si>
    <t>FDLT-CPS-130-2020</t>
  </si>
  <si>
    <t xml:space="preserve">FDLT-CPS-130-2020	</t>
  </si>
  <si>
    <t>https://community.secop.gov.co/Public/Tendering/OpportunityDetail/Index?noticeUID=CO1.NTC.1382079&amp;isFromPublicArea=True&amp;isModal=true&amp;asPopupView=true</t>
  </si>
  <si>
    <t>Prestar sus servicios profesionales para adelantar la revisión y el seguimiento jurídico del cumplimiento de las obligaciones de los diferentes contratos suscritos con cargo a los recursos del FDLT, de igual forma adelantar los tramites de requerimientos contractuales, procesos sancionatorios, de imposición de multas, ejecución de garantías, además de la realización de los procesos contractuales adelantados por el FDLT</t>
  </si>
  <si>
    <t xml:space="preserve">LUIS  EDUARDO BERNAL ROMERO </t>
  </si>
  <si>
    <t>FDLT-CPS-131-2020</t>
  </si>
  <si>
    <t>FDLT-CPS-131.-2020</t>
  </si>
  <si>
    <t>https://community.secop.gov.co/Public/Tendering/OpportunityDetail/Index?noticeUID=CO1.NTC.1383833&amp;isFromPublicArea=True&amp;isModal=true&amp;asPopupView=true</t>
  </si>
  <si>
    <t xml:space="preserve">ELIANA MARÍA BAQUERO CARVAJAL </t>
  </si>
  <si>
    <t>FDLT-CPS-132-2020</t>
  </si>
  <si>
    <t>https://community.secop.gov.co/Public/Tendering/OpportunityDetail/Index?noticeUID=CO1.NTC.1390201&amp;isFromPublicArea=True&amp;isModal=true&amp;asPopupView=true</t>
  </si>
  <si>
    <t>Apoyar jurídicamente la ejecución de las acciones requeridas para el trámite e impulso procesal de las actuaciones contravencionales y/o querellas que cursen en las Inspecciones de Policía 13 A, 13 B, 13 C y 13 D de la Localidad</t>
  </si>
  <si>
    <t xml:space="preserve">DEISI  PAOLA MARTINEZ PINEDA </t>
  </si>
  <si>
    <t>FDLT-CPS-133-2020</t>
  </si>
  <si>
    <t>https://community.secop.gov.co/Public/Tendering/OpportunityDetail/Index?noticeUID=CO1.NTC.1390812&amp;isFromPublicArea=True&amp;isModal=true&amp;asPopupView=true</t>
  </si>
  <si>
    <t>Prestar sus servicios profesionales en la proyección, sustanciación, seguimiento, ejecución y depuración de los procesos, procedimientos y actividades del Sistema Integrado de gestión de calidad y la implementación de sus herramientas de gestión de la Alcaldía Local de Teusaquillo</t>
  </si>
  <si>
    <t xml:space="preserve">ANDREA CABALLERO QUIROZ </t>
  </si>
  <si>
    <t>FDLT-CPS-134-2020</t>
  </si>
  <si>
    <t>https://community.secop.gov.co/Public/Tendering/OpportunityDetail/Index?noticeUID=CO1.NTC.1390601&amp;isFromPublicArea=True&amp;isModal=False</t>
  </si>
  <si>
    <t xml:space="preserve">YOLANDA ANGELA MORENO </t>
  </si>
  <si>
    <t>FDLT-CPS-135-2020</t>
  </si>
  <si>
    <t xml:space="preserve">FDLT-CPS-135-2020	</t>
  </si>
  <si>
    <t>https://community.secop.gov.co/Public/Tendering/OpportunityDetail/Index?noticeUID=CO1.NTC.1388177&amp;isFromPublicArea=True&amp;isModal=true&amp;asPopupView=true</t>
  </si>
  <si>
    <t>Prestacion de servicios de apoyo a la gestion en la ejecucion del proceso de correspondencia que se genera en CDI en la Alcaldia Local, de conformidad con los erstudios previos</t>
  </si>
  <si>
    <t>FDLT-CPS-136-2020</t>
  </si>
  <si>
    <t xml:space="preserve">FDLT-CPS-136-2020	</t>
  </si>
  <si>
    <t>https://community.secop.gov.co/Public/Tendering/OpportunityDetail/Index?noticeUID=CO1.NTC.1390531&amp;isFromPublicArea=True&amp;isModal=true&amp;asPopupView=true</t>
  </si>
  <si>
    <t xml:space="preserve">AIDA LUZ RODRIGUEZ RODRIGUEZ </t>
  </si>
  <si>
    <t>FDLT-CPS-137-2020</t>
  </si>
  <si>
    <t xml:space="preserve">FDLT-CPS-137-2020	</t>
  </si>
  <si>
    <t>https://community.secop.gov.co/Public/Tendering/OpportunityDetail/Index?noticeUID=CO1.NTC.1390722&amp;isFromPublicArea=True&amp;isModal=true&amp;asPopupView=true</t>
  </si>
  <si>
    <t>Apoyar asistencialmente  a la Acaldia Local de Teusaquillo a las actividades asistenciales y operativas que se requieran para el corerecto funcionamiento de la Junta Administradora Local</t>
  </si>
  <si>
    <t xml:space="preserve">LUIS FELIPE RODRIGUEZ RAMIREZ </t>
  </si>
  <si>
    <t>FDLT-CPS-138-2020</t>
  </si>
  <si>
    <t xml:space="preserve">FDLT-CPS-138-2020	</t>
  </si>
  <si>
    <t>https://community.secop.gov.co/Public/Tendering/OpportunityDetail/Index?noticeUID=CO1.NTC.1397499&amp;isFromPublicArea=True&amp;isModal=False</t>
  </si>
  <si>
    <t>MERLY JOHANNA GARCÍA LÓPEZ</t>
  </si>
  <si>
    <t>CPS-139-2020</t>
  </si>
  <si>
    <t xml:space="preserve">FDLT-CPS-139-2020	</t>
  </si>
  <si>
    <t>https://community.secop.gov.co/Public/Tendering/OpportunityDetail/Index?noticeUID=CO1.NTC.1397922&amp;isFromPublicArea=True&amp;isModal=False</t>
  </si>
  <si>
    <t>Apoyar jurtdicamente la ejecuciyn de las acciones requeridas para la depuraciyn de las actuaciones administrativas que cursan en la Alcaldta Local</t>
  </si>
  <si>
    <t>SERGIO GARCÍA CARTAGENA</t>
  </si>
  <si>
    <t>FDLT-CPS-140-2020</t>
  </si>
  <si>
    <t xml:space="preserve">FDLT-CPS-140-2020	</t>
  </si>
  <si>
    <t>https://community.secop.gov.co/Public/Tendering/OpportunityDetail/Index?noticeUID=CO1.NTC.1397792&amp;isFromPublicArea=True&amp;isModal=False</t>
  </si>
  <si>
    <t>Apoyar la gestion documental de la Alcaldia,en el desarrollo de las actividades relacionadas con la recepcion,distribucion,tramite,organización,consulta,conservacion y disposicion final de los documentos que producen todas las dependencias de la  administracion local de acuerdo al Sistema Integrado de Gestion (SIG)</t>
  </si>
  <si>
    <t>FDLT-CPS-141 - 2020</t>
  </si>
  <si>
    <t xml:space="preserve">FDLT-CPS-141-2020	</t>
  </si>
  <si>
    <t>https://community.secop.gov.co/Public/Tendering/OpportunityDetail/Index?noticeUID=CO1.NTC.1402196&amp;isFromPublicArea=True&amp;isModal=False</t>
  </si>
  <si>
    <t>El contratista se obliga para con la Alcaldía Local de Teusaquillo a prestar sus servicios profesionales en el Área de Gestión de Desarrollo Local Presupuesto apoyando la elaboración, seguimiento, análisis y administración del presupuesto del Fondo de Desarrollo Local de Teusaquillo</t>
  </si>
  <si>
    <t xml:space="preserve"> FDLT-CPS-142-2020</t>
  </si>
  <si>
    <t xml:space="preserve">FDLT-CPS-142-2020	</t>
  </si>
  <si>
    <t>https://community.secop.gov.co/Public/Tendering/OpportunityDetail/Index?noticeUID=CO1.NTC.1437199&amp;isFromPublicArea=True&amp;isModal=False</t>
  </si>
  <si>
    <t>Prestacion de servicios profesionales como apryo al Area de Gestion dd Desarrollo Local de Teusaquillo, planeacion  realizando las actividades  concernientes al desarrollo  del Proyecto 1333 Teusaquillo mejor para la cultura,la recreacion y el deporte de la Alcladia Local de Teusaquillo, en cumplimiento al Plan de Desarrollo Local 2017 - 2020 y Plan de Gestion</t>
  </si>
  <si>
    <t>CLIMACO  ESTEBAN ZABALA  RAMIREZ</t>
  </si>
  <si>
    <t>FDLT-CPS-143-2020</t>
  </si>
  <si>
    <t xml:space="preserve">FDLT-CPS-143-2020	</t>
  </si>
  <si>
    <t>https://community.secop.gov.co/Public/Tendering/OpportunityDetail/Index?noticeUID=CO1.NTC.1405304&amp;isFromPublicArea=True&amp;isModal=False</t>
  </si>
  <si>
    <t>Apoyar administrativa y asistencialmente al Área Gestión de Desarrollo Local, en el marco del Plan de Gestión Local para la vigencia 2020</t>
  </si>
  <si>
    <t>FDLT-CPS 144-2020</t>
  </si>
  <si>
    <t xml:space="preserve">FDLT-CPS-144-2020	</t>
  </si>
  <si>
    <t>https://community.secop.gov.co/Public/Tendering/OpportunityDetail/Index?noticeUID=CO1.NTC.1408060&amp;isFromPublicArea=True&amp;isModal=False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</si>
  <si>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</si>
  <si>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FDLT-CPS- 145-2020</t>
  </si>
  <si>
    <t xml:space="preserve">FDLT-CPS-145-2020	</t>
  </si>
  <si>
    <t>https://community.secop.gov.co/Public/Tendering/OpportunityDetail/Index?noticeUID=CO1.NTC.1407322&amp;isFromPublicArea=True&amp;isModal=False</t>
  </si>
  <si>
    <t>Apoyar juridicamente la ejecuciyn de las acciones requeridas para la depuraciyn de las actuaciones administrativas que cursan en la Alcaldta Local</t>
  </si>
  <si>
    <t>FDLT-CPS- 146-2020</t>
  </si>
  <si>
    <t xml:space="preserve">FDLT-CPS-146-2020	</t>
  </si>
  <si>
    <t>https://community.secop.gov.co/Public/Tendering/OpportunityDetail/Index?noticeUID=CO1.NTC.1406726&amp;isFromPublicArea=True&amp;isModal=False</t>
  </si>
  <si>
    <t>Prestar los servicios profesionales para apoyar al desarrollo de los procesos de participacion ciudadana en la Localidad de Teusaquillo en el marco de la formulacion del Plan de Desarrollo Local 2021- 2024  y su posterior implementacion</t>
  </si>
  <si>
    <t>LILIANA PARDO MONTENEGRO</t>
  </si>
  <si>
    <t>FDLT-CPS-147-2020</t>
  </si>
  <si>
    <t xml:space="preserve">FDLT-CPS-147-2020	</t>
  </si>
  <si>
    <t>https://community.secop.gov.co/Public/Tendering/OpportunityDetail/Index?noticeUID=CO1.NTC.1407131&amp;isFromPublicArea=True&amp;isModal=False</t>
  </si>
  <si>
    <t>El contratista se obliga para con el Fondo de la Alcaldia Local de Teusaquillo a prestar sus servicios profesionales en El area de Gestion DE Desarrollo Local, presupuesto y contabilidad, apoyando el seguimineto, analisis y la presentacion de la informacion financiera y contable en cumplimiento al Marco Normativo Contable</t>
  </si>
  <si>
    <t>FDLT- CPS-148 - 2020</t>
  </si>
  <si>
    <t xml:space="preserve">FDLT-CPS-148-2020	</t>
  </si>
  <si>
    <t>https://community.secop.gov.co/Public/Tendering/OpportunityDetail/Index?noticeUID=CO1.NTC.1406736&amp;isFromPublicArea=True&amp;isModal=False</t>
  </si>
  <si>
    <t>Prestar los servicios profesionales para apoyar al despacho de la Alcadia Local, en el diseño de estrategias,enision de lineamientos coordinacion y seguimiento de actividades que coadyuven el fortalecimiento institucional en torno a las actividades que realiza la Alcaldia Loal en sus diferentes dependencias</t>
  </si>
  <si>
    <t>FDLT-CPS- 149-2020</t>
  </si>
  <si>
    <t xml:space="preserve">FDLT-CPS-149-2020	</t>
  </si>
  <si>
    <t>https://community.secop.gov.co/Public/Tendering/OpportunityDetail/Index?noticeUID=CO1.NTC.1409933&amp;isFromPublicArea=True&amp;isModal=False</t>
  </si>
  <si>
    <t>Prestar los servicios para operar los vehiculos asignado, realizando de manera oportuna,eficiente y segura, los desplazamientos de los funcionarios del Fondo de Desarrollo Local  de Teusaquillo en cumplimiento de las actividades propias de la  Adminstracion Local</t>
  </si>
  <si>
    <t>LUIS ALFREDO GONZALEZ ROJAS</t>
  </si>
  <si>
    <t>FDLT-CPS -150-2020</t>
  </si>
  <si>
    <t>FDLT-CPS-150-2020</t>
  </si>
  <si>
    <t>https://community.secop.gov.co/Public/Tendering/OpportunityDetail/Index?noticeUID=CO1.NTC.1410047&amp;isFromPublicArea=True&amp;isModal=False</t>
  </si>
  <si>
    <t>JOSE ALEXANDER  ROMERO TABLA</t>
  </si>
  <si>
    <t>FDLT-CPS-151-2020</t>
  </si>
  <si>
    <t xml:space="preserve">FDLT-CPS-151-2020	</t>
  </si>
  <si>
    <t>https://community.secop.gov.co/Public/Tendering/OpportunityDetail/Index?noticeUID=CO1.NTC.1410059&amp;isFromPublicArea=True&amp;isModal=False</t>
  </si>
  <si>
    <t>Prestar el apoyo profesional en las actividades desarrolladas en el marco del proyecto 1351 Teusaquillo  mejor para la participacion comunitaria y en general en la atencion de las instancias de participacion interinstitucionales y locales, asi como los procesos comunitarios en la localidad</t>
  </si>
  <si>
    <t>FDLT-CPS-152 -2020</t>
  </si>
  <si>
    <t xml:space="preserve">FDLT-CPS-152-2020	</t>
  </si>
  <si>
    <t>https://community.secop.gov.co/Public/Tendering/OpportunityDetail/Index?noticeUID=CO1.NTC.1407990&amp;isFromPublicArea=True&amp;isModal=False</t>
  </si>
  <si>
    <t>FDLT-CPS-153-2020</t>
  </si>
  <si>
    <t xml:space="preserve">FDLT-CPS-153-2020	</t>
  </si>
  <si>
    <t>https://community.secop.gov.co/Public/Tendering/OpportunityDetail/Index?noticeUID=CO1.NTC.1407530&amp;isFromPublicArea=True&amp;isModal=False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</si>
  <si>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</si>
  <si>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FDLT-CPS-154-2020</t>
  </si>
  <si>
    <t xml:space="preserve">FDLT-CPS-154-2020	</t>
  </si>
  <si>
    <t>https://community.secop.gov.co/Public/Tendering/OpportunityDetail/Index?noticeUID=CO1.NTC.1412803&amp;isFromPublicArea=True&amp;isModal=False</t>
  </si>
  <si>
    <t xml:space="preserve">ELIANA ANDREA BARBOSA GALINDO </t>
  </si>
  <si>
    <t>FDLT- CPS-155-2020</t>
  </si>
  <si>
    <t xml:space="preserve">FDLT-CPS-155-2020	</t>
  </si>
  <si>
    <t>https://community.secop.gov.co/Public/Tendering/OpportunityDetail/Index?noticeUID=CO1.NTC.1410123&amp;isFromPublicArea=True&amp;isModal=False</t>
  </si>
  <si>
    <t>Prestar los servicios profesionales en la Alcaldta Local de Teusaquillo en el anilisis, revisiyn, trimite \ respuesta de tutelas, proposiciones, conciliaciones, solicitudes de entes de control, corporaciones p~blicas \ conceptos jurtdicos que se le soliciten</t>
  </si>
  <si>
    <t>FDLT- CI-156-2020</t>
  </si>
  <si>
    <t xml:space="preserve">FDLT-CI-156-2020	</t>
  </si>
  <si>
    <t>https://www.contratos.gov.co/consultas/detalleProceso.do?numConstancia=20-22-18177</t>
  </si>
  <si>
    <t>Aunar esfuerzos para desarrollar acciones de manera articulada entre las partes, para el fortalecimiento de los prercesos de creacion, produccion,distribucion,exhibicion,comercializacion y promocion de bienes y servicios culturales y creativos de los agentes del sector cultura, recreacion y deporte de las Localidaes de Bogota DC que se prioricen en el Eje Adaptacion y Trasnformacion Productiva de la Estrategia de Reactivacion Economica Local  EMPRE LOCAL, Programa, Apoyo y Fortalecimiento de las Industrias Creativas y Culturales para la Adaptacion y Transformacion productiva en el marco de un proceso de Fomento</t>
  </si>
  <si>
    <t>SECRETARIA DISTRITAL DE CULTURA RECREACION  Y DEPORTE  FUNDACION GILBERTO ALZATE AVENDAÑO</t>
  </si>
  <si>
    <t>20226320002203/20216320001203</t>
  </si>
  <si>
    <t>FDLT-CI-157-2020</t>
  </si>
  <si>
    <t>https://www.contratos.gov.co/consultas/detalleProceso.do?numConstancia=20-22-18208</t>
  </si>
  <si>
    <t>Aunar esfuerzos tecnicos, administrativos y financieros para impulsar la reactivacion economica de los Agentes de la industria cultural y creativa del sector cultural, recreacion, y deporte en la Localidad de Teusaquillo de Bogota, que se priorice en  el Eje Adapatacio y  Transformacion Productiva de la Estrategia  de Reactivacion Economica Local -EMPRE LOCAL, Programa, Apoyo y Fortalecimiento de las Industrias  Creativas y Culturales para la Adaptacion y Transformacion Productiva, en el marco de un procdso de  de fomento</t>
  </si>
  <si>
    <t>INSTITUTO DISTRITAL DE LAS ARTES  IDARTES</t>
  </si>
  <si>
    <t>30/11/20221</t>
  </si>
  <si>
    <t>FDLT- 158-2020</t>
  </si>
  <si>
    <t>FDLT-CI-158-2020</t>
  </si>
  <si>
    <t>https://www.contratos.gov.co/consultas/detalleProceso.do?numConstancia=20-22-18404</t>
  </si>
  <si>
    <t xml:space="preserve">Aunar esfuerzos tecnicos, administartivos y financieros que contribuyan al cumplimiento  de los protocolos de bioseguridad para la reactivacion  economica de las Localidades de Bogota, a travez de  de las acciones de informacion, eduaccion y comunicación en Salud- IEC  enfocadas a orientar a los trabajadores respecto al uso aecuado de los elementos de bioseguridad, contenidos en los kits; actividades que seran desarrolladas por perfiles idonesos en seguridad y salud en el trabajo, asi como la entrega de los Kits de elementos de bioseguridad a microempresas, establecimientos, locales comerciales, y vendedores informales; en el marco de Programa de Cumplimiento de Protocolo de Bioseguridad  para la Adaptacion y Reactivacion Economica del Eje Adaptacion y Transformacion Productiva de la Estrategia Local- EMRE LOCAL </t>
  </si>
  <si>
    <t>SECRETARIA DISTRITAL DE SALUD,SUBRED NORTE, SUR,OCCIDENTE Y CENTRO ORIENTE</t>
  </si>
  <si>
    <t>20226320002253/20216320001203</t>
  </si>
  <si>
    <t>FDLT-CI-159-2020</t>
  </si>
  <si>
    <t xml:space="preserve">FDLT-CI-159-2020	</t>
  </si>
  <si>
    <t>https://www.contratos.gov.co/consultas/detalleProceso.do?numConstancia=20-22-18507</t>
  </si>
  <si>
    <t>Implementar y ejecutar el programa  Cumplimientos de Protocolo de Bioseguridad para la Adaptacion y Reactivacion economica en  la localidades de Usaquem, Chapinero,Engativa, Suba,Barrios Unidos y Teusaquillo</t>
  </si>
  <si>
    <t>SUBRED INTEGRADA DE SERVICIOS DE SALUD DEL NORTE</t>
  </si>
  <si>
    <t>FDLT-CI -160-2020</t>
  </si>
  <si>
    <t>FDLT-CPS-160-2020</t>
  </si>
  <si>
    <t>https://www.contratos.gov.co/consultas/detalleProceso.do?numConstancia=20-22-18418</t>
  </si>
  <si>
    <t>COMPENSAR se obliga a prestar los servicios requeridos para operar el Programa de Incentivos para el Empleo con el cual se busca apoyar al tejido productivo de las Localidades  de Bogota DC con especial enfasis en los empresarios, e incluir y/o  mantener laboralmente a trabajadores mayores de 50 años, mujeres y jovenes ( 18-28 ) años principalmente a traves de la trasnferencia de incentivos a la nomina en el marco de la  contencion y mitigacion de los efectos del Covid-19, la declaratoria de emergencia sanitartia en todo el territorio nacional y la calaimidad publica declarada en la ciudad de Bogot DC</t>
  </si>
  <si>
    <t>COMPENSAR CAJA DE COMPENSACION FAMILIAR</t>
  </si>
  <si>
    <t>DAVIV CAMILO CASTIBLANCO</t>
  </si>
  <si>
    <t>20216320001203</t>
  </si>
  <si>
    <t>04/03/2021</t>
  </si>
  <si>
    <t>FDLT-CPS-161-2020</t>
  </si>
  <si>
    <t xml:space="preserve">FDLT-CPS-161-2020	</t>
  </si>
  <si>
    <t>https://community.secop.gov.co/Public/Tendering/OpportunityDetail/Index?noticeUID=CO1.NTC.1437637&amp;isFromPublicArea=True&amp;isModal=False</t>
  </si>
  <si>
    <t>Apoyar tecnicamente las distintas etapas de los procesos de competencia de la Alcladia Local, para la depuracion de las actuaciones Administrativas</t>
  </si>
  <si>
    <t>20216320007443</t>
  </si>
  <si>
    <t>FDLT-CPS-162-2020</t>
  </si>
  <si>
    <t xml:space="preserve">FDLT-CPS-162-2020	</t>
  </si>
  <si>
    <t>https://community.secop.gov.co/Public/Tendering/OpportunityDetail/Index?noticeUID=CO1.NTC.1454560&amp;isFromPublicArea=True&amp;isModal=Fals</t>
  </si>
  <si>
    <t>Prestar sus servivios profesionales al Area de Gestion de Desarrollo Local, para apoyar el tramite de la actividad contractual,el proceso de depuracion de obligaciones por pagar y el tramite  e impulso a la liquidacion de contratos suscritos con cargo a los recursos del Fondo de Desarrollo Local  y dar respuesta a toda la informacion requerida y relacionada con la Oficina juridica del FDLT</t>
  </si>
  <si>
    <t>FDLT- CPS- 163 - 2020</t>
  </si>
  <si>
    <t>FDLT-CPS-163-2020</t>
  </si>
  <si>
    <t>https://community.secop.gov.co/Public/Tendering/OpportunityDetail/Index?noticeUID=CO1.NTC.1470718&amp;isFromPublicArea=True&amp;isModal=False</t>
  </si>
  <si>
    <t>Apoyar juridicamente la ejecucion de las acciones requeridas para la depuracion de las actuaciones administartivas que cursan en la Alcaldia Local</t>
  </si>
  <si>
    <t>CECILIA SOSA GOMEZ</t>
  </si>
  <si>
    <t>FDLT- CPS-164-2020</t>
  </si>
  <si>
    <t xml:space="preserve">FDLT-CPS-164-2020	</t>
  </si>
  <si>
    <t>https://community.secop.gov.co/Public/Tendering/OpportunityDetail/Index?noticeUID=CO1.NTC.1470328&amp;isFromPublicArea=True&amp;isModal=False</t>
  </si>
  <si>
    <t>Prestar servicios de apoyo a la gestion en el  acompañamiento a los operativos y jornadas relacionadas con asuntos de seguridad ciudadAna, convivnecia  y prevencion de conflictividades en el marco del Plan de Desarrollo Local 2017 - 2020  y el Plan de Gestion</t>
  </si>
  <si>
    <t>FDLT-CPS-165-2020</t>
  </si>
  <si>
    <t>https://community.secop.gov.co/Public/Tendering/OpportunityDetail/Index?noticeUID=CO1.NTC.1508791&amp;isFromPublicArea=True&amp;isModal=False</t>
  </si>
  <si>
    <t>Prestar servicios de apoyo a la  gestion de acompañamiento a los operativos y jornadas relacionadas con asuntos de seguridad ciudadana, convivnecia y prevencion de conflictividades en el marco del Plan de Desarrollo Local 2017-2020 y  el Plan de gestion</t>
  </si>
  <si>
    <t>NANCY JOHANA MONSALVA BERNAL</t>
  </si>
  <si>
    <t>FDLT-CPS-166-2020</t>
  </si>
  <si>
    <t>https://community.secop.gov.co/Public/Tendering/OpportunityDetail/Index?noticeUID=CO1.NTC.1470162&amp;isFromPublicArea=True&amp;isModal=False</t>
  </si>
  <si>
    <t>Prestar los servicios profesionales para apoyar el desarrollo de todos los proyectos y actividades de reactivacion economica en la Localidad de Teusaquillo que permitan avanzar en la superacion de la  crisis  socio economica actual</t>
  </si>
  <si>
    <t>FDLT- CPS-167-2020</t>
  </si>
  <si>
    <t xml:space="preserve">FDLT-CPS-167-2020	</t>
  </si>
  <si>
    <t>https://community.secop.gov.co/Public/Tendering/OpportunityDetail/Index?noticeUID=CO1.NTC.1509048&amp;isFromPublicArea=True&amp;isModal=False</t>
  </si>
  <si>
    <t>Prestar sus servicios profesionales como lder del equipo de apoyo  a la supervicion de los Contratos de Obra COP 088-2016, su interventoria  CIN-096-2016 y Mobiliario CV 136-2019, para la construccion de la nueva sede del FDLT en las etapas contractuales y poscontractuales</t>
  </si>
  <si>
    <t>CESAR LEONARDO ARDILA PINILLA / CESION A FRANCISCO JAVIER GRANADOS GUTIERREZ</t>
  </si>
  <si>
    <t>FDLT-CPS-168-2020</t>
  </si>
  <si>
    <t xml:space="preserve">FDLT-CPS-168-2020	</t>
  </si>
  <si>
    <t>https://community.secop.gov.co/Public/Tendering/OpportunityDetail/Index?noticeUID=CO1.NTC.1510286&amp;isFromPublicArea=True&amp;isModal=False</t>
  </si>
  <si>
    <t>FDLT-CPS-169-2020</t>
  </si>
  <si>
    <t>https://community.secop.gov.co/Public/Tendering/OpportunityDetail/Index?noticeUID=CO1.NTC.1515975&amp;isFromPublicArea=True&amp;isModal=False</t>
  </si>
  <si>
    <t>Prestar los servicios profesionales para apoyar de manera articulada el desarrollo, implementacion y seguimiento de las acciones necesarias que se deriven de los programas Bogota Solidaria en Casa y la Estrategia de Mitigacion y Reactivacion Economica Local ( EMRE-LOCAL) en la Localidad de Teusaquillo, en el marco de la declaratoria de Estado de Emergencia y Calamidad publica en el Distrito Capital</t>
  </si>
  <si>
    <t>JULIAN FELIPE MARTINEZ GARCIA</t>
  </si>
  <si>
    <t>FDLT- CPS - 170-2020</t>
  </si>
  <si>
    <t>FDLT-CPS-170-2020</t>
  </si>
  <si>
    <t>https://community.secop.gov.co/Public/Tendering/OpportunityDetail/Index?noticeUID=CO1.NTC.1551464&amp;isFromPublicArea=True&amp;isModal=False</t>
  </si>
  <si>
    <t>Prestar los servicios profesionales para  apoyar el desarrollo de todos los proyectos y actividades de reactivacion economica en la Localidad de Teusaquillo que permitan avanzar en la superacion de la crisis socio economica actual</t>
  </si>
  <si>
    <t>HORACIO SANATANA CAICEDO</t>
  </si>
  <si>
    <t>FDLT-MC-005-2020</t>
  </si>
  <si>
    <t>FDLT-CS-171-2020</t>
  </si>
  <si>
    <t>https://community.secop.gov.co/Public/Tendering/OpportunityDetail/Index?noticeUID=CO1.NTC.1504611&amp;isFromPublicArea=True&amp;isModal=False</t>
  </si>
  <si>
    <t>Contratar los seguros que amparen los intereses patrimoniales, asi como los bienes que esten bajo su reponsabilidad, custodia, cuidado y control o pro los que pueda ser legalmente responsable del Fondo de Desarrollo Local de Teusaquillo</t>
  </si>
  <si>
    <t>LIBERTY SEGUROS</t>
  </si>
  <si>
    <t>860039988-0</t>
  </si>
  <si>
    <t>FDLT-CPS- 172-2020</t>
  </si>
  <si>
    <t xml:space="preserve">FDLT-CPS-172-2020	</t>
  </si>
  <si>
    <t>https://community.secop.gov.co/Public/Tendering/OpportunityDetail/Index?noticeUID=CO1.NTC.1526096&amp;isFromPublicArea=True&amp;isModal=False</t>
  </si>
  <si>
    <t>Prestar los servicios profesionales al Area de Gestion  de Desarrollo Local de la Alcaldia Local de  Teusaquillo,para apoyar los proyectos y contratos relacionados con procesos y espacios culturales, artisticos y recreo deportivos que permitan el mejoramiento de  la calidad de vida de los habitantes de la Localidad de Teusaquillo</t>
  </si>
  <si>
    <t>FDLT-CPS-173-2020</t>
  </si>
  <si>
    <t>https://community.secop.gov.co/Public/Tendering/OpportunityDetail/Index?noticeUID=CO1.NTC.1529201&amp;isFromPublicArea=True&amp;isModal=False</t>
  </si>
  <si>
    <t>Prestar servicios de apoyo a la gestion en el acompañamiento a los  operativos  y jornadas relacionadas con asuntos de seguridad ciuadana, convienecia y prevencion de conflictividades en el marco del Plan de Desarrollo Local 2017-2020 y el plan de gestion</t>
  </si>
  <si>
    <t>FDLT-CPS-174-2020</t>
  </si>
  <si>
    <t xml:space="preserve">FDLT-CPS-174-2020	</t>
  </si>
  <si>
    <t>https://community.secop.gov.co/Public/Tendering/OpportunityDetail/Index?noticeUID=CO1.NTC.1555351&amp;isFromPublicArea=True&amp;isModal=False</t>
  </si>
  <si>
    <t>Prestar los servicios profesionales como apoyo para la promocion,acompañamiento y atencion de las instancias de coordinacion institucionales y las instancias de participacion locales, asi como los procesos comunitarios en la Localidad, en el marco del proyecto de inversion 1351 2Teusaquillo Mejor para la Participacion Comunitaria</t>
  </si>
  <si>
    <t>FDLT- CPS-175- 2020</t>
  </si>
  <si>
    <t>FDLT-CPS-175-2020</t>
  </si>
  <si>
    <t>https://community.secop.gov.co/Public/Tendering/OpportunityDetail/Index?noticeUID=CO1.NTC.1535808&amp;isFromPublicArea=True&amp;isModal=False</t>
  </si>
  <si>
    <t>Apoyar las tareas operativas de carácter archivistico desarrolladas en la Alcaldia Local, para garantizar la aplicación correcta de procedimientos tecnicos</t>
  </si>
  <si>
    <t>JOHANNA ALEXANDRA MATINEZ MALDONADO</t>
  </si>
  <si>
    <t>FDLT-CPS-176-2020</t>
  </si>
  <si>
    <t>https://community.secop.gov.co/Public/Tendering/OpportunityDetail/Index?noticeUID=CO1.NTC.1535901&amp;isFromPublicArea=True&amp;isModal=False</t>
  </si>
  <si>
    <t>Prestar sus setrvicios profesionales para adelantar y desarrollar tramites juridicos del Despacho de la Alcaldesa y de la actividad contractual del Fondo de Desarrollo Local de Teusaquillo</t>
  </si>
  <si>
    <t>JOHAN CAMILO SUPELANO CRUZ</t>
  </si>
  <si>
    <t>FDLT-CPS-177-2020</t>
  </si>
  <si>
    <t>https://community.secop.gov.co/Public/Tendering/OpportunityDetail/Index?noticeUID=CO1.NTC.1539982&amp;isFromPublicArea=True&amp;isModal=False</t>
  </si>
  <si>
    <t>Prestar servicios de apoyo a la gestion en el acompañamiento a los operativos y jornadas relacionadas con asusntos de seguridad ciudadana, convivencia y  prevencion de conflictividades en el marco del Plan de Desarrollo Local  2017 - 2020 y el  Plan de Gestion</t>
  </si>
  <si>
    <t>EDINSON AGUJA MOTOMA</t>
  </si>
  <si>
    <t>FDLT- CPS 178-2020</t>
  </si>
  <si>
    <t>FDLT-CPS-178-2020</t>
  </si>
  <si>
    <t>https://community.secop.gov.co/Public/Tendering/OpportunityDetail/Index?noticeUID=CO1.NTC.1562511&amp;isFromPublicArea=True&amp;isModal=False</t>
  </si>
  <si>
    <t>Prestar los servicos de apoyo a la gestion para el acompañamiento a todas las actividades administrativas y en campo previstas para la implementacion de la estrategia de reactivacion economica en la Localidad de Teusaquillo</t>
  </si>
  <si>
    <t>FDLT-CPS -179-2020</t>
  </si>
  <si>
    <t xml:space="preserve">FDLT-CPS-179-2020	</t>
  </si>
  <si>
    <t>https://community.secop.gov.co/Public/Tendering/OpportunityDetail/Index?noticeUID=CO1.NTC.1562279&amp;isFromPublicArea=True&amp;isModal=False</t>
  </si>
  <si>
    <t>Prestar los servicios de apoyo a la gestion, para el acompañamiento a todas las actividades administrativas y en campo previstas para la implementacion de la estrategia de reactivacion economica en la Localidad de Teusaquillo</t>
  </si>
  <si>
    <t>FDLT-CPS-180-2020</t>
  </si>
  <si>
    <t xml:space="preserve">https://community.secop.gov.co/Public/Tendering/ContractNoticePhases/View?PPI=CO1.PPI.11157708&amp;isFromPublicArea=True&amp;isModal=False  </t>
  </si>
  <si>
    <t>Prestar los servicios de apoyo a la gestion para el acompañamiento a todas las actividades administrativas y en campo previstas para la implementacion de la estrategia de  reactivacion econoica en la Localidad de Teusaquillo</t>
  </si>
  <si>
    <t>FDLT-MC-06-2020</t>
  </si>
  <si>
    <t>181-2020</t>
  </si>
  <si>
    <t>https://community.secop.gov.co/Public/Tendering/OpportunityDetail/Index?noticeUID=CO1.NTC.1564025&amp;isFromPublicArea=True&amp;isModal=False</t>
  </si>
  <si>
    <t>Prestar a la Alcaldia Local de Teusaquillo el servicio integral de Transporte Terrestre  Automotor especial continuo, con el proposito de trasladar a los Funcionarios/as, contratistas y/o  usuarios en el marco de la Misionalidad de la Alcaldia Local de Teusaquillo, en cumplimiento al Plan de Gestion</t>
  </si>
  <si>
    <t>GRUPO EMPRESARIAL  JHS -  SAS</t>
  </si>
  <si>
    <t>900205684-3</t>
  </si>
  <si>
    <t>FDLT-CPS-182-2020</t>
  </si>
  <si>
    <t xml:space="preserve">FDLT-CPS-182-2020	</t>
  </si>
  <si>
    <t>https://community.secop.gov.co/Public/Tendering/OpportunityDetail/Index?noticeUID=CO1.NTC.1593461&amp;isFromPublicArea=True&amp;isModal=False</t>
  </si>
  <si>
    <t>Prestar los resvicios de apoyo a la gestion para el acompañamiento a todas las actividades administrativas y en campo previstas para la implementacion de la estrategia de reactivacion economica en la  Localidad de Teusaquillo</t>
  </si>
  <si>
    <t>DIANA ESMERALDA CARRILLO ACOSTA - NO HA SIDO SUBIDO AL SECOP ADICION NI PRORROGA</t>
  </si>
  <si>
    <t>FDLT-CPS- 183-2020</t>
  </si>
  <si>
    <t>FDLT-CPS-183-2020</t>
  </si>
  <si>
    <t>https://community.secop.gov.co/Public/Tendering/OpportunityDetail/Index?noticeUID=CO1.NTC.1607478&amp;isFromPublicArea=True&amp;isModal=False</t>
  </si>
  <si>
    <t>Prestar los servicios profesionales para apoyar la oficina de Planeacion de la Alcvaldia Local de Teusaquillo en el agendamiento yseguimiento a la formulacion de los proyectos de inversion del Plan de Desarrollo Local 2017-2020</t>
  </si>
  <si>
    <t>FDLT-MC-008-2020</t>
  </si>
  <si>
    <t xml:space="preserve">184-2020	</t>
  </si>
  <si>
    <t>https://community.secop.gov.co/Public/Tendering/OpportunityDetail/Index?noticeUID=CO1.NTC.1604951&amp;isFromPublicArea=True&amp;isModal=False</t>
  </si>
  <si>
    <t>Suministro de refrigerios, alimentos prepadados,menus y/o bebidas a precios unitarios  y a monto agotable para fortalecer y apoyar las actividades desarrolladas, por le Fondoe de Desarrollo Local de  Teusaquillo y por las instacnias y espacios de paeticipacion de la Localidad de Teusaquillo</t>
  </si>
  <si>
    <t>DIAGO Y BENITEZ  -DIABEN</t>
  </si>
  <si>
    <t>900438648-8</t>
  </si>
  <si>
    <t>JUAN PABLO GOMEZ TORRES/OSCAR MONROY</t>
  </si>
  <si>
    <t>20226320002223/20226320001113/20216320007653/20216320007403/20216320001203</t>
  </si>
  <si>
    <t>03/03/2022</t>
  </si>
  <si>
    <t xml:space="preserve">FDLT-MC-010-2020	</t>
  </si>
  <si>
    <t>185 2020</t>
  </si>
  <si>
    <t>https://community.secop.gov.co/Public/Tendering/OpportunityDetail/Index?noticeUID=CO1.NTC.1607468&amp;isFromPublicArea=True&amp;isModal=False</t>
  </si>
  <si>
    <t>Suministro de alimentacion en los eventos y reuniones liderafas por el Despacho de la Alcaldesa Local</t>
  </si>
  <si>
    <t>DIAGO BENITEZ - DIABEN (REFIGERIOS DESPACHO)</t>
  </si>
  <si>
    <t>FDLT-CPS-186-2020</t>
  </si>
  <si>
    <t>https://community.secop.gov.co/Public/Tendering/OpportunityDetail/Index?noticeUID=CO1.NTC.1618218&amp;isFromPublicArea=True&amp;isModal=False</t>
  </si>
  <si>
    <t>Contratar los servicios profesionales para emitir concepto tecnico que permita determinar si la construccion de la nueva sede Administrativa de la Alcaldia de Teusaquillo, afecto edificaciones colindantes, mediante el estudio documnetal del proyecto y la revision de los diseños esturcturales de los cortasoles respecto a los instalados en la edificacion</t>
  </si>
  <si>
    <t>860008582-1</t>
  </si>
  <si>
    <t>CO1.PCCNTR.2076244</t>
  </si>
  <si>
    <t xml:space="preserve">FDLT-CPS-187-2020	</t>
  </si>
  <si>
    <t>https://community.secop.gov.co/Public/Tendering/OpportunityDetail/Index?noticeUID=CO1.NTC.1618138&amp;isFromPublicArea=True&amp;isModal=False</t>
  </si>
  <si>
    <t>Contratar los servicios profesionales para emitir peritaje sobre el diseño y obra de la nueva sede de la Alcaldia Local de Teusaquillo con el cual se verifique la correspondencia entre licencia de construccion y obra adelantada,entre la licencia de construccion y el producto final  de la consultoria de diseños asi como el nivel de desarrollo de los productos presentados por el diseñador</t>
  </si>
  <si>
    <t>SOCIEDAD COLOMBIANA DE ARQUITECTOS BOGOTA DC Y CUNDINAMRCA</t>
  </si>
  <si>
    <t>860029120-2</t>
  </si>
  <si>
    <t>FDLT-LP-002-2020</t>
  </si>
  <si>
    <t>FDLT-CO-188-2020</t>
  </si>
  <si>
    <t>https://community.secop.gov.co/Public/Tendering/OpportunityDetail/Index?noticeUID=CO1.NTC.1535862&amp;isFromPublicArea=True&amp;isModal=False</t>
  </si>
  <si>
    <t>Ejecutar a precios unitarios y a momto agotable, las obras y actividades necesarias para la conservacion de la Malla Vial Local e intermedia y espacio publico de la Localidad de Teusaquillo, en la ciudad de Bogota DC de conformidad con los estudios previos, anexo tecnico y apendices</t>
  </si>
  <si>
    <t>800104214-9</t>
  </si>
  <si>
    <t>20226320002213/20216320005063/20216320001203</t>
  </si>
  <si>
    <t>FDLT-MC-009-2020</t>
  </si>
  <si>
    <t>FDLT-CS-189-2020</t>
  </si>
  <si>
    <t>https://community.secop.gov.co/Public/Tendering/OpportunityDetail/Index?noticeUID=CO1.NTC.1607472&amp;isFromPublicArea=True&amp;isModal=False</t>
  </si>
  <si>
    <t>Contratar los servicios que amparen los intereses patrimoniales,asi como los bienes que esten bajo su reponsabilidad, custodia, ciudad y control o por los que pueda ser legalmente responsable del Fondo de Desarrollo Local de Teusaquillo</t>
  </si>
  <si>
    <t>866039988-0</t>
  </si>
  <si>
    <t>20216320001193/1203</t>
  </si>
  <si>
    <t>FDLT-CMA-001-2020</t>
  </si>
  <si>
    <t>190 - 2020</t>
  </si>
  <si>
    <t>https://community.secop.gov.co/Public/Tendering/OpportunityDetail/Index?noticeUID=CO1.NTC.1595775&amp;isFromPublicArea=True&amp;isModal=False</t>
  </si>
  <si>
    <t>REALIZAR LA INTERVENTORÍA TÉCNICA, ADMINISTRATIVA, FINANCIERA, JURÍDICA, SOCIAL, AMBIENTAL Y SISO AL CONTRATO DE OBRA PUBLICA QUE TENDRÁ POR OBJETO EJECUTAR A PRECIOS UNITARIOS Y A MONTO AGOTABLE, LAS OBRAS Y ACTIVIDADES NECESARIAS PARA LA CONSERVACIÓN DE LA MALLA VIAL LOCAL E INTERMEDIA Y ESPACIO PUBLICO DE LA LOCALIDAD DE TEUSAQUILLO, EN LA CIUDAD DE BOGOTÁ DC DE CONFORMIDAD CON LOS ESTUDIOS PREVIOS Y ANEXO TÉCNICO</t>
  </si>
  <si>
    <t>GNG INGENIERIA  SAS - INTERVENTORIA</t>
  </si>
  <si>
    <t>830515117-5</t>
  </si>
  <si>
    <t>20226320002213/20216320001203</t>
  </si>
  <si>
    <t xml:space="preserve">FDLT-MC-007-2020	</t>
  </si>
  <si>
    <t>191-2020</t>
  </si>
  <si>
    <t>https://community.secop.gov.co/Public/Tendering/OpportunityDetail/Index?noticeUID=CO1.NTC.1618838&amp;isFromPublicArea=True&amp;isModal=False</t>
  </si>
  <si>
    <t>Adquisicion de elementos pedagogicos  que faciliten el desarrollo de habilidades y potencialidades en los niños y niñas en el jardin infantil  el lugar de recreo en la Localidad de Teusaquillo, conforme a las especificaciones y cantidades establecidas en las fichas tecnicas y en el estudio previo</t>
  </si>
  <si>
    <t>S&amp;S SERVICIOS Y  SUMINISTROS STELAR  SAS</t>
  </si>
  <si>
    <t>901151389-5</t>
  </si>
  <si>
    <t>04/03/2020</t>
  </si>
  <si>
    <t xml:space="preserve"> FDLT-ORDEN DE COMPRA 63038 -2020</t>
  </si>
  <si>
    <t>ORDEN DE COMPRA  63038</t>
  </si>
  <si>
    <t>https://www.colombiacompra.gov.co/tienda-virtual-del-estado-colombiano/ordenes-compra/63038</t>
  </si>
  <si>
    <t>Adquisicion de vehiculo ( motocicleta) para el Fondo de Desarrollo  de Teusaquillo en virtud del acuerdo marco de precios CCE -971-1-AMP -2019  para fortalecer las acciones de seguridad en las Localidades de Bogota DC</t>
  </si>
  <si>
    <t xml:space="preserve"> FANALCA SA</t>
  </si>
  <si>
    <t>OMAR AUGUSTO HENADEZ PAEZ/IVAN PINILLOS</t>
  </si>
  <si>
    <t>20226320002243/20216320001203</t>
  </si>
  <si>
    <t>FDLT-CI-193-2020</t>
  </si>
  <si>
    <t>https://community.secop.gov.co/Public/Tendering/OpportunityDetail/Index?noticeUID=CO1.NTC.1628049&amp;isFromPublicArea=True&amp;isModal=False</t>
  </si>
  <si>
    <t>Aunar esfuerzos para el otorgamiento de Dispositivos de Asistencia Personal –Ayudas Técnicas-, no incluidos en el plan de beneficios en salud a personas con discapacidad de la Localidad de Teusaquillo, que permita el mejoramiento de la calidad de vida, inclusión social, independencia y autonomía, acordes con la Política Pública Distrital y demás normas afines</t>
  </si>
  <si>
    <t>SUBRED INTEGRADA DE SERVICIOS DE SALUD NORTE ESE  - SUBRED NORTE - SRN</t>
  </si>
  <si>
    <t xml:space="preserve">900971006-4 </t>
  </si>
  <si>
    <t>20226320002273/20226320001213/1203</t>
  </si>
  <si>
    <t>FDLT-CI-189-2020</t>
  </si>
  <si>
    <t>CI-189-2020</t>
  </si>
  <si>
    <t>https://community.secop.gov.co/Public/Tendering/OpportunityDetail/Index?noticeUID=CO1.NTC.1626527&amp;isFromPublicArea=True&amp;isModal=False</t>
  </si>
  <si>
    <t>AUNAR ESFUERZOS INSTITUCIONALES, TÉCNICOS, ECONÓMICOS Y ADMINISTRATIVOS CON EL FIN DE REALIZAR ACTIVIDADES AMBIENTALES EN EL MARCO DE LA EJECUCIÓN DEL PROYECTO No 1330 TEUSAQUILLO MEJOR PARA EL AMBIENTE DE CONFORMIDAD CON LAS ESPECIFICACIONES TÉCNICAS</t>
  </si>
  <si>
    <t xml:space="preserve"> AGUAS DE BOGOTA SA ESP</t>
  </si>
  <si>
    <t>830128286-1</t>
  </si>
  <si>
    <t>20226320002283/20226320001193</t>
  </si>
  <si>
    <t>CESAR MAURICIO CACERES HERNANDEZ___</t>
  </si>
  <si>
    <t>JAIRO ESTEBAN SARASTY HUERTAS___</t>
  </si>
  <si>
    <t>DIEGO ALEJANDRO CASTELLANOS CASTILLO___</t>
  </si>
  <si>
    <t>MARISOL QUINTAS CHANG___</t>
  </si>
  <si>
    <t>LUIS FERNANDO MENDEZ AVILA___</t>
  </si>
  <si>
    <t>NATHALY NAVAS CHAVEZ___</t>
  </si>
  <si>
    <t>DIANA MARCELA CANO PIÑEROS___</t>
  </si>
  <si>
    <t>MARIA CAMILA NARVAEZ ARTEAGA___</t>
  </si>
  <si>
    <t>MARIA ALEJANDRA LOPEZ GUZMAN___</t>
  </si>
  <si>
    <t>RUBEN DARIO ESCOBAR SANCHEZ___</t>
  </si>
  <si>
    <t>ANY ALEJANDRA TOVAR CASTILLO___</t>
  </si>
  <si>
    <t>OMAR ARTURO CALDERON ZAQUE___</t>
  </si>
  <si>
    <t>MAGDA SOFIA HERNANDEZ SOTO___</t>
  </si>
  <si>
    <t>DIEGO ALEJANDRO MORENO MAHECHA___</t>
  </si>
  <si>
    <t>OSCAR JAVIER MONROY DIAZ___</t>
  </si>
  <si>
    <t>ANA MILENA BERMUDEZ RODRIGUEZ___</t>
  </si>
  <si>
    <t>FRANKLIN AIMER TORRES MENDOZA___</t>
  </si>
  <si>
    <t>MARIA YANIRA CUERVO GONZALEZ___</t>
  </si>
  <si>
    <t>SOCIEDAD COLOMBIANA DE INGENIEROS___</t>
  </si>
  <si>
    <t>NATALIA MURCIA MURCIA___</t>
  </si>
  <si>
    <t>GLORIA MATIILDE SANTANA CASALLAS /TERMINACION ANTICIPADA DEL CONTRATO___</t>
  </si>
  <si>
    <t>CAMILO ALBERTO DIAZ VARELA___</t>
  </si>
  <si>
    <t>MARISOL QUINTAS CHANAG___</t>
  </si>
  <si>
    <t>EDWIN PEDROZO CARDENAS___</t>
  </si>
  <si>
    <t>CARLOS FABIAN MAMON ALARCON___</t>
  </si>
  <si>
    <t>LUISA FERNANDA GOMEZ ESPINOSA _DIANA MAYERLY LARROTA RAMIREZ__</t>
  </si>
  <si>
    <t>JAIME RENE BARAJAS GARCIA___</t>
  </si>
  <si>
    <t>NOHORA CLEMENCIA GARCIA DE SENN___</t>
  </si>
  <si>
    <t>PILAR ROCIO CASTRO DURAN___</t>
  </si>
  <si>
    <t>YAIRA MILENA QUINTERO GUACALI___</t>
  </si>
  <si>
    <t>MAGDA LORENA DAVILA VELANDIA___</t>
  </si>
  <si>
    <t>ANA MILENA BERMUDEZ___</t>
  </si>
  <si>
    <t>LUIS GABRIEL NOSSA ROJAS  ___</t>
  </si>
  <si>
    <t>BLANCA LEIDY NAVARRO DOMINGUEZ___</t>
  </si>
  <si>
    <t>ANDREA MILENA GONZALEZ ZULUAGA___</t>
  </si>
  <si>
    <t>ANDREA ROMERO LOPEZ___</t>
  </si>
  <si>
    <t>KAREN LORENA MONTOYA HENAO / CONTRATISTA RECHAZA CONTRATO EN SECOP___</t>
  </si>
  <si>
    <t>JENNIFER HERNANDEZ BAUTISTA___</t>
  </si>
  <si>
    <t>CATHERINE HURTADO SANCHEZ___</t>
  </si>
  <si>
    <t>JOSE FERNANDO JIMENEZ REYES___</t>
  </si>
  <si>
    <t>DIEGO ALEJANDRO PUENTES ROBAYO ___</t>
  </si>
  <si>
    <t>GINNA MARCELA PEREZ PRENS___</t>
  </si>
  <si>
    <t>IVAN FELIPE CASTRO___</t>
  </si>
  <si>
    <t>YOLANDA HERRERA VELOZA___</t>
  </si>
  <si>
    <t>TERESA CRISTINA MARGARITA ALBANO TORRES___</t>
  </si>
  <si>
    <t>JORGE ENRIQUE CAMARGO / KAREN LORENA MORA FORERO CESION DE CONTRATO___</t>
  </si>
  <si>
    <t>JHONATAN DAVID GARCES TOLEDO___</t>
  </si>
  <si>
    <t>FABIAN LEONARDO MUÑOZ GUERRERO___</t>
  </si>
  <si>
    <t>JOHN JAIRO ARBELAEZ___</t>
  </si>
  <si>
    <t>CRISTIAN  DAVID TORRES SALCEDO___</t>
  </si>
  <si>
    <t>SANDRA BENILDA AHUMADA CONTRERAS___</t>
  </si>
  <si>
    <t>JHONES NEIDER PABON RUBIO___</t>
  </si>
  <si>
    <t>FABIAN SORZA___</t>
  </si>
  <si>
    <t>EDGAR MEDINA ROJAS /LUZ MARINA PARRA CRISTANCHO CESION DE CONTRATO___</t>
  </si>
  <si>
    <t>CATALINA RODRIGUEZ  RIFALDO___</t>
  </si>
  <si>
    <t>YARLIS YASMIN CASTAÑEDA CARDONA___</t>
  </si>
  <si>
    <t>AIRASOL HUERTAS BOLAÑOS ___</t>
  </si>
  <si>
    <t>LAURA ESTEFANIA RESTREPO GONZALEZ___</t>
  </si>
  <si>
    <t>LUZ MERY  PEREZ RUGE___</t>
  </si>
  <si>
    <t>CARLOS ERNESTO RIVERA___</t>
  </si>
  <si>
    <t>EDY  YANET ROJAS GARCIA___</t>
  </si>
  <si>
    <t>DANNA STEPHANIA CASTILLO MEDINA /TERMINACION ANTICIPADA DE CONTRATO___</t>
  </si>
  <si>
    <t>NINI  JOHANA ROJAS PARDO___</t>
  </si>
  <si>
    <t>LUISA FERNANDA  GOMEZ ESPINOSA___</t>
  </si>
  <si>
    <t>EMMA GONZALEZ ARBOLEDA___</t>
  </si>
  <si>
    <t>VIANEY LUCIA ARDILA DAVILA___</t>
  </si>
  <si>
    <t>DANNA STEPHANIA CASTILLO MEDINA___</t>
  </si>
  <si>
    <t>DOUGLAS JOSE FRANCO GERENA___</t>
  </si>
  <si>
    <t>CARLOS  ALIRIO CAMACHO PARADA___</t>
  </si>
  <si>
    <t>ISABELA RAQUEL  FERNANDEZ PEREZ___</t>
  </si>
  <si>
    <t>OSCAR JAVIER DIAZ MONROY___</t>
  </si>
  <si>
    <t>FELIPE OSWALDO CARDENAS LAVERDE___</t>
  </si>
  <si>
    <t>NIDIA  MARLEM DIAZ GUTIERREZ___</t>
  </si>
  <si>
    <t>ANGIE VIVANA  RODRIGUEZ LOAIZA___</t>
  </si>
  <si>
    <t>CRISTIAN  DAVID BUSTAMANTE DAVILA___</t>
  </si>
  <si>
    <t>CESAR MAURICIO CACERES HERNANDEZ ___</t>
  </si>
  <si>
    <t>JENNIFER ALEXANDRA  MORENO CASTELBLANCO___</t>
  </si>
  <si>
    <t>ELSA MARIELA MEDINA HIGUERA___</t>
  </si>
  <si>
    <t>CRISTHIAN ANDRES TORRES SOLER___</t>
  </si>
  <si>
    <t>LEIDY LILIANA OROZCO CETINA___</t>
  </si>
  <si>
    <t>ERIKA LIZETH VASQUEZ RAMIREZ___</t>
  </si>
  <si>
    <t>KAREN YULEXY SANCHEZ CASTELBLANCO___</t>
  </si>
  <si>
    <t>JULIETH ANGELICA AYALA PEREIRA___</t>
  </si>
  <si>
    <t>CLAUDIA STELLA FUENTES ALDANA___</t>
  </si>
  <si>
    <t>SERVICIOS PÓSTALES NACIONALES SA 472___</t>
  </si>
  <si>
    <t>UNION TEMPORAL EMINSER-SOLOASEO 2020___</t>
  </si>
  <si>
    <t>CRUZ ROJA COLOMBIANA SECCIONAL CUNDINAMARCA Y BOGOTA___</t>
  </si>
  <si>
    <t>TECNI  CENTRO AUTOMOTRIZ  JJ LTDA___</t>
  </si>
  <si>
    <t>KAREN GIULIANA JARA RIVEROS___</t>
  </si>
  <si>
    <t>LUIS FERNANDO MENDEZ ÁVILA ___</t>
  </si>
  <si>
    <t>DAISSY YURANI JURADO PORTILLA___</t>
  </si>
  <si>
    <t>JULIAN FELIPE MARTINEZ GARCÍA___</t>
  </si>
  <si>
    <t>JOSE ALEXANDER ROMERO TABLA___</t>
  </si>
  <si>
    <t>COMPAÑÍA DE VIGILACIA COVISUR DE COLOMBIA LTDA___</t>
  </si>
  <si>
    <t xml:space="preserve"> CONVENIO INTERADMINISTRATIVO  ORQUESTA FILARMONICA___</t>
  </si>
  <si>
    <t>CLEAN SPECIAL SERVICES  SAS___</t>
  </si>
  <si>
    <t>UNION TEMPORAL MEGALUBECK 2020___</t>
  </si>
  <si>
    <t>FABIOLA RODRIGUEZ___</t>
  </si>
  <si>
    <t>RICARDO ANDRES FORERO CLEVES___</t>
  </si>
  <si>
    <t>CI- EMPRESA DE TELECOMUNICACIONES DE BOGOTA___</t>
  </si>
  <si>
    <t>DIANA LUZ ORTIZ RODRIGUEZ___</t>
  </si>
  <si>
    <t>OSCAR PEREZ NASTAR___</t>
  </si>
  <si>
    <t>JONATHAN BUECHELLI GALINDO___</t>
  </si>
  <si>
    <t>DIAGO Y BENITEZ SAS___</t>
  </si>
  <si>
    <t>MARIA  ALEJANDRA BURBANO BENAVIDES ___</t>
  </si>
  <si>
    <t>INVERSIONES RECTICAR SAS___</t>
  </si>
  <si>
    <t>MANUEL ALFONSO PARRA RUIZ___</t>
  </si>
  <si>
    <t>VIVIAN  ALEJANDRA  LOPEZ  PIEDRAHITA ___</t>
  </si>
  <si>
    <t>MARTHA LUCIA ENRIQUEZ GUERRERO___</t>
  </si>
  <si>
    <t>DIANA MAYERLY LARROTA___</t>
  </si>
  <si>
    <t>FRANCISCO ANTONIO TORRES TORRES___</t>
  </si>
  <si>
    <t>JOHANA ALEXANDRA ECHEVERRI  ROJAS___</t>
  </si>
  <si>
    <t>JOHN JAIRO POVEDA ORDUÑA___</t>
  </si>
  <si>
    <t>YAZMIN ARIZA ULLOA___</t>
  </si>
  <si>
    <t>HOLDING GRIP SAS___</t>
  </si>
  <si>
    <t>HELVER  FABIAN CASALLAS ROMERO___</t>
  </si>
  <si>
    <t>DAVID FERNANDO GUACAS  SILVESTRE___</t>
  </si>
  <si>
    <t>SYRUS ASDRUBAL PACHECO VERGEL___</t>
  </si>
  <si>
    <t>JENNY VIVIANA POVEDA CORREDOR___</t>
  </si>
  <si>
    <t>JOSE HERNANDO LEON___</t>
  </si>
  <si>
    <t>YUDY LORENA MENDOZA ANAGARITA ___</t>
  </si>
  <si>
    <t>LUISA FERNANDA MARTINEZ CAMACHO ___</t>
  </si>
  <si>
    <t>JOHANNA MARCELA RICAURTE RODRIGUEZ ___</t>
  </si>
  <si>
    <t>LUIS  EDUARDO BERNAL ROMERO ___</t>
  </si>
  <si>
    <t>ELIANA MARÍA BAQUERO CARVAJAL ___</t>
  </si>
  <si>
    <t>DEISI  PAOLA MARTINEZ PINEDA ___</t>
  </si>
  <si>
    <t>ANDREA CABALLERO QUIROZ ___</t>
  </si>
  <si>
    <t>YOLANDA ANGELA MORENO ___</t>
  </si>
  <si>
    <t>AIDA LUZ RODRIGUEZ RODRIGUEZ ___</t>
  </si>
  <si>
    <t>LUIS FELIPE RODRIGUEZ RAMIREZ ___</t>
  </si>
  <si>
    <t>MERLY JOHANNA GARCÍA LÓPEZ___</t>
  </si>
  <si>
    <t>SERGIO GARCÍA CARTAGENA___</t>
  </si>
  <si>
    <t>CLIMACO  ESTEBAN ZABALA  RAMIREZ___</t>
  </si>
  <si>
    <t>LILIANA PARDO MONTENEGRO___</t>
  </si>
  <si>
    <t>LUIS ALFREDO GONZALEZ ROJAS___</t>
  </si>
  <si>
    <t>JOSE ALEXANDER  ROMERO TABLA___</t>
  </si>
  <si>
    <t>ELIANA ANDREA BARBOSA GALINDO ___</t>
  </si>
  <si>
    <t>SECRETARIA DISTRITAL DE CULTURA RECREACION  Y DEPORTE  FUNDACION GILBERTO ALZATE AVENDAÑO___</t>
  </si>
  <si>
    <t>INSTITUTO DISTRITAL DE LAS ARTES  IDARTES___</t>
  </si>
  <si>
    <t>SECRETARIA DISTRITAL DE SALUD,SUBRED NORTE, SUR,OCCIDENTE Y CENTRO ORIENTE___</t>
  </si>
  <si>
    <t>SUBRED INTEGRADA DE SERVICIOS DE SALUD DEL NORTE___</t>
  </si>
  <si>
    <t>COMPENSAR CAJA DE COMPENSACION FAMILIAR___</t>
  </si>
  <si>
    <t>JORGE CAMILO RUANO CANCHALA___</t>
  </si>
  <si>
    <t>CECILIA SOSA GOMEZ___</t>
  </si>
  <si>
    <t>NANCY JOHANA MONSALVA BERNAL___</t>
  </si>
  <si>
    <t>CESAR LEONARDO ARDILA PINILLA / CESION A FRANCISCO JAVIER GRANADOS GUTIERREZ___</t>
  </si>
  <si>
    <t>JULIAN FELIPE MARTINEZ GARCIA___</t>
  </si>
  <si>
    <t>HORACIO SANATANA CAICEDO___</t>
  </si>
  <si>
    <t>LIBERTY SEGUROS___</t>
  </si>
  <si>
    <t>JOHANNA ALEXANDRA MATINEZ MALDONADO___</t>
  </si>
  <si>
    <t>JOHAN CAMILO SUPELANO CRUZ___</t>
  </si>
  <si>
    <t>EDINSON AGUJA MOTOMA___</t>
  </si>
  <si>
    <t>GRUPO EMPRESARIAL  JHS -  SAS___</t>
  </si>
  <si>
    <t>DIANA ESMERALDA CARRILLO ACOSTA - NO HA SIDO SUBIDO AL SECOP ADICION NI PRORROGA___</t>
  </si>
  <si>
    <t>DIAGO Y BENITEZ  -DIABEN___</t>
  </si>
  <si>
    <t>DIAGO BENITEZ - DIABEN (REFIGERIOS DESPACHO)___</t>
  </si>
  <si>
    <t>SOCIEDAD COLOMBIANA DE ARQUITECTOS BOGOTA DC Y CUNDINAMRCA___</t>
  </si>
  <si>
    <t>GNG INGENIERIA  SAS - INTERVENTORIA___</t>
  </si>
  <si>
    <t>S&amp;S SERVICIOS Y  SUMINISTROS STELAR  SAS___</t>
  </si>
  <si>
    <t xml:space="preserve"> FANALCA SA___</t>
  </si>
  <si>
    <t>SUBRED INTEGRADA DE SERVICIOS DE SALUD NORTE ESE  - SUBRED NORTE - SRN___</t>
  </si>
  <si>
    <t xml:space="preserve"> AGUAS DE BOGOTA SA ESP___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</si>
</sst>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_);[Red]\(&quot;$&quot;\ #,##0\)"/>
    <numFmt numFmtId="44" formatCode="_(&quot;$&quot;\ * #,##0.00_);_(&quot;$&quot;\ * \(#,##0.00\);_(&quot;$&quot;\ * &quot;-&quot;??_);_(@_)"/>
    <numFmt numFmtId="166" formatCode="_(&quot;$&quot;\ * #,##0_);_(&quot;$&quot;\ * \(#,##0\);_(&quot;$&quot;\ * &quot;-&quot;??_);_(@_)"/>
    <numFmt numFmtId="167" formatCode="dd/mm/yyyy;@"/>
    <numFmt numFmtId="169" formatCode="d/mm/yyyy;@"/>
    <numFmt numFmtId="172" formatCode="&quot;$&quot;#,##0;[Red]\-&quot;$&quot;#,##0"/>
    <numFmt numFmtId="173" formatCode="&quot;$&quot;#,##0"/>
    <numFmt numFmtId="180" formatCode="_-[$$-240A]\ * #,##0.00_-;\-[$$-240A]\ * #,##0.00_-;_-[$$-240A]\ * &quot;-&quot;??_-;_-@_-"/>
    <numFmt numFmtId="181" formatCode="&quot;$&quot;\ #,##0"/>
  </numFmts>
  <fonts count="27"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u/>
      <sz val="8"/>
      <color theme="10"/>
      <name val="Calibri"/>
      <family val="2"/>
      <scheme val="minor"/>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theme="1"/>
      <name val="Arial"/>
      <family val="2"/>
    </font>
    <font>
      <b/>
      <sz val="8"/>
      <color theme="1"/>
      <name val="Calibri"/>
      <family val="2"/>
    </font>
    <font>
      <sz val="11"/>
      <color rgb="FF444444"/>
      <name val="Calibri"/>
      <family val="2"/>
      <charset val="1"/>
    </font>
    <font>
      <b/>
      <sz val="8"/>
      <color theme="1"/>
      <name val="Calibri"/>
      <family val="2"/>
      <scheme val="minor"/>
    </font>
    <font>
      <sz val="11"/>
      <name val="Calibri"/>
      <family val="2"/>
      <scheme val="minor"/>
    </font>
    <font>
      <sz val="11"/>
      <color rgb="FF000000"/>
      <name val="Calibri"/>
      <family val="2"/>
      <charset val="1"/>
    </font>
    <font>
      <sz val="12"/>
      <name val="Arial"/>
      <family val="2"/>
    </font>
    <font>
      <sz val="12"/>
      <color theme="1"/>
      <name val="Arial"/>
      <family val="2"/>
    </font>
    <font>
      <sz val="10"/>
      <color theme="1"/>
      <name val="Calibri"/>
      <family val="2"/>
      <scheme val="minor"/>
    </font>
    <font>
      <sz val="12"/>
      <color theme="1"/>
      <name val="Calibri"/>
      <family val="2"/>
      <scheme val="minor"/>
    </font>
    <font>
      <sz val="1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s>
  <borders count="21">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1" fillId="0" borderId="0"/>
  </cellStyleXfs>
  <cellXfs count="155">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6" fontId="2" fillId="0" borderId="0" xfId="0" applyNumberFormat="1" applyFont="1"/>
    <xf numFmtId="0" fontId="2" fillId="0" borderId="0" xfId="0" applyFont="1"/>
    <xf numFmtId="0" fontId="2" fillId="3" borderId="0" xfId="0" applyFont="1" applyFill="1"/>
    <xf numFmtId="14" fontId="0" fillId="0" borderId="0" xfId="0" applyNumberFormat="1"/>
    <xf numFmtId="0" fontId="7" fillId="4" borderId="0" xfId="0" applyFont="1" applyFill="1" applyAlignment="1">
      <alignment horizontal="center" vertical="center" wrapText="1"/>
    </xf>
    <xf numFmtId="0" fontId="8" fillId="4" borderId="3" xfId="3" applyFont="1" applyFill="1" applyBorder="1" applyAlignment="1">
      <alignment horizontal="center" vertical="center" wrapText="1"/>
    </xf>
    <xf numFmtId="0" fontId="10" fillId="0" borderId="0" xfId="0" applyFont="1"/>
    <xf numFmtId="1" fontId="2" fillId="0" borderId="0" xfId="0" applyNumberFormat="1" applyFont="1"/>
    <xf numFmtId="1" fontId="0" fillId="0" borderId="0" xfId="1" applyNumberFormat="1" applyFont="1"/>
    <xf numFmtId="0" fontId="0" fillId="3" borderId="0" xfId="0" applyFill="1"/>
    <xf numFmtId="0" fontId="15" fillId="0" borderId="0" xfId="0" applyFont="1" applyAlignment="1">
      <alignment vertical="center"/>
    </xf>
    <xf numFmtId="167" fontId="0" fillId="0" borderId="0" xfId="1" applyNumberFormat="1" applyFont="1"/>
    <xf numFmtId="38" fontId="2" fillId="0" borderId="0" xfId="0" applyNumberFormat="1" applyFont="1"/>
    <xf numFmtId="0" fontId="6" fillId="4" borderId="3" xfId="3" applyFill="1" applyBorder="1" applyAlignment="1">
      <alignment horizontal="center" vertical="center" wrapText="1"/>
    </xf>
    <xf numFmtId="1" fontId="2" fillId="0" borderId="0" xfId="0" applyNumberFormat="1" applyFont="1" applyAlignment="1">
      <alignment horizontal="right"/>
    </xf>
    <xf numFmtId="1" fontId="0" fillId="0" borderId="0" xfId="0" applyNumberFormat="1"/>
    <xf numFmtId="1" fontId="0" fillId="2" borderId="2" xfId="0" applyNumberFormat="1" applyFill="1" applyBorder="1"/>
    <xf numFmtId="1" fontId="0" fillId="2" borderId="0" xfId="0" applyNumberFormat="1" applyFill="1"/>
    <xf numFmtId="169" fontId="4" fillId="6" borderId="0" xfId="0" applyNumberFormat="1" applyFont="1" applyFill="1" applyAlignment="1">
      <alignment horizontal="center"/>
    </xf>
    <xf numFmtId="169" fontId="0" fillId="6" borderId="0" xfId="0" applyNumberFormat="1" applyFill="1" applyAlignment="1">
      <alignment horizontal="center" wrapText="1"/>
    </xf>
    <xf numFmtId="169" fontId="0" fillId="0" borderId="0" xfId="0" applyNumberFormat="1"/>
    <xf numFmtId="169" fontId="0" fillId="4" borderId="0" xfId="0" applyNumberFormat="1" applyFill="1"/>
    <xf numFmtId="44" fontId="0" fillId="0" borderId="0" xfId="1" applyFont="1"/>
    <xf numFmtId="166" fontId="2" fillId="0" borderId="0" xfId="1" applyNumberFormat="1" applyFont="1"/>
    <xf numFmtId="169" fontId="0" fillId="0" borderId="0" xfId="1" applyNumberFormat="1" applyFont="1"/>
    <xf numFmtId="49" fontId="3" fillId="0" borderId="0" xfId="0" applyNumberFormat="1" applyFont="1"/>
    <xf numFmtId="49" fontId="2" fillId="0" borderId="0" xfId="0" applyNumberFormat="1" applyFont="1"/>
    <xf numFmtId="1" fontId="0" fillId="0" borderId="0" xfId="0" applyNumberFormat="1" applyAlignment="1">
      <alignment vertical="center"/>
    </xf>
    <xf numFmtId="0" fontId="10" fillId="0" borderId="0" xfId="0" applyFont="1" applyAlignment="1">
      <alignment horizontal="left"/>
    </xf>
    <xf numFmtId="14" fontId="0" fillId="0" borderId="0" xfId="1" applyNumberFormat="1" applyFont="1"/>
    <xf numFmtId="0" fontId="19" fillId="17" borderId="0" xfId="0" applyFont="1" applyFill="1" applyAlignment="1">
      <alignment horizontal="center"/>
    </xf>
    <xf numFmtId="0" fontId="6" fillId="4" borderId="3" xfId="4" applyFill="1" applyBorder="1" applyAlignment="1">
      <alignment horizontal="center" vertical="center" wrapText="1"/>
    </xf>
    <xf numFmtId="0" fontId="2" fillId="0" borderId="13" xfId="0" applyFont="1" applyBorder="1"/>
    <xf numFmtId="0" fontId="0" fillId="21" borderId="0" xfId="0" applyFill="1" applyAlignment="1">
      <alignment horizontal="center" vertical="center" wrapText="1"/>
    </xf>
    <xf numFmtId="0" fontId="14" fillId="7" borderId="15" xfId="0" applyFont="1" applyFill="1" applyBorder="1" applyAlignment="1">
      <alignment horizontal="center" vertical="center" textRotation="90" wrapText="1"/>
    </xf>
    <xf numFmtId="0" fontId="14" fillId="7" borderId="0" xfId="0" applyFont="1" applyFill="1" applyAlignment="1">
      <alignment horizontal="center" vertical="center" textRotation="90"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3" fillId="7" borderId="0" xfId="0" applyFont="1" applyFill="1" applyAlignment="1">
      <alignment horizontal="center" vertical="center" textRotation="90" wrapText="1"/>
    </xf>
    <xf numFmtId="1" fontId="3" fillId="7" borderId="0" xfId="0" applyNumberFormat="1" applyFont="1" applyFill="1" applyAlignment="1">
      <alignment horizontal="center" vertical="center" wrapText="1"/>
    </xf>
    <xf numFmtId="0" fontId="17" fillId="7" borderId="15" xfId="0" applyFont="1" applyFill="1" applyBorder="1" applyAlignment="1">
      <alignment horizontal="center" vertical="center" textRotation="90" wrapText="1"/>
    </xf>
    <xf numFmtId="0" fontId="3" fillId="8" borderId="0" xfId="0" applyFont="1" applyFill="1" applyAlignment="1">
      <alignment horizontal="center" vertical="center" wrapText="1"/>
    </xf>
    <xf numFmtId="0" fontId="11"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169" fontId="9" fillId="7" borderId="5" xfId="0" applyNumberFormat="1" applyFont="1" applyFill="1" applyBorder="1" applyAlignment="1">
      <alignment horizontal="center" vertical="center" wrapText="1"/>
    </xf>
    <xf numFmtId="169" fontId="3" fillId="7" borderId="5"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166" fontId="3" fillId="7" borderId="5" xfId="1"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2" fontId="3" fillId="10" borderId="15" xfId="0" applyNumberFormat="1" applyFont="1" applyFill="1" applyBorder="1" applyAlignment="1">
      <alignment horizontal="center" vertical="center" textRotation="90"/>
    </xf>
    <xf numFmtId="0" fontId="3" fillId="10" borderId="0" xfId="0" applyFont="1" applyFill="1" applyAlignment="1">
      <alignment horizontal="center" vertical="center" wrapText="1"/>
    </xf>
    <xf numFmtId="2" fontId="9" fillId="10" borderId="15" xfId="0" applyNumberFormat="1" applyFont="1" applyFill="1" applyBorder="1" applyAlignment="1">
      <alignment horizontal="center" vertical="center" textRotation="90" wrapText="1"/>
    </xf>
    <xf numFmtId="0" fontId="3" fillId="10" borderId="16" xfId="0" applyFont="1" applyFill="1" applyBorder="1" applyAlignment="1">
      <alignment horizontal="center" vertical="center" wrapText="1"/>
    </xf>
    <xf numFmtId="0" fontId="3" fillId="18" borderId="0" xfId="0" applyFont="1" applyFill="1" applyAlignment="1">
      <alignment horizontal="center" vertical="center" textRotation="90" wrapText="1"/>
    </xf>
    <xf numFmtId="0" fontId="3" fillId="19" borderId="0" xfId="0" applyFont="1" applyFill="1" applyAlignment="1">
      <alignment horizontal="center" vertical="center" textRotation="90" wrapText="1"/>
    </xf>
    <xf numFmtId="0" fontId="3" fillId="5" borderId="0" xfId="0" applyFont="1" applyFill="1" applyAlignment="1">
      <alignment horizontal="center" vertical="center" textRotation="90" wrapText="1"/>
    </xf>
    <xf numFmtId="0" fontId="3" fillId="9" borderId="0" xfId="0" applyFont="1" applyFill="1" applyAlignment="1">
      <alignment horizontal="center" vertical="center" textRotation="90" wrapText="1"/>
    </xf>
    <xf numFmtId="167" fontId="9" fillId="9" borderId="0" xfId="0" applyNumberFormat="1" applyFont="1" applyFill="1" applyAlignment="1">
      <alignment horizontal="center" vertical="center" textRotation="90" wrapText="1"/>
    </xf>
    <xf numFmtId="0" fontId="9" fillId="5" borderId="0" xfId="0" applyFont="1" applyFill="1" applyAlignment="1">
      <alignment horizontal="center" vertical="center" textRotation="90" wrapText="1"/>
    </xf>
    <xf numFmtId="1" fontId="9" fillId="5" borderId="0" xfId="0" applyNumberFormat="1" applyFont="1" applyFill="1" applyAlignment="1">
      <alignment horizontal="center" vertical="center" textRotation="90" wrapText="1"/>
    </xf>
    <xf numFmtId="0" fontId="11" fillId="5" borderId="0" xfId="0" applyFont="1" applyFill="1" applyAlignment="1">
      <alignment horizontal="center" vertical="center" wrapText="1"/>
    </xf>
    <xf numFmtId="0" fontId="11" fillId="5" borderId="0" xfId="0" applyFont="1" applyFill="1" applyAlignment="1">
      <alignment horizontal="center" vertical="center" textRotation="90" wrapText="1"/>
    </xf>
    <xf numFmtId="0" fontId="11" fillId="18" borderId="17" xfId="0" applyFont="1" applyFill="1" applyBorder="1" applyAlignment="1">
      <alignment horizontal="center" vertical="center" wrapText="1"/>
    </xf>
    <xf numFmtId="0" fontId="11" fillId="18" borderId="18" xfId="0" applyFont="1" applyFill="1" applyBorder="1" applyAlignment="1">
      <alignment horizontal="center" vertical="center" wrapText="1"/>
    </xf>
    <xf numFmtId="44" fontId="11" fillId="18" borderId="18" xfId="1" applyFont="1" applyFill="1" applyBorder="1" applyAlignment="1">
      <alignment horizontal="center" vertical="center" wrapText="1"/>
    </xf>
    <xf numFmtId="1" fontId="9" fillId="19" borderId="18" xfId="0" applyNumberFormat="1" applyFont="1" applyFill="1" applyBorder="1" applyAlignment="1">
      <alignment horizontal="center" vertical="center" textRotation="90" wrapText="1"/>
    </xf>
    <xf numFmtId="0" fontId="11" fillId="19" borderId="19" xfId="0" applyFont="1" applyFill="1" applyBorder="1" applyAlignment="1">
      <alignment horizontal="center" vertical="center" wrapText="1"/>
    </xf>
    <xf numFmtId="166" fontId="11" fillId="18" borderId="18" xfId="1" applyNumberFormat="1" applyFont="1" applyFill="1" applyBorder="1" applyAlignment="1">
      <alignment horizontal="center" vertical="center" wrapText="1"/>
    </xf>
    <xf numFmtId="14" fontId="11" fillId="19" borderId="18" xfId="0" applyNumberFormat="1" applyFont="1" applyFill="1" applyBorder="1" applyAlignment="1">
      <alignment horizontal="center" vertical="center" wrapText="1"/>
    </xf>
    <xf numFmtId="14" fontId="11" fillId="19" borderId="19" xfId="0" applyNumberFormat="1" applyFont="1" applyFill="1" applyBorder="1" applyAlignment="1">
      <alignment horizontal="center" vertical="center" wrapText="1"/>
    </xf>
    <xf numFmtId="0" fontId="11" fillId="11" borderId="0" xfId="0" applyFont="1" applyFill="1" applyAlignment="1">
      <alignment horizontal="center" vertical="center" wrapText="1"/>
    </xf>
    <xf numFmtId="169" fontId="11" fillId="11" borderId="16" xfId="0" applyNumberFormat="1" applyFont="1" applyFill="1" applyBorder="1" applyAlignment="1">
      <alignment horizontal="center" vertical="center" wrapText="1"/>
    </xf>
    <xf numFmtId="0" fontId="3" fillId="7" borderId="2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14" fontId="0" fillId="22" borderId="13" xfId="0" applyNumberFormat="1" applyFill="1" applyBorder="1"/>
    <xf numFmtId="166" fontId="2" fillId="22" borderId="13" xfId="1" applyNumberFormat="1" applyFont="1" applyFill="1" applyBorder="1"/>
    <xf numFmtId="166" fontId="2" fillId="22" borderId="13" xfId="1" applyNumberFormat="1" applyFont="1" applyFill="1" applyBorder="1" applyAlignment="1">
      <alignment wrapText="1"/>
    </xf>
    <xf numFmtId="6" fontId="2" fillId="22" borderId="13" xfId="0" applyNumberFormat="1" applyFont="1" applyFill="1" applyBorder="1"/>
    <xf numFmtId="38" fontId="2" fillId="22" borderId="13" xfId="0" applyNumberFormat="1" applyFont="1" applyFill="1" applyBorder="1"/>
    <xf numFmtId="0" fontId="0" fillId="16" borderId="0" xfId="0" applyFill="1" applyAlignment="1">
      <alignment vertical="center" wrapText="1" indent="2"/>
    </xf>
    <xf numFmtId="0" fontId="2" fillId="0" borderId="13" xfId="0" applyFont="1" applyBorder="1" applyAlignment="1">
      <alignment vertical="center" indent="2"/>
    </xf>
    <xf numFmtId="0" fontId="2" fillId="0" borderId="0" xfId="0" applyFont="1" applyAlignment="1">
      <alignment vertical="center" indent="2"/>
    </xf>
    <xf numFmtId="0" fontId="0" fillId="0" borderId="0" xfId="0" applyAlignment="1">
      <alignment vertical="center" indent="2"/>
    </xf>
    <xf numFmtId="166" fontId="2" fillId="0" borderId="0" xfId="1" applyNumberFormat="1" applyFont="1" applyBorder="1"/>
    <xf numFmtId="166" fontId="0" fillId="0" borderId="0" xfId="1" applyNumberFormat="1" applyFont="1" applyBorder="1"/>
    <xf numFmtId="0" fontId="6" fillId="17" borderId="3" xfId="4" applyFill="1" applyBorder="1" applyAlignment="1">
      <alignment horizontal="center" vertical="center" wrapText="1"/>
    </xf>
    <xf numFmtId="0" fontId="6" fillId="0" borderId="0" xfId="4"/>
    <xf numFmtId="0" fontId="0" fillId="20" borderId="0" xfId="0" applyFill="1" applyAlignment="1">
      <alignment vertical="center" wrapText="1" indent="2"/>
    </xf>
    <xf numFmtId="0" fontId="10" fillId="0" borderId="0" xfId="0" applyFont="1" applyAlignment="1">
      <alignment horizontal="center" vertical="center"/>
    </xf>
    <xf numFmtId="166" fontId="2" fillId="22" borderId="0" xfId="1" applyNumberFormat="1" applyFont="1" applyFill="1" applyBorder="1" applyAlignment="1">
      <alignment wrapText="1"/>
    </xf>
    <xf numFmtId="166" fontId="11" fillId="7" borderId="5" xfId="1" applyNumberFormat="1" applyFont="1" applyFill="1" applyBorder="1" applyAlignment="1">
      <alignment horizontal="center" vertical="center" wrapText="1"/>
    </xf>
    <xf numFmtId="0" fontId="3" fillId="7" borderId="15" xfId="0" applyFont="1" applyFill="1" applyBorder="1" applyAlignment="1">
      <alignment horizontal="left" vertical="center" wrapText="1"/>
    </xf>
    <xf numFmtId="0" fontId="0" fillId="0" borderId="0" xfId="0" applyAlignment="1">
      <alignment horizontal="left"/>
    </xf>
    <xf numFmtId="0" fontId="2" fillId="0" borderId="0" xfId="0" applyFont="1" applyAlignment="1">
      <alignment horizontal="left"/>
    </xf>
    <xf numFmtId="14" fontId="22" fillId="4" borderId="4" xfId="0" applyNumberFormat="1"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2" fillId="4" borderId="4" xfId="0" applyFont="1" applyFill="1" applyBorder="1" applyAlignment="1">
      <alignment horizontal="center" vertical="center" wrapText="1"/>
    </xf>
    <xf numFmtId="172" fontId="0" fillId="4" borderId="4" xfId="0" applyNumberFormat="1" applyFill="1" applyBorder="1" applyAlignment="1">
      <alignment horizontal="center" vertical="center"/>
    </xf>
    <xf numFmtId="0" fontId="16" fillId="4" borderId="4" xfId="0" applyFont="1" applyFill="1" applyBorder="1" applyAlignment="1">
      <alignment horizontal="center" vertical="center"/>
    </xf>
    <xf numFmtId="0" fontId="0" fillId="4" borderId="4" xfId="0" applyFill="1" applyBorder="1" applyAlignment="1">
      <alignment horizontal="center" vertical="center"/>
    </xf>
    <xf numFmtId="0" fontId="23" fillId="4" borderId="4" xfId="0" applyFont="1" applyFill="1" applyBorder="1" applyAlignment="1">
      <alignment horizontal="center" vertical="center"/>
    </xf>
    <xf numFmtId="173" fontId="0" fillId="4" borderId="4" xfId="0" applyNumberFormat="1" applyFill="1" applyBorder="1" applyAlignment="1">
      <alignment horizontal="center" vertical="center"/>
    </xf>
    <xf numFmtId="172" fontId="24" fillId="4" borderId="4" xfId="0" applyNumberFormat="1" applyFont="1" applyFill="1" applyBorder="1" applyAlignment="1">
      <alignment horizontal="center" vertical="center"/>
    </xf>
    <xf numFmtId="172" fontId="24" fillId="0" borderId="4" xfId="0" applyNumberFormat="1" applyFont="1" applyBorder="1" applyAlignment="1">
      <alignment horizontal="center" vertical="center"/>
    </xf>
    <xf numFmtId="0" fontId="24" fillId="4" borderId="4" xfId="0" applyFont="1" applyFill="1" applyBorder="1" applyAlignment="1">
      <alignment horizontal="center" vertical="center"/>
    </xf>
    <xf numFmtId="3" fontId="0" fillId="4" borderId="4" xfId="0" applyNumberFormat="1" applyFill="1" applyBorder="1" applyAlignment="1">
      <alignment horizontal="center" vertical="center"/>
    </xf>
    <xf numFmtId="3" fontId="20" fillId="4" borderId="4" xfId="0" applyNumberFormat="1" applyFont="1" applyFill="1" applyBorder="1" applyAlignment="1">
      <alignment horizontal="center" vertical="center"/>
    </xf>
    <xf numFmtId="0" fontId="25" fillId="4" borderId="4" xfId="0" applyFont="1" applyFill="1" applyBorder="1" applyAlignment="1">
      <alignment horizontal="center" vertical="center"/>
    </xf>
    <xf numFmtId="173" fontId="26" fillId="4" borderId="4" xfId="0" applyNumberFormat="1" applyFont="1" applyFill="1" applyBorder="1" applyAlignment="1">
      <alignment horizontal="center" vertical="center"/>
    </xf>
    <xf numFmtId="0" fontId="26" fillId="4" borderId="4" xfId="0" applyFont="1" applyFill="1" applyBorder="1" applyAlignment="1">
      <alignment horizontal="center" vertical="center"/>
    </xf>
    <xf numFmtId="0" fontId="24" fillId="0" borderId="4" xfId="0" applyFont="1" applyBorder="1" applyAlignment="1">
      <alignment horizontal="center" vertical="center"/>
    </xf>
    <xf numFmtId="0" fontId="20" fillId="4" borderId="4" xfId="0" applyFont="1" applyFill="1" applyBorder="1" applyAlignment="1">
      <alignment horizontal="center" vertical="center"/>
    </xf>
    <xf numFmtId="14" fontId="0" fillId="4" borderId="4" xfId="0" applyNumberFormat="1" applyFill="1" applyBorder="1" applyAlignment="1">
      <alignment horizontal="center" vertical="center"/>
    </xf>
    <xf numFmtId="14" fontId="16" fillId="4" borderId="4" xfId="0" applyNumberFormat="1" applyFont="1" applyFill="1" applyBorder="1" applyAlignment="1">
      <alignment horizontal="center" vertical="center"/>
    </xf>
    <xf numFmtId="14" fontId="24" fillId="4" borderId="4" xfId="0" applyNumberFormat="1" applyFont="1" applyFill="1" applyBorder="1" applyAlignment="1">
      <alignment horizontal="center" vertical="center"/>
    </xf>
    <xf numFmtId="14" fontId="20" fillId="4" borderId="4" xfId="0" applyNumberFormat="1" applyFont="1" applyFill="1" applyBorder="1" applyAlignment="1">
      <alignment horizontal="center" vertical="center"/>
    </xf>
    <xf numFmtId="14" fontId="26" fillId="4" borderId="4" xfId="0" applyNumberFormat="1" applyFont="1" applyFill="1" applyBorder="1" applyAlignment="1">
      <alignment horizontal="center" vertical="center"/>
    </xf>
    <xf numFmtId="181" fontId="0" fillId="20" borderId="0" xfId="0" applyNumberFormat="1" applyFill="1" applyAlignment="1">
      <alignment horizontal="center" vertical="center" wrapText="1"/>
    </xf>
    <xf numFmtId="181" fontId="0" fillId="0" borderId="0" xfId="0" applyNumberFormat="1"/>
    <xf numFmtId="1" fontId="0" fillId="0" borderId="0" xfId="1" applyNumberFormat="1" applyFont="1" applyBorder="1"/>
    <xf numFmtId="167" fontId="0" fillId="0" borderId="0" xfId="1" applyNumberFormat="1" applyFont="1" applyBorder="1"/>
    <xf numFmtId="44" fontId="0" fillId="0" borderId="0" xfId="1" applyFont="1" applyBorder="1"/>
    <xf numFmtId="14" fontId="0" fillId="0" borderId="0" xfId="1" applyNumberFormat="1" applyFont="1" applyBorder="1"/>
    <xf numFmtId="0" fontId="19" fillId="3" borderId="0" xfId="0" applyFont="1" applyFill="1" applyAlignment="1">
      <alignment horizontal="center"/>
    </xf>
    <xf numFmtId="169" fontId="0" fillId="0" borderId="0" xfId="1" applyNumberFormat="1" applyFont="1" applyBorder="1"/>
    <xf numFmtId="14" fontId="18" fillId="0" borderId="0" xfId="0" applyNumberFormat="1" applyFont="1"/>
    <xf numFmtId="0" fontId="3" fillId="7" borderId="0" xfId="0" applyFont="1" applyFill="1" applyAlignment="1">
      <alignment vertical="center" wrapText="1"/>
    </xf>
    <xf numFmtId="0" fontId="0" fillId="0" borderId="0" xfId="0" applyAlignment="1">
      <alignment vertical="center"/>
    </xf>
    <xf numFmtId="180" fontId="3" fillId="7" borderId="20" xfId="0" applyNumberFormat="1" applyFont="1" applyFill="1" applyBorder="1" applyAlignment="1">
      <alignment horizontal="center" vertical="center" wrapText="1"/>
    </xf>
    <xf numFmtId="180" fontId="0" fillId="0" borderId="0" xfId="0" applyNumberFormat="1"/>
    <xf numFmtId="180" fontId="15" fillId="15" borderId="7" xfId="0" applyNumberFormat="1" applyFont="1" applyFill="1" applyBorder="1" applyAlignment="1">
      <alignment horizontal="center" vertical="center" wrapText="1"/>
    </xf>
    <xf numFmtId="0" fontId="15" fillId="15" borderId="8" xfId="0" applyFont="1" applyFill="1" applyBorder="1" applyAlignment="1">
      <alignment horizontal="center" vertical="center" wrapText="1"/>
    </xf>
    <xf numFmtId="181" fontId="15" fillId="15" borderId="8" xfId="0" applyNumberFormat="1" applyFont="1" applyFill="1" applyBorder="1" applyAlignment="1">
      <alignment horizontal="center" vertical="center" wrapText="1"/>
    </xf>
    <xf numFmtId="0" fontId="15" fillId="15" borderId="9" xfId="0" applyFont="1" applyFill="1" applyBorder="1" applyAlignment="1">
      <alignment horizontal="center" vertical="center" wrapText="1"/>
    </xf>
    <xf numFmtId="37" fontId="15" fillId="12" borderId="7" xfId="1" applyNumberFormat="1" applyFont="1" applyFill="1" applyBorder="1" applyAlignment="1">
      <alignment horizontal="center" vertical="center" wrapText="1"/>
    </xf>
    <xf numFmtId="37" fontId="15" fillId="12" borderId="8" xfId="1" applyNumberFormat="1" applyFont="1" applyFill="1" applyBorder="1" applyAlignment="1">
      <alignment horizontal="center" vertical="center" wrapText="1"/>
    </xf>
    <xf numFmtId="37" fontId="15" fillId="12" borderId="9" xfId="1"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1" fontId="15" fillId="14" borderId="7" xfId="1" applyNumberFormat="1" applyFont="1" applyFill="1" applyBorder="1" applyAlignment="1">
      <alignment horizontal="center" vertical="center" wrapText="1"/>
    </xf>
    <xf numFmtId="1" fontId="15" fillId="14" borderId="8" xfId="1" applyNumberFormat="1" applyFont="1" applyFill="1" applyBorder="1" applyAlignment="1">
      <alignment horizontal="center" vertical="center" wrapText="1"/>
    </xf>
    <xf numFmtId="1" fontId="15" fillId="14" borderId="5" xfId="1" applyNumberFormat="1" applyFont="1" applyFill="1" applyBorder="1" applyAlignment="1">
      <alignment horizontal="center" vertical="center" wrapText="1"/>
    </xf>
    <xf numFmtId="1" fontId="15" fillId="14" borderId="9" xfId="1" applyNumberFormat="1" applyFont="1" applyFill="1" applyBorder="1" applyAlignment="1">
      <alignment horizontal="center" vertical="center" wrapText="1"/>
    </xf>
    <xf numFmtId="0" fontId="15" fillId="10" borderId="10"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12"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363528&amp;isFromPublicArea=True&amp;isModal=true&amp;asPopupView=true" TargetMode="External"/><Relationship Id="rId21" Type="http://schemas.openxmlformats.org/officeDocument/2006/relationships/hyperlink" Target="https://community.secop.gov.co/Public/Tendering/OpportunityDetail/Index?noticeUID=CO1.NTC.1117680&amp;isFromPublicArea=True&amp;isModal=False" TargetMode="External"/><Relationship Id="rId42" Type="http://schemas.openxmlformats.org/officeDocument/2006/relationships/hyperlink" Target="https://community.secop.gov.co/Public/Tendering/OpportunityDetail/Index?noticeUID=CO1.NTC.1133509&amp;isFromPublicArea=True&amp;isModal=False" TargetMode="External"/><Relationship Id="rId47" Type="http://schemas.openxmlformats.org/officeDocument/2006/relationships/hyperlink" Target="https://community.secop.gov.co/Public/Tendering/OpportunityDetail/Index?noticeUID=CO1.NTC.1154028&amp;isFromPublicArea=True&amp;isModal=False" TargetMode="External"/><Relationship Id="rId63" Type="http://schemas.openxmlformats.org/officeDocument/2006/relationships/hyperlink" Target="https://community.secop.gov.co/Public/Tendering/OpportunityDetail/Index?noticeUID=CO1.NTC.1157174&amp;isFromPublicArea=True&amp;isModal=False" TargetMode="External"/><Relationship Id="rId68" Type="http://schemas.openxmlformats.org/officeDocument/2006/relationships/hyperlink" Target="https://community.secop.gov.co/Public/Tendering/OpportunityDetail/Index?noticeUID=CO1.NTC.1170219&amp;isFromPublicArea=True&amp;isModal=False" TargetMode="External"/><Relationship Id="rId84" Type="http://schemas.openxmlformats.org/officeDocument/2006/relationships/hyperlink" Target="https://community.secop.gov.co/Public/Tendering/OpportunityDetail/Index?noticeUID=CO1.NTC.1307767&amp;isFromPublicArea=True&amp;isModal=true&amp;asPopupView=true" TargetMode="External"/><Relationship Id="rId89" Type="http://schemas.openxmlformats.org/officeDocument/2006/relationships/hyperlink" Target="https://community.secop.gov.co/Public/Tendering/OpportunityDetail/Index?noticeUID=CO1.NTC.1309717&amp;isFromPublicArea=True&amp;isModal=False" TargetMode="External"/><Relationship Id="rId112" Type="http://schemas.openxmlformats.org/officeDocument/2006/relationships/hyperlink" Target="https://community.secop.gov.co/Public/Tendering/OpportunityDetail/Index?noticeUID=CO1.NTC.1359372&amp;isFromPublicArea=True&amp;isModal=False" TargetMode="External"/><Relationship Id="rId133" Type="http://schemas.openxmlformats.org/officeDocument/2006/relationships/hyperlink" Target="https://community.secop.gov.co/Public/Tendering/OpportunityDetail/Index?noticeUID=CO1.NTC.1397499&amp;isFromPublicArea=True&amp;isModal=False" TargetMode="External"/><Relationship Id="rId138" Type="http://schemas.openxmlformats.org/officeDocument/2006/relationships/hyperlink" Target="https://community.secop.gov.co/Public/Tendering/OpportunityDetail/Index?noticeUID=CO1.NTC.1405304&amp;isFromPublicArea=True&amp;isModal=False" TargetMode="External"/><Relationship Id="rId154" Type="http://schemas.openxmlformats.org/officeDocument/2006/relationships/hyperlink" Target="https://www.contratos.gov.co/consultas/detalleProceso.do?numConstancia=20-22-18507" TargetMode="External"/><Relationship Id="rId159" Type="http://schemas.openxmlformats.org/officeDocument/2006/relationships/hyperlink" Target="https://community.secop.gov.co/Public/Tendering/OpportunityDetail/Index?noticeUID=CO1.NTC.1470328&amp;isFromPublicArea=True&amp;isModal=False" TargetMode="External"/><Relationship Id="rId175" Type="http://schemas.openxmlformats.org/officeDocument/2006/relationships/hyperlink" Target="https://community.secop.gov.co/Public/Tendering/OpportunityDetail/Index?noticeUID=CO1.NTC.1564025&amp;isFromPublicArea=True&amp;isModal=False" TargetMode="External"/><Relationship Id="rId170" Type="http://schemas.openxmlformats.org/officeDocument/2006/relationships/hyperlink" Target="https://community.secop.gov.co/Public/Tendering/OpportunityDetail/Index?noticeUID=CO1.NTC.1535808&amp;isFromPublicArea=True&amp;isModal=False" TargetMode="External"/><Relationship Id="rId191" Type="http://schemas.openxmlformats.org/officeDocument/2006/relationships/hyperlink" Target="https://www.colombiacompra.gov.co/tienda-virtual-del-estado-colombiano/ordenes-compra/63038" TargetMode="External"/><Relationship Id="rId196" Type="http://schemas.openxmlformats.org/officeDocument/2006/relationships/vmlDrawing" Target="../drawings/vmlDrawing1.vml"/><Relationship Id="rId16" Type="http://schemas.openxmlformats.org/officeDocument/2006/relationships/hyperlink" Target="https://community.secop.gov.co/Public/Tendering/OpportunityDetail/Index?noticeUID=CO1.NTC.1115292&amp;isFromPublicArea=True&amp;isModal=False" TargetMode="External"/><Relationship Id="rId107" Type="http://schemas.openxmlformats.org/officeDocument/2006/relationships/hyperlink" Target="https://community.secop.gov.co/Public/Tendering/OpportunityDetail/Index?noticeUID=CO1.NTC.1355501&amp;isFromPublicArea=True&amp;isModal=False" TargetMode="External"/><Relationship Id="rId11" Type="http://schemas.openxmlformats.org/officeDocument/2006/relationships/hyperlink" Target="https://community.secop.gov.co/Public/Tendering/OpportunityDetail/Index?noticeUID=CO1.NTC.1109818&amp;isFromPublicArea=True&amp;isModal=False" TargetMode="External"/><Relationship Id="rId32" Type="http://schemas.openxmlformats.org/officeDocument/2006/relationships/hyperlink" Target="https://community.secop.gov.co/Public/Tendering/OpportunityDetail/Index?noticeUID=CO1.NTC.1120477&amp;isFromPublicArea=True&amp;isModal=False" TargetMode="External"/><Relationship Id="rId37" Type="http://schemas.openxmlformats.org/officeDocument/2006/relationships/hyperlink" Target="https://community.secop.gov.co/Public/Tendering/OpportunityDetail/Index?noticeUID=CO1.NTC.1120997&amp;isFromPublicArea=True&amp;isModal=False" TargetMode="External"/><Relationship Id="rId53" Type="http://schemas.openxmlformats.org/officeDocument/2006/relationships/hyperlink" Target="https://community.secop.gov.co/Public/Tendering/OpportunityDetail/Index?noticeUID=CO1.NTC.1133344&amp;isFromPublicArea=True&amp;isModal=False" TargetMode="External"/><Relationship Id="rId58" Type="http://schemas.openxmlformats.org/officeDocument/2006/relationships/hyperlink" Target="https://community.secop.gov.co/Public/Tendering/OpportunityDetail/Index?noticeUID=CO1.NTC.1150843&amp;isFromPublicArea=True&amp;isModal=False" TargetMode="External"/><Relationship Id="rId74" Type="http://schemas.openxmlformats.org/officeDocument/2006/relationships/hyperlink" Target="https://community.secop.gov.co/Public/Tendering/OpportunityDetail/Index?noticeUID=CO1.NTC.1184101&amp;isFromPublicArea=True&amp;isModal=False" TargetMode="External"/><Relationship Id="rId79" Type="http://schemas.openxmlformats.org/officeDocument/2006/relationships/hyperlink" Target="https://community.secop.gov.co/Public/Tendering/OpportunityDetail/Index?noticeUID=CO1.NTC.1254641&amp;isFromPublicArea=True&amp;isModal=False" TargetMode="External"/><Relationship Id="rId102" Type="http://schemas.openxmlformats.org/officeDocument/2006/relationships/hyperlink" Target="https://community.secop.gov.co/Public/Tendering/OpportunityDetail/Index?noticeUID=CO1.NTC.1351534&amp;isFromPublicArea=True&amp;isModal=False" TargetMode="External"/><Relationship Id="rId123" Type="http://schemas.openxmlformats.org/officeDocument/2006/relationships/hyperlink" Target="https://community.secop.gov.co/Public/Tendering/OpportunityDetail/Index?noticeUID=CO1.NTC.1375196&amp;isFromPublicArea=True&amp;isModal=true&amp;asPopupView=true" TargetMode="External"/><Relationship Id="rId128" Type="http://schemas.openxmlformats.org/officeDocument/2006/relationships/hyperlink" Target="https://community.secop.gov.co/Public/Tendering/OpportunityDetail/Index?noticeUID=CO1.NTC.1390812&amp;isFromPublicArea=True&amp;isModal=true&amp;asPopupView=true" TargetMode="External"/><Relationship Id="rId144" Type="http://schemas.openxmlformats.org/officeDocument/2006/relationships/hyperlink" Target="https://community.secop.gov.co/Public/Tendering/OpportunityDetail/Index?noticeUID=CO1.NTC.1409933&amp;isFromPublicArea=True&amp;isModal=False" TargetMode="External"/><Relationship Id="rId149" Type="http://schemas.openxmlformats.org/officeDocument/2006/relationships/hyperlink" Target="https://community.secop.gov.co/Public/Tendering/OpportunityDetail/Index?noticeUID=CO1.NTC.1412803&amp;isFromPublicArea=True&amp;isModal=False" TargetMode="External"/><Relationship Id="rId5" Type="http://schemas.openxmlformats.org/officeDocument/2006/relationships/hyperlink" Target="https://www.contratos.gov.co/consultas/detalleProceso.do?numConstancia=20-22-12969&amp;g-recaptcha-response=03AGdBq26TVRD7APT4lPnmlD-bceiaddjEgKsQa9KS_wQZa9O64hGXz_JSCYcnqsTu_ktCL-bVmlxKMHVtA2NRSE4fBeSXujSBUDWwUXzMAFoJm9B_YmqScXKj6bTb9pBGgBQIvTv" TargetMode="External"/><Relationship Id="rId90" Type="http://schemas.openxmlformats.org/officeDocument/2006/relationships/hyperlink" Target="https://community.secop.gov.co/Public/Tendering/OpportunityDetail/Index?noticeUID=CO1.NTC.1315270&amp;isFromPublicArea=True&amp;isModal=False" TargetMode="External"/><Relationship Id="rId95" Type="http://schemas.openxmlformats.org/officeDocument/2006/relationships/hyperlink" Target="https://community.secop.gov.co/Public/Tendering/OpportunityDetail/Index?noticeUID=CO1.NTC.1350044&amp;isFromPublicArea=True&amp;isModal=False" TargetMode="External"/><Relationship Id="rId160" Type="http://schemas.openxmlformats.org/officeDocument/2006/relationships/hyperlink" Target="https://community.secop.gov.co/Public/Tendering/OpportunityDetail/Index?noticeUID=CO1.NTC.1508791&amp;isFromPublicArea=True&amp;isModal=False" TargetMode="External"/><Relationship Id="rId165" Type="http://schemas.openxmlformats.org/officeDocument/2006/relationships/hyperlink" Target="https://community.secop.gov.co/Public/Tendering/OpportunityDetail/Index?noticeUID=CO1.NTC.1551464&amp;isFromPublicArea=True&amp;isModal=False" TargetMode="External"/><Relationship Id="rId181" Type="http://schemas.openxmlformats.org/officeDocument/2006/relationships/hyperlink" Target="https://community.secop.gov.co/Public/Tendering/OpportunityDetail/Index?noticeUID=CO1.NTC.1618138&amp;isFromPublicArea=True&amp;isModal=False" TargetMode="External"/><Relationship Id="rId186" Type="http://schemas.openxmlformats.org/officeDocument/2006/relationships/hyperlink" Target="https://community.secop.gov.co/Public/Tendering/OpportunityDetail/Index?noticeUID=CO1.NTC.1628049&amp;isFromPublicArea=True&amp;isModal=False" TargetMode="External"/><Relationship Id="rId22" Type="http://schemas.openxmlformats.org/officeDocument/2006/relationships/hyperlink" Target="https://community.secop.gov.co/Public/Tendering/OpportunityDetail/Index?noticeUID=CO1.NTC.1117991&amp;isFromPublicArea=True&amp;isModal=False" TargetMode="External"/><Relationship Id="rId27" Type="http://schemas.openxmlformats.org/officeDocument/2006/relationships/hyperlink" Target="https://community.secop.gov.co/Public/Tendering/OpportunityDetail/Index?noticeUID=CO1.NTC.1120702&amp;isFromPublicArea=True&amp;isModal=False" TargetMode="External"/><Relationship Id="rId43" Type="http://schemas.openxmlformats.org/officeDocument/2006/relationships/hyperlink" Target="https://community.secop.gov.co/Public/Tendering/OpportunityDetail/Index?noticeUID=CO1.NTC.1125275&amp;isFromPublicArea=True&amp;isModal=False" TargetMode="External"/><Relationship Id="rId48" Type="http://schemas.openxmlformats.org/officeDocument/2006/relationships/hyperlink" Target="https://community.secop.gov.co/Public/Tendering/OpportunityDetail/Index?noticeUID=CO1.NTC.1129379&amp;isFromPublicArea=True&amp;isModal=False" TargetMode="External"/><Relationship Id="rId64" Type="http://schemas.openxmlformats.org/officeDocument/2006/relationships/hyperlink" Target="https://community.secop.gov.co/Public/Tendering/OpportunityDetail/Index?noticeUID=CO1.NTC.1155858&amp;isFromPublicArea=True&amp;isModal=False" TargetMode="External"/><Relationship Id="rId69" Type="http://schemas.openxmlformats.org/officeDocument/2006/relationships/hyperlink" Target="https://community.secop.gov.co/Public/Tendering/OpportunityDetail/Index?noticeUID=CO1.NTC.1170231&amp;isFromPublicArea=True&amp;isModal=False" TargetMode="External"/><Relationship Id="rId113" Type="http://schemas.openxmlformats.org/officeDocument/2006/relationships/hyperlink" Target="https://community.secop.gov.co/Public/Tendering/OpportunityDetail/Index?noticeUID=CO1.NTC.1360848&amp;isFromPublicArea=True&amp;isModal=true&amp;asPopupView=true" TargetMode="External"/><Relationship Id="rId118" Type="http://schemas.openxmlformats.org/officeDocument/2006/relationships/hyperlink" Target="https://community.secop.gov.co/Public/Tendering/OpportunityDetail/Index?noticeUID=CO1.NTC.1372554&amp;isFromPublicArea=True&amp;isModal=true&amp;asPopupView=true" TargetMode="External"/><Relationship Id="rId134" Type="http://schemas.openxmlformats.org/officeDocument/2006/relationships/hyperlink" Target="https://community.secop.gov.co/Public/Tendering/OpportunityDetail/Index?noticeUID=CO1.NTC.1397922&amp;isFromPublicArea=True&amp;isModal=False" TargetMode="External"/><Relationship Id="rId139" Type="http://schemas.openxmlformats.org/officeDocument/2006/relationships/hyperlink" Target="https://community.secop.gov.co/Public/Tendering/OpportunityDetail/Index?noticeUID=CO1.NTC.1408060&amp;isFromPublicArea=True&amp;isModal=False" TargetMode="External"/><Relationship Id="rId80" Type="http://schemas.openxmlformats.org/officeDocument/2006/relationships/hyperlink" Target="https://community.secop.gov.co/Public/Tendering/OpportunityDetail/Index?noticeUID=CO1.NTC.1257984&amp;isFromPublicArea=True&amp;isModal=False" TargetMode="External"/><Relationship Id="rId85" Type="http://schemas.openxmlformats.org/officeDocument/2006/relationships/hyperlink" Target="https://community.secop.gov.co/Public/Tendering/OpportunityDetail/Index?noticeUID=CO1.NTC.1307117&amp;isFromPublicArea=True&amp;isModal=False" TargetMode="External"/><Relationship Id="rId150" Type="http://schemas.openxmlformats.org/officeDocument/2006/relationships/hyperlink" Target="https://community.secop.gov.co/Public/Tendering/OpportunityDetail/Index?noticeUID=CO1.NTC.1410123&amp;isFromPublicArea=True&amp;isModal=False" TargetMode="External"/><Relationship Id="rId155" Type="http://schemas.openxmlformats.org/officeDocument/2006/relationships/hyperlink" Target="https://www.contratos.gov.co/consultas/detalleProceso.do?numConstancia=20-22-18418" TargetMode="External"/><Relationship Id="rId171" Type="http://schemas.openxmlformats.org/officeDocument/2006/relationships/hyperlink" Target="https://community.secop.gov.co/Public/Tendering/OpportunityDetail/Index?noticeUID=CO1.NTC.1535901&amp;isFromPublicArea=True&amp;isModal=False" TargetMode="External"/><Relationship Id="rId176" Type="http://schemas.openxmlformats.org/officeDocument/2006/relationships/hyperlink" Target="https://community.secop.gov.co/Public/Tendering/OpportunityDetail/Index?noticeUID=CO1.NTC.1593461&amp;isFromPublicArea=True&amp;isModal=False" TargetMode="External"/><Relationship Id="rId192" Type="http://schemas.openxmlformats.org/officeDocument/2006/relationships/hyperlink" Target="https://www.colombiacompra.gov.co/tienda-virtual-del-estado-colombiano/ordenes-compra/47077" TargetMode="External"/><Relationship Id="rId197" Type="http://schemas.openxmlformats.org/officeDocument/2006/relationships/comments" Target="../comments1.xml"/><Relationship Id="rId12" Type="http://schemas.openxmlformats.org/officeDocument/2006/relationships/hyperlink" Target="https://community.secop.gov.co/Public/Tendering/OpportunityDetail/Index?noticeUID=CO1.NTC.1109782&amp;isFromPublicArea=True&amp;isModal=False" TargetMode="External"/><Relationship Id="rId17" Type="http://schemas.openxmlformats.org/officeDocument/2006/relationships/hyperlink" Target="https://community.secop.gov.co/Public/Tendering/OpportunityDetail/Index?noticeUID=CO1.NTC.1115761&amp;isFromPublicArea=True&amp;isModal=False" TargetMode="External"/><Relationship Id="rId33" Type="http://schemas.openxmlformats.org/officeDocument/2006/relationships/hyperlink" Target="https://community.secop.gov.co/Public/Tendering/OpportunityDetail/Index?noticeUID=CO1.NTC.1120644&amp;isFromPublicArea=True&amp;isModal=False" TargetMode="External"/><Relationship Id="rId38" Type="http://schemas.openxmlformats.org/officeDocument/2006/relationships/hyperlink" Target="https://community.secop.gov.co/Public/Tendering/OpportunityDetail/Index?noticeUID=CO1.NTC.1121211&amp;isFromPublicArea=True&amp;isModal=False" TargetMode="External"/><Relationship Id="rId59" Type="http://schemas.openxmlformats.org/officeDocument/2006/relationships/hyperlink" Target="https://community.secop.gov.co/Public/Tendering/OpportunityDetail/Index?noticeUID=CO1.NTC.1154506&amp;isFromPublicArea=True&amp;isModal=False" TargetMode="External"/><Relationship Id="rId103" Type="http://schemas.openxmlformats.org/officeDocument/2006/relationships/hyperlink" Target="https://community.secop.gov.co/Public/Tendering/OpportunityDetail/Index?noticeUID=CO1.NTC.1351528&amp;isFromPublicArea=True&amp;isModal=False" TargetMode="External"/><Relationship Id="rId108" Type="http://schemas.openxmlformats.org/officeDocument/2006/relationships/hyperlink" Target="https://community.secop.gov.co/Public/Tendering/OpportunityDetail/Index?noticeUID=CO1.NTC.1358688&amp;isFromPublicArea=True&amp;isModal=False" TargetMode="External"/><Relationship Id="rId124" Type="http://schemas.openxmlformats.org/officeDocument/2006/relationships/hyperlink" Target="https://community.secop.gov.co/Public/Tendering/OpportunityDetail/Index?noticeUID=CO1.NTC.1383026&amp;isFromPublicArea=True&amp;isModal=true&amp;asPopupView=true" TargetMode="External"/><Relationship Id="rId129" Type="http://schemas.openxmlformats.org/officeDocument/2006/relationships/hyperlink" Target="https://community.secop.gov.co/Public/Tendering/OpportunityDetail/Index?noticeUID=CO1.NTC.1390601&amp;isFromPublicArea=True&amp;isModal=False" TargetMode="External"/><Relationship Id="rId54" Type="http://schemas.openxmlformats.org/officeDocument/2006/relationships/hyperlink" Target="https://community.secop.gov.co/Public/Tendering/OpportunityDetail/Index?noticeUID=CO1.NTC.1135589&amp;isFromPublicArea=True&amp;isModal=False" TargetMode="External"/><Relationship Id="rId70" Type="http://schemas.openxmlformats.org/officeDocument/2006/relationships/hyperlink" Target="https://community.secop.gov.co/Public/Tendering/OpportunityDetail/Index?noticeUID=CO1.NTC.1170622&amp;isFromPublicArea=True&amp;isModal=False" TargetMode="External"/><Relationship Id="rId75" Type="http://schemas.openxmlformats.org/officeDocument/2006/relationships/hyperlink" Target="https://community.secop.gov.co/Public/Tendering/OpportunityDetail/Index?noticeUID=CO1.NTC.1253908&amp;isFromPublicArea=True&amp;isModal=False" TargetMode="External"/><Relationship Id="rId91" Type="http://schemas.openxmlformats.org/officeDocument/2006/relationships/hyperlink" Target="https://community.secop.gov.co/Public/Tendering/OpportunityDetail/Index?noticeUID=CO1.NTC.1304270&amp;isFromPublicArea=True&amp;isModal=False" TargetMode="External"/><Relationship Id="rId96" Type="http://schemas.openxmlformats.org/officeDocument/2006/relationships/hyperlink" Target="https://community.secop.gov.co/Public/Tendering/OpportunityDetail/Index?noticeUID=CO1.NTC.1351136&amp;isFromPublicArea=True&amp;isModal=False" TargetMode="External"/><Relationship Id="rId140" Type="http://schemas.openxmlformats.org/officeDocument/2006/relationships/hyperlink" Target="https://community.secop.gov.co/Public/Tendering/OpportunityDetail/Index?noticeUID=CO1.NTC.1407322&amp;isFromPublicArea=True&amp;isModal=False" TargetMode="External"/><Relationship Id="rId145" Type="http://schemas.openxmlformats.org/officeDocument/2006/relationships/hyperlink" Target="https://community.secop.gov.co/Public/Tendering/OpportunityDetail/Index?noticeUID=CO1.NTC.1410047&amp;isFromPublicArea=True&amp;isModal=False" TargetMode="External"/><Relationship Id="rId161" Type="http://schemas.openxmlformats.org/officeDocument/2006/relationships/hyperlink" Target="https://community.secop.gov.co/Public/Tendering/OpportunityDetail/Index?noticeUID=CO1.NTC.1470162&amp;isFromPublicArea=True&amp;isModal=False" TargetMode="External"/><Relationship Id="rId166" Type="http://schemas.openxmlformats.org/officeDocument/2006/relationships/hyperlink" Target="https://community.secop.gov.co/Public/Tendering/OpportunityDetail/Index?noticeUID=CO1.NTC.1504611&amp;isFromPublicArea=True&amp;isModal=False" TargetMode="External"/><Relationship Id="rId182" Type="http://schemas.openxmlformats.org/officeDocument/2006/relationships/hyperlink" Target="https://community.secop.gov.co/Public/Tendering/OpportunityDetail/Index?noticeUID=CO1.NTC.1535862&amp;isFromPublicArea=True&amp;isModal=False" TargetMode="External"/><Relationship Id="rId187" Type="http://schemas.openxmlformats.org/officeDocument/2006/relationships/hyperlink" Target="https://community.secop.gov.co/Public/Tendering/OpportunityDetail/Index?noticeUID=CO1.NTC.1626527&amp;isFromPublicArea=True&amp;isModal=False" TargetMode="External"/><Relationship Id="rId1" Type="http://schemas.openxmlformats.org/officeDocument/2006/relationships/hyperlink" Target="https://www.contratos.gov.co/consultas/detalleProceso.do?numConstancia=20-22-12789&amp;g-recaptcha-response=03AGdBq26iEV5ZlBKlKJ3l9S_kBSpsPK6pkXQ1GLHOaZNL8x6vr9hV72_aA4lxGjfaREvTP9ghHOG7o0g5AD6u_iK_lSrIjg6MVg6y0YQXN6PGv33X35sWlNEptP" TargetMode="External"/><Relationship Id="rId6" Type="http://schemas.openxmlformats.org/officeDocument/2006/relationships/hyperlink" Target="https://community.secop.gov.co/Public/Tendering/OpportunityDetail/Index?noticeUID=CO1.NTC.1103635&amp;isFromPublicArea=True&amp;isModal=False" TargetMode="External"/><Relationship Id="rId23" Type="http://schemas.openxmlformats.org/officeDocument/2006/relationships/hyperlink" Target="https://community.secop.gov.co/Public/Tendering/OpportunityDetail/Index?noticeUID=CO1.NTC.1118146&amp;isFromPublicArea=True&amp;isModal=False" TargetMode="External"/><Relationship Id="rId28" Type="http://schemas.openxmlformats.org/officeDocument/2006/relationships/hyperlink" Target="https://community.secop.gov.co/Public/Tendering/OpportunityDetail/Index?noticeUID=CO1.NTC.1123775&amp;isFromPublicArea=True&amp;isModal=False" TargetMode="External"/><Relationship Id="rId49" Type="http://schemas.openxmlformats.org/officeDocument/2006/relationships/hyperlink" Target="https://community.secop.gov.co/Public/Tendering/OpportunityDetail/Index?noticeUID=CO1.NTC.1126212&amp;isFromPublicArea=True&amp;isModal=False" TargetMode="External"/><Relationship Id="rId114" Type="http://schemas.openxmlformats.org/officeDocument/2006/relationships/hyperlink" Target="https://community.secop.gov.co/Public/Tendering/OpportunityDetail/Index?noticeUID=CO1.NTC.1362542&amp;isFromPublicArea=True&amp;isModal=true&amp;asPopupView=true" TargetMode="External"/><Relationship Id="rId119" Type="http://schemas.openxmlformats.org/officeDocument/2006/relationships/hyperlink" Target="https://community.secop.gov.co/Public/Tendering/OpportunityDetail/Index?noticeUID=CO1.NTC.1393062&amp;isFromPublicArea=True&amp;isModal=False" TargetMode="External"/><Relationship Id="rId44" Type="http://schemas.openxmlformats.org/officeDocument/2006/relationships/hyperlink" Target="https://community.secop.gov.co/Public/Tendering/OpportunityDetail/Index?noticeUID=CO1.NTC.1126060&amp;isFromPublicArea=True&amp;isModal=False" TargetMode="External"/><Relationship Id="rId60" Type="http://schemas.openxmlformats.org/officeDocument/2006/relationships/hyperlink" Target="https://community.secop.gov.co/Public/Tendering/OpportunityDetail/Index?noticeUID=CO1.NTC.1155557&amp;isFromPublicArea=True&amp;isModal=False" TargetMode="External"/><Relationship Id="rId65" Type="http://schemas.openxmlformats.org/officeDocument/2006/relationships/hyperlink" Target="https://community.secop.gov.co/Public/Tendering/OpportunityDetail/Index?noticeUID=CO1.NTC.1159518&amp;isFromPublicArea=True&amp;isModal=False" TargetMode="External"/><Relationship Id="rId81" Type="http://schemas.openxmlformats.org/officeDocument/2006/relationships/hyperlink" Target="https://community.secop.gov.co/Public/Tendering/OpportunityDetail/Index?noticeUID=CO1.NTC.1242910&amp;isFromPublicArea=True&amp;isModal=False" TargetMode="External"/><Relationship Id="rId86" Type="http://schemas.openxmlformats.org/officeDocument/2006/relationships/hyperlink" Target="https://www.contratos.gov.co/consultas/detalleProceso.do?numConstancia=20-22-16391" TargetMode="External"/><Relationship Id="rId130" Type="http://schemas.openxmlformats.org/officeDocument/2006/relationships/hyperlink" Target="https://community.secop.gov.co/Public/Tendering/OpportunityDetail/Index?noticeUID=CO1.NTC.1388177&amp;isFromPublicArea=True&amp;isModal=true&amp;asPopupView=true" TargetMode="External"/><Relationship Id="rId135" Type="http://schemas.openxmlformats.org/officeDocument/2006/relationships/hyperlink" Target="https://community.secop.gov.co/Public/Tendering/OpportunityDetail/Index?noticeUID=CO1.NTC.1397792&amp;isFromPublicArea=True&amp;isModal=False" TargetMode="External"/><Relationship Id="rId151" Type="http://schemas.openxmlformats.org/officeDocument/2006/relationships/hyperlink" Target="https://www.contratos.gov.co/consultas/detalleProceso.do?numConstancia=20-22-18177" TargetMode="External"/><Relationship Id="rId156" Type="http://schemas.openxmlformats.org/officeDocument/2006/relationships/hyperlink" Target="https://community.secop.gov.co/Public/Tendering/OpportunityDetail/Index?noticeUID=CO1.NTC.1437637&amp;isFromPublicArea=True&amp;isModal=False" TargetMode="External"/><Relationship Id="rId177" Type="http://schemas.openxmlformats.org/officeDocument/2006/relationships/hyperlink" Target="https://community.secop.gov.co/Public/Tendering/OpportunityDetail/Index?noticeUID=CO1.NTC.1607478&amp;isFromPublicArea=True&amp;isModal=False" TargetMode="External"/><Relationship Id="rId2049" Type="http://schemas.microsoft.com/office/2017/10/relationships/threadedComment" Target="../threadedComments/threadedComment1.xml"/><Relationship Id="rId172" Type="http://schemas.openxmlformats.org/officeDocument/2006/relationships/hyperlink" Target="https://community.secop.gov.co/Public/Tendering/OpportunityDetail/Index?noticeUID=CO1.NTC.1539982&amp;isFromPublicArea=True&amp;isModal=False" TargetMode="External"/><Relationship Id="rId193" Type="http://schemas.openxmlformats.org/officeDocument/2006/relationships/hyperlink" Target="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 TargetMode="External"/><Relationship Id="rId13" Type="http://schemas.openxmlformats.org/officeDocument/2006/relationships/hyperlink" Target="https://community.secop.gov.co/Public/Tendering/OpportunityDetail/Index?noticeUID=CO1.NTC.1111879&amp;isFromPublicArea=True&amp;isModal=False" TargetMode="External"/><Relationship Id="rId18" Type="http://schemas.openxmlformats.org/officeDocument/2006/relationships/hyperlink" Target="https://community.secop.gov.co/Public/Tendering/OpportunityDetail/Index?noticeUID=CO1.NTC.1115843&amp;isFromPublicArea=True&amp;isModal=False" TargetMode="External"/><Relationship Id="rId39" Type="http://schemas.openxmlformats.org/officeDocument/2006/relationships/hyperlink" Target="https://community.secop.gov.co/Public/Tendering/OpportunityDetail/Index?noticeUID=CO1.NTC.1121094&amp;isFromPublicArea=True&amp;isModal=False" TargetMode="External"/><Relationship Id="rId109" Type="http://schemas.openxmlformats.org/officeDocument/2006/relationships/hyperlink" Target="https://community.secop.gov.co/Public/Tendering/OpportunityDetail/Index?noticeUID=CO1.NTC.1355156&amp;isFromPublicArea=True&amp;isModal=true&amp;asPopupView=true" TargetMode="External"/><Relationship Id="rId34" Type="http://schemas.openxmlformats.org/officeDocument/2006/relationships/hyperlink" Target="https://community.secop.gov.co/Public/Tendering/OpportunityDetail/Index?noticeUID=CO1.NTC.1121823&amp;isFromPublicArea=True&amp;isModal=False" TargetMode="External"/><Relationship Id="rId50" Type="http://schemas.openxmlformats.org/officeDocument/2006/relationships/hyperlink" Target="https://community.secop.gov.co/Public/Tendering/OpportunityDetail/Index?noticeUID=CO1.NTC.1131846&amp;isFromPublicArea=True&amp;isModal=False" TargetMode="External"/><Relationship Id="rId55" Type="http://schemas.openxmlformats.org/officeDocument/2006/relationships/hyperlink" Target="https://community.secop.gov.co/Public/Tendering/OpportunityDetail/Index?noticeUID=CO1.NTC.1133378&amp;isFromPublicArea=True&amp;isModal=False" TargetMode="External"/><Relationship Id="rId76" Type="http://schemas.openxmlformats.org/officeDocument/2006/relationships/hyperlink" Target="https://community.secop.gov.co/Public/Tendering/OpportunityDetail/Index?noticeUID=CO1.NTC.1258541&amp;isFromPublicArea=True&amp;isModal=Fals" TargetMode="External"/><Relationship Id="rId97" Type="http://schemas.openxmlformats.org/officeDocument/2006/relationships/hyperlink" Target="https://community.secop.gov.co/Public/Tendering/OpportunityDetail/Index?noticeUID=CO1.NTC.1349770&amp;isFromPublicArea=True&amp;isModal=False" TargetMode="External"/><Relationship Id="rId104" Type="http://schemas.openxmlformats.org/officeDocument/2006/relationships/hyperlink" Target="https://community.secop.gov.co/Public/Tendering/OpportunityDetail/Index?noticeUID=CO1.NTC.1350966&amp;isFromPublicArea=True&amp;isModal=False" TargetMode="External"/><Relationship Id="rId120" Type="http://schemas.openxmlformats.org/officeDocument/2006/relationships/hyperlink" Target="https://community.secop.gov.co/Public/Tendering/OpportunityDetail/Index?noticeUID=CO1.NTC.1371811&amp;isFromPublicArea=True&amp;isModal=true&amp;asPopupView=true" TargetMode="External"/><Relationship Id="rId125" Type="http://schemas.openxmlformats.org/officeDocument/2006/relationships/hyperlink" Target="https://community.secop.gov.co/Public/Tendering/OpportunityDetail/Index?noticeUID=CO1.NTC.1382079&amp;isFromPublicArea=True&amp;isModal=true&amp;asPopupView=true" TargetMode="External"/><Relationship Id="rId141" Type="http://schemas.openxmlformats.org/officeDocument/2006/relationships/hyperlink" Target="https://community.secop.gov.co/Public/Tendering/OpportunityDetail/Index?noticeUID=CO1.NTC.1406726&amp;isFromPublicArea=True&amp;isModal=False" TargetMode="External"/><Relationship Id="rId146" Type="http://schemas.openxmlformats.org/officeDocument/2006/relationships/hyperlink" Target="https://community.secop.gov.co/Public/Tendering/OpportunityDetail/Index?noticeUID=CO1.NTC.1410059&amp;isFromPublicArea=True&amp;isModal=False" TargetMode="External"/><Relationship Id="rId167" Type="http://schemas.openxmlformats.org/officeDocument/2006/relationships/hyperlink" Target="https://community.secop.gov.co/Public/Tendering/OpportunityDetail/Index?noticeUID=CO1.NTC.1526096&amp;isFromPublicArea=True&amp;isModal=False" TargetMode="External"/><Relationship Id="rId188" Type="http://schemas.openxmlformats.org/officeDocument/2006/relationships/hyperlink" Target="https://www.contratos.gov.co/consultas/detalleProceso.do?numConstancia=20-22-12781&amp;g-recaptcha-response=03AGdBq26dkvPJjFnx9xJL68rno4JXYMbpRylve5-6SANCdyt3pCBIXIFXEz486Mlb_wI4BvOxbsIvzK8v9NZh9xJsFCjJI40LzWTBgx62AzXIv3ZN2fOJh9-ij2ZVCw3EvZ7sbZsy4aVBAZrt4SQKJsoTdfef69CSmuv" TargetMode="External"/><Relationship Id="rId7" Type="http://schemas.openxmlformats.org/officeDocument/2006/relationships/hyperlink" Target="https://community.secop.gov.co/Public/Tendering/OpportunityDetail/Index?noticeUID=CO1.NTC.1106967&amp;isFromPublicArea=True&amp;isModal=False" TargetMode="External"/><Relationship Id="rId71" Type="http://schemas.openxmlformats.org/officeDocument/2006/relationships/hyperlink" Target="https://community.secop.gov.co/Public/Tendering/OpportunityDetail/Index?noticeUID=CO1.NTC.1177062&amp;isFromPublicArea=True&amp;isModal=False" TargetMode="External"/><Relationship Id="rId92" Type="http://schemas.openxmlformats.org/officeDocument/2006/relationships/hyperlink" Target="https://community.secop.gov.co/Public/Tendering/OpportunityDetail/Index?noticeUID=CO1.NTC.1317678&amp;isFromPublicArea=True&amp;isModal=False" TargetMode="External"/><Relationship Id="rId162" Type="http://schemas.openxmlformats.org/officeDocument/2006/relationships/hyperlink" Target="https://community.secop.gov.co/Public/Tendering/OpportunityDetail/Index?noticeUID=CO1.NTC.1509048&amp;isFromPublicArea=True&amp;isModal=False" TargetMode="External"/><Relationship Id="rId183" Type="http://schemas.openxmlformats.org/officeDocument/2006/relationships/hyperlink" Target="https://community.secop.gov.co/Public/Tendering/OpportunityDetail/Index?noticeUID=CO1.NTC.1607472&amp;isFromPublicArea=True&amp;isModal=False" TargetMode="External"/><Relationship Id="rId2" Type="http://schemas.openxmlformats.org/officeDocument/2006/relationships/hyperlink" Target="https://www.contratos.gov.co/consultas/detalleProceso.do?numConstancia=20-22-12790&amp;g-recaptcha-response=03AGdBq24nWullXiDf_i2Zu8kIisVbuqK-BS6Fxzb8UJ0VhVyQwpfgcqXS31G-s7j5U8lshvvDKFxxStWsBlXPGP6NFgZ0E0uUNA4xwaIy3io1jE2avYezHUoqFWDZ6N4K" TargetMode="External"/><Relationship Id="rId29" Type="http://schemas.openxmlformats.org/officeDocument/2006/relationships/hyperlink" Target="https://community.secop.gov.co/Public/Tendering/OpportunityDetail/Index?noticeUID=CO1.NTC.1120221&amp;isFromPublicArea=True&amp;isModal=False" TargetMode="External"/><Relationship Id="rId24" Type="http://schemas.openxmlformats.org/officeDocument/2006/relationships/hyperlink" Target="https://community.secop.gov.co/Public/Tendering/OpportunityDetail/Index?noticeUID=CO1.NTC.1118093&amp;isFromPublicArea=True&amp;isModal=False" TargetMode="External"/><Relationship Id="rId40" Type="http://schemas.openxmlformats.org/officeDocument/2006/relationships/hyperlink" Target="https://community.secop.gov.co/Public/Tendering/OpportunityDetail/Index?noticeUID=CO1.NTC.1122542&amp;isFromPublicArea=True&amp;isModal=False" TargetMode="External"/><Relationship Id="rId45" Type="http://schemas.openxmlformats.org/officeDocument/2006/relationships/hyperlink" Target="https://community.secop.gov.co/Public/Tendering/OpportunityDetail/Index?noticeUID=CO1.NTC.1129937&amp;isFromPublicArea=True&amp;isModal=False" TargetMode="External"/><Relationship Id="rId66" Type="http://schemas.openxmlformats.org/officeDocument/2006/relationships/hyperlink" Target="https://community.secop.gov.co/Public/Tendering/OpportunityDetail/Index?noticeUID=CO1.NTC.1161370&amp;isFromPublicArea=True&amp;isModal=False" TargetMode="External"/><Relationship Id="rId87" Type="http://schemas.openxmlformats.org/officeDocument/2006/relationships/hyperlink" Target="https://community.secop.gov.co/Public/Tendering/OpportunityDetail/Index?noticeUID=CO1.NTC.1308309&amp;isFromPublicArea=True&amp;isModal=False" TargetMode="External"/><Relationship Id="rId110" Type="http://schemas.openxmlformats.org/officeDocument/2006/relationships/hyperlink" Target="https://community.secop.gov.co/Public/Tendering/OpportunityDetail/Index?noticeUID=CO1.NTC.1357881&amp;isFromPublicArea=True&amp;isModal=False" TargetMode="External"/><Relationship Id="rId115" Type="http://schemas.openxmlformats.org/officeDocument/2006/relationships/hyperlink" Target="https://community.secop.gov.co/Public/Tendering/OpportunityDetail/Index?noticeUID=CO1.NTC.1360670&amp;isFromPublicArea=True&amp;isModal=False" TargetMode="External"/><Relationship Id="rId131" Type="http://schemas.openxmlformats.org/officeDocument/2006/relationships/hyperlink" Target="https://community.secop.gov.co/Public/Tendering/OpportunityDetail/Index?noticeUID=CO1.NTC.1390531&amp;isFromPublicArea=True&amp;isModal=true&amp;asPopupView=true" TargetMode="External"/><Relationship Id="rId136" Type="http://schemas.openxmlformats.org/officeDocument/2006/relationships/hyperlink" Target="https://community.secop.gov.co/Public/Tendering/OpportunityDetail/Index?noticeUID=CO1.NTC.1402196&amp;isFromPublicArea=True&amp;isModal=False" TargetMode="External"/><Relationship Id="rId157" Type="http://schemas.openxmlformats.org/officeDocument/2006/relationships/hyperlink" Target="https://community.secop.gov.co/Public/Tendering/OpportunityDetail/Index?noticeUID=CO1.NTC.1454560&amp;isFromPublicArea=True&amp;isModal=Fals" TargetMode="External"/><Relationship Id="rId178" Type="http://schemas.openxmlformats.org/officeDocument/2006/relationships/hyperlink" Target="https://community.secop.gov.co/Public/Tendering/OpportunityDetail/Index?noticeUID=CO1.NTC.1604951&amp;isFromPublicArea=True&amp;isModal=False" TargetMode="External"/><Relationship Id="rId61" Type="http://schemas.openxmlformats.org/officeDocument/2006/relationships/hyperlink" Target="https://community.secop.gov.co/Public/Tendering/OpportunityDetail/Index?noticeUID=CO1.NTC.1155808&amp;isFromPublicArea=True&amp;isModal=False" TargetMode="External"/><Relationship Id="rId82" Type="http://schemas.openxmlformats.org/officeDocument/2006/relationships/hyperlink" Target="https://community.secop.gov.co/Public/Tendering/OpportunityDetail/Index?noticeUID=CO1.NTC.1294212&amp;isFromPublicArea=True&amp;isModal=False" TargetMode="External"/><Relationship Id="rId152" Type="http://schemas.openxmlformats.org/officeDocument/2006/relationships/hyperlink" Target="https://www.contratos.gov.co/consultas/detalleProceso.do?numConstancia=20-22-18208" TargetMode="External"/><Relationship Id="rId173" Type="http://schemas.openxmlformats.org/officeDocument/2006/relationships/hyperlink" Target="https://community.secop.gov.co/Public/Tendering/OpportunityDetail/Index?noticeUID=CO1.NTC.1562511&amp;isFromPublicArea=True&amp;isModal=False" TargetMode="External"/><Relationship Id="rId194" Type="http://schemas.openxmlformats.org/officeDocument/2006/relationships/hyperlink" Target="https://community.secop.gov.co/Public/Tendering/ContractNoticePhases/View?PPI=CO1.PPI.11157708&amp;isFromPublicArea=True&amp;isModal=False" TargetMode="External"/><Relationship Id="rId19" Type="http://schemas.openxmlformats.org/officeDocument/2006/relationships/hyperlink" Target="https://community.secop.gov.co/Public/Tendering/OpportunityDetail/Index?noticeUID=CO1.NTC.1116019&amp;isFromPublicArea=True&amp;isModal=False" TargetMode="External"/><Relationship Id="rId14" Type="http://schemas.openxmlformats.org/officeDocument/2006/relationships/hyperlink" Target="https://community.secop.gov.co/Public/Tendering/OpportunityDetail/Index?noticeUID=CO1.NTC.1112377&amp;isFromPublicArea=True&amp;isModal=False" TargetMode="External"/><Relationship Id="rId30" Type="http://schemas.openxmlformats.org/officeDocument/2006/relationships/hyperlink" Target="https://community.secop.gov.co/Public/Tendering/OpportunityDetail/Index?noticeUID=CO1.NTC.1120851&amp;isFromPublicArea=True&amp;isModal=False" TargetMode="External"/><Relationship Id="rId35" Type="http://schemas.openxmlformats.org/officeDocument/2006/relationships/hyperlink" Target="https://community.secop.gov.co/Public/Tendering/OpportunityDetail/Index?noticeUID=CO1.NTC.1120758&amp;isFromPublicArea=True&amp;isModal=False" TargetMode="External"/><Relationship Id="rId56" Type="http://schemas.openxmlformats.org/officeDocument/2006/relationships/hyperlink" Target="https://community.secop.gov.co/Public/Tendering/OpportunityDetail/Index?noticeUID=CO1.NTC.1138391&amp;isFromPublicArea=True&amp;isModal=False" TargetMode="External"/><Relationship Id="rId77" Type="http://schemas.openxmlformats.org/officeDocument/2006/relationships/hyperlink" Target="https://community.secop.gov.co/Public/Tendering/OpportunityDetail/Index?noticeUID=CO1.NTC.1254473&amp;isFromPublicArea=True&amp;isModal=False" TargetMode="External"/><Relationship Id="rId100" Type="http://schemas.openxmlformats.org/officeDocument/2006/relationships/hyperlink" Target="https://community.secop.gov.co/Public/Tendering/OpportunityDetail/Index?noticeUID=CO1.NTC.1348416&amp;isFromPublicArea=True&amp;isModal=False" TargetMode="External"/><Relationship Id="rId105" Type="http://schemas.openxmlformats.org/officeDocument/2006/relationships/hyperlink" Target="https://community.secop.gov.co/Public/Tendering/OpportunityDetail/Index?noticeUID=CO1.NTC.1351447&amp;isFromPublicArea=True&amp;isModal=False" TargetMode="External"/><Relationship Id="rId126" Type="http://schemas.openxmlformats.org/officeDocument/2006/relationships/hyperlink" Target="https://community.secop.gov.co/Public/Tendering/OpportunityDetail/Index?noticeUID=CO1.NTC.1383833&amp;isFromPublicArea=True&amp;isModal=true&amp;asPopupView=true" TargetMode="External"/><Relationship Id="rId147" Type="http://schemas.openxmlformats.org/officeDocument/2006/relationships/hyperlink" Target="https://community.secop.gov.co/Public/Tendering/OpportunityDetail/Index?noticeUID=CO1.NTC.1407990&amp;isFromPublicArea=True&amp;isModal=False" TargetMode="External"/><Relationship Id="rId168" Type="http://schemas.openxmlformats.org/officeDocument/2006/relationships/hyperlink" Target="https://community.secop.gov.co/Public/Tendering/OpportunityDetail/Index?noticeUID=CO1.NTC.1529201&amp;isFromPublicArea=True&amp;isModal=False" TargetMode="External"/><Relationship Id="rId8" Type="http://schemas.openxmlformats.org/officeDocument/2006/relationships/hyperlink" Target="https://community.secop.gov.co/Public/Tendering/OpportunityDetail/Index?noticeUID=CO1.NTC.1107251&amp;isFromPublicArea=True&amp;isModal=False" TargetMode="External"/><Relationship Id="rId51" Type="http://schemas.openxmlformats.org/officeDocument/2006/relationships/hyperlink" Target="https://community.secop.gov.co/Public/Tendering/OpportunityDetail/Index?noticeUID=CO1.NTC.1132248&amp;isFromPublicArea=True&amp;isModal=False" TargetMode="External"/><Relationship Id="rId72" Type="http://schemas.openxmlformats.org/officeDocument/2006/relationships/hyperlink" Target="https://community.secop.gov.co/Public/Tendering/OpportunityDetail/Index?noticeUID=CO1.NTC.1180745&amp;isFromPublicArea=True&amp;isModal=False" TargetMode="External"/><Relationship Id="rId93" Type="http://schemas.openxmlformats.org/officeDocument/2006/relationships/hyperlink" Target="https://community.secop.gov.co/Public/Tendering/OpportunityDetail/Index?noticeUID=CO1.NTC.1334083&amp;isFromPublicArea=True&amp;isModal=False" TargetMode="External"/><Relationship Id="rId98" Type="http://schemas.openxmlformats.org/officeDocument/2006/relationships/hyperlink" Target="https://community.secop.gov.co/Public/Tendering/OpportunityDetail/Index?noticeUID=CO1.NTC.1348058&amp;isFromPublicArea=True&amp;isModal=False" TargetMode="External"/><Relationship Id="rId121" Type="http://schemas.openxmlformats.org/officeDocument/2006/relationships/hyperlink" Target="https://community.secop.gov.co/Public/Tendering/OpportunityDetail/Index?noticeUID=CO1.NTC.1362897&amp;isFromPublicArea=True&amp;isModal=true&amp;asPopupView=true" TargetMode="External"/><Relationship Id="rId142" Type="http://schemas.openxmlformats.org/officeDocument/2006/relationships/hyperlink" Target="https://community.secop.gov.co/Public/Tendering/OpportunityDetail/Index?noticeUID=CO1.NTC.1407131&amp;isFromPublicArea=True&amp;isModal=False" TargetMode="External"/><Relationship Id="rId163" Type="http://schemas.openxmlformats.org/officeDocument/2006/relationships/hyperlink" Target="https://community.secop.gov.co/Public/Tendering/OpportunityDetail/Index?noticeUID=CO1.NTC.1510286&amp;isFromPublicArea=True&amp;isModal=False" TargetMode="External"/><Relationship Id="rId184" Type="http://schemas.openxmlformats.org/officeDocument/2006/relationships/hyperlink" Target="https://community.secop.gov.co/Public/Tendering/OpportunityDetail/Index?noticeUID=CO1.NTC.1595775&amp;isFromPublicArea=True&amp;isModal=False" TargetMode="External"/><Relationship Id="rId189" Type="http://schemas.openxmlformats.org/officeDocument/2006/relationships/hyperlink" Target="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 TargetMode="External"/><Relationship Id="rId3" Type="http://schemas.openxmlformats.org/officeDocument/2006/relationships/hyperlink" Target="https://www.contratos.gov.co/consultas/detalleProceso.do?numConstancia=20-22-12791&amp;g-recaptcha-response=03AGdBq25uonP0nKaF6DvOzBTprfB46_NY6zi6aTXn_WBU0mQZd4g3V5QNvV_CUjs-UxKH8KBqsAJNI-P_1IRpyuTPI5-8uf5DWyGb2xmenvHrLmszebSepGSc2BGK" TargetMode="External"/><Relationship Id="rId25" Type="http://schemas.openxmlformats.org/officeDocument/2006/relationships/hyperlink" Target="https://community.secop.gov.co/Public/Tendering/OpportunityDetail/Index?noticeUID=CO1.NTC.1118389&amp;isFromPublicArea=True&amp;isModal=False" TargetMode="External"/><Relationship Id="rId46" Type="http://schemas.openxmlformats.org/officeDocument/2006/relationships/hyperlink" Target="https://community.secop.gov.co/Public/Tendering/OpportunityDetail/Index?noticeUID=CO1.NTC.1131494&amp;isFromPublicArea=True&amp;isModal=False" TargetMode="External"/><Relationship Id="rId67" Type="http://schemas.openxmlformats.org/officeDocument/2006/relationships/hyperlink" Target="https://community.secop.gov.co/Public/Tendering/OpportunityDetail/Index?noticeUID=CO1.NTC.1168257&amp;isFromPublicArea=True&amp;isModal=False" TargetMode="External"/><Relationship Id="rId116" Type="http://schemas.openxmlformats.org/officeDocument/2006/relationships/hyperlink" Target="https://community.secop.gov.co/Public/Tendering/OpportunityDetail/Index?noticeUID=CO1.NTC.1361237&amp;isFromPublicArea=True&amp;isModal=true&amp;asPopupView=true" TargetMode="External"/><Relationship Id="rId137" Type="http://schemas.openxmlformats.org/officeDocument/2006/relationships/hyperlink" Target="https://community.secop.gov.co/Public/Tendering/OpportunityDetail/Index?noticeUID=CO1.NTC.1437199&amp;isFromPublicArea=True&amp;isModal=False" TargetMode="External"/><Relationship Id="rId158" Type="http://schemas.openxmlformats.org/officeDocument/2006/relationships/hyperlink" Target="https://community.secop.gov.co/Public/Tendering/OpportunityDetail/Index?noticeUID=CO1.NTC.1470718&amp;isFromPublicArea=True&amp;isModal=False" TargetMode="External"/><Relationship Id="rId20" Type="http://schemas.openxmlformats.org/officeDocument/2006/relationships/hyperlink" Target="https://community.secop.gov.co/Public/Tendering/OpportunityDetail/Index?noticeUID=CO1.NTC.1117955&amp;isFromPublicArea=True&amp;isModal=False" TargetMode="External"/><Relationship Id="rId41" Type="http://schemas.openxmlformats.org/officeDocument/2006/relationships/hyperlink" Target="https://community.secop.gov.co/Public/Tendering/OpportunityDetail/Index?noticeUID=CO1.NTC.1124863&amp;isFromPublicArea=True&amp;isModal=False" TargetMode="External"/><Relationship Id="rId62" Type="http://schemas.openxmlformats.org/officeDocument/2006/relationships/hyperlink" Target="https://community.secop.gov.co/Public/Tendering/OpportunityDetail/Index?noticeUID=CO1.NTC.1154289&amp;isFromPublicArea=True&amp;isModal=False" TargetMode="External"/><Relationship Id="rId83" Type="http://schemas.openxmlformats.org/officeDocument/2006/relationships/hyperlink" Target="https://community.secop.gov.co/Public/Tendering/OpportunityDetail/Index?noticeUID=CO1.NTC.1274469&amp;isFromPublicArea=True&amp;isModal=False" TargetMode="External"/><Relationship Id="rId88" Type="http://schemas.openxmlformats.org/officeDocument/2006/relationships/hyperlink" Target="https://community.secop.gov.co/Public/Tendering/OpportunityDetail/Index?noticeUID=CO1.NTC.1308619&amp;isFromPublicArea=True&amp;isModal=False" TargetMode="External"/><Relationship Id="rId111" Type="http://schemas.openxmlformats.org/officeDocument/2006/relationships/hyperlink" Target="https://community.secop.gov.co/Public/Tendering/OpportunityDetail/Index?noticeUID=CO1.NTC.1358161&amp;isFromPublicArea=True&amp;isModal=False" TargetMode="External"/><Relationship Id="rId132" Type="http://schemas.openxmlformats.org/officeDocument/2006/relationships/hyperlink" Target="https://community.secop.gov.co/Public/Tendering/OpportunityDetail/Index?noticeUID=CO1.NTC.1390722&amp;isFromPublicArea=True&amp;isModal=true&amp;asPopupView=true" TargetMode="External"/><Relationship Id="rId153" Type="http://schemas.openxmlformats.org/officeDocument/2006/relationships/hyperlink" Target="https://www.contratos.gov.co/consultas/detalleProceso.do?numConstancia=20-22-18404" TargetMode="External"/><Relationship Id="rId174" Type="http://schemas.openxmlformats.org/officeDocument/2006/relationships/hyperlink" Target="https://community.secop.gov.co/Public/Tendering/OpportunityDetail/Index?noticeUID=CO1.NTC.1562279&amp;isFromPublicArea=True&amp;isModal=False" TargetMode="External"/><Relationship Id="rId179" Type="http://schemas.openxmlformats.org/officeDocument/2006/relationships/hyperlink" Target="https://community.secop.gov.co/Public/Tendering/OpportunityDetail/Index?noticeUID=CO1.NTC.1607468&amp;isFromPublicArea=True&amp;isModal=False" TargetMode="External"/><Relationship Id="rId195" Type="http://schemas.openxmlformats.org/officeDocument/2006/relationships/printerSettings" Target="../printerSettings/printerSettings1.bin"/><Relationship Id="rId190" Type="http://schemas.openxmlformats.org/officeDocument/2006/relationships/hyperlink" Target="https://community.secop.gov.co/Public/Tendering/OpportunityDetail/Index?noticeUID=CO1.NTC.1227751&amp;isFromPublicArea=True&amp;isModal=False" TargetMode="External"/><Relationship Id="rId15" Type="http://schemas.openxmlformats.org/officeDocument/2006/relationships/hyperlink" Target="https://community.secop.gov.co/Public/Tendering/OpportunityDetail/Index?noticeUID=CO1.NTC.1112456&amp;isFromPublicArea=True&amp;isModal=False" TargetMode="External"/><Relationship Id="rId36" Type="http://schemas.openxmlformats.org/officeDocument/2006/relationships/hyperlink" Target="https://community.secop.gov.co/Public/Tendering/OpportunityDetail/Index?noticeUID=CO1.NTC.1120824&amp;isFromPublicArea=True&amp;isModal=False" TargetMode="External"/><Relationship Id="rId57" Type="http://schemas.openxmlformats.org/officeDocument/2006/relationships/hyperlink" Target="https://community.secop.gov.co/Public/Tendering/OpportunityDetail/Index?noticeUID=CO1.NTC.1144878&amp;isFromPublicArea=True&amp;isModal=Fals" TargetMode="External"/><Relationship Id="rId106" Type="http://schemas.openxmlformats.org/officeDocument/2006/relationships/hyperlink" Target="https://community.secop.gov.co/Public/Tendering/OpportunityDetail/Index?noticeUID=CO1.NTC.1353531&amp;isFromPublicArea=True&amp;isModal=False" TargetMode="External"/><Relationship Id="rId127" Type="http://schemas.openxmlformats.org/officeDocument/2006/relationships/hyperlink" Target="https://community.secop.gov.co/Public/Tendering/OpportunityDetail/Index?noticeUID=CO1.NTC.1390201&amp;isFromPublicArea=True&amp;isModal=true&amp;asPopupView=true" TargetMode="External"/><Relationship Id="rId10" Type="http://schemas.openxmlformats.org/officeDocument/2006/relationships/hyperlink" Target="https://community.secop.gov.co/Public/Tendering/OpportunityDetail/Index?noticeUID=CO1.NTC.1109804&amp;isFromPublicArea=True&amp;isModal=False" TargetMode="External"/><Relationship Id="rId31" Type="http://schemas.openxmlformats.org/officeDocument/2006/relationships/hyperlink" Target="https://community.secop.gov.co/Public/Tendering/OpportunityDetail/Index?noticeUID=CO1.NTC.1120269&amp;isFromPublicArea=True&amp;isModal=False" TargetMode="External"/><Relationship Id="rId52" Type="http://schemas.openxmlformats.org/officeDocument/2006/relationships/hyperlink" Target="https://community.secop.gov.co/Public/Tendering/OpportunityDetail/Index?noticeUID=CO1.NTC.1133280&amp;isFromPublicArea=True&amp;isModal=False" TargetMode="External"/><Relationship Id="rId73" Type="http://schemas.openxmlformats.org/officeDocument/2006/relationships/hyperlink" Target="https://www.contratos.gov.co/consultas/detalleProceso.do?numConstancia=20-22-15394&amp;g-recaptcha-response=03AGdBq26MYdKqIpiIg8NEG4CyACZum8gtUqP7js6i1EDNR9nmqJPMVmHQEaUtumbJ4mRusu_qYELAbFFJrdQ1Cp1lQM3U1Loxy9BwjEU6xVuUc7tb4Wl6ww_RJgEg_merkjSshCVgM8wHYHiMKZMz-" TargetMode="External"/><Relationship Id="rId78" Type="http://schemas.openxmlformats.org/officeDocument/2006/relationships/hyperlink" Target="https://community.secop.gov.co/Public/Tendering/OpportunityDetail/Index?noticeUID=CO1.NTC.1254954&amp;isFromPublicArea=True&amp;isModal=False" TargetMode="External"/><Relationship Id="rId94" Type="http://schemas.openxmlformats.org/officeDocument/2006/relationships/hyperlink" Target="https://community.secop.gov.co/Public/Tendering/OpportunityDetail/Index?noticeUID=CO1.NTC.1336225&amp;isFromPublicArea=True&amp;isModal=true&amp;asPopupView=true" TargetMode="External"/><Relationship Id="rId99" Type="http://schemas.openxmlformats.org/officeDocument/2006/relationships/hyperlink" Target="https://community.secop.gov.co/Public/Tendering/OpportunityDetail/Index?noticeUID=CO1.NTC.1349591&amp;isFromPublicArea=True&amp;isModal=False" TargetMode="External"/><Relationship Id="rId101" Type="http://schemas.openxmlformats.org/officeDocument/2006/relationships/hyperlink" Target="https://community.secop.gov.co/Public/Tendering/OpportunityDetail/Index?noticeUID=CO1.NTC.1348942&amp;isFromPublicArea=True&amp;isModal=False" TargetMode="External"/><Relationship Id="rId122" Type="http://schemas.openxmlformats.org/officeDocument/2006/relationships/hyperlink" Target="https://community.secop.gov.co/Public/Tendering/OpportunityDetail/Index?noticeUID=CO1.NTC.1382878&amp;isFromPublicArea=True&amp;isModal=False" TargetMode="External"/><Relationship Id="rId143" Type="http://schemas.openxmlformats.org/officeDocument/2006/relationships/hyperlink" Target="https://community.secop.gov.co/Public/Tendering/OpportunityDetail/Index?noticeUID=CO1.NTC.1406736&amp;isFromPublicArea=True&amp;isModal=False" TargetMode="External"/><Relationship Id="rId148" Type="http://schemas.openxmlformats.org/officeDocument/2006/relationships/hyperlink" Target="https://community.secop.gov.co/Public/Tendering/OpportunityDetail/Index?noticeUID=CO1.NTC.1407530&amp;isFromPublicArea=True&amp;isModal=False" TargetMode="External"/><Relationship Id="rId164" Type="http://schemas.openxmlformats.org/officeDocument/2006/relationships/hyperlink" Target="https://community.secop.gov.co/Public/Tendering/OpportunityDetail/Index?noticeUID=CO1.NTC.1515975&amp;isFromPublicArea=True&amp;isModal=False" TargetMode="External"/><Relationship Id="rId169" Type="http://schemas.openxmlformats.org/officeDocument/2006/relationships/hyperlink" Target="https://community.secop.gov.co/Public/Tendering/OpportunityDetail/Index?noticeUID=CO1.NTC.1555351&amp;isFromPublicArea=True&amp;isModal=False" TargetMode="External"/><Relationship Id="rId185" Type="http://schemas.openxmlformats.org/officeDocument/2006/relationships/hyperlink" Target="https://community.secop.gov.co/Public/Tendering/OpportunityDetail/Index?noticeUID=CO1.NTC.1618838&amp;isFromPublicArea=True&amp;isModal=False" TargetMode="External"/><Relationship Id="rId4" Type="http://schemas.openxmlformats.org/officeDocument/2006/relationships/hyperlink" Target="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 TargetMode="External"/><Relationship Id="rId9" Type="http://schemas.openxmlformats.org/officeDocument/2006/relationships/hyperlink" Target="https://community.secop.gov.co/Public/Tendering/OpportunityDetail/Index?noticeUID=CO1.NTC.1107604&amp;isFromPublicArea=True&amp;isModal=False" TargetMode="External"/><Relationship Id="rId180" Type="http://schemas.openxmlformats.org/officeDocument/2006/relationships/hyperlink" Target="https://community.secop.gov.co/Public/Tendering/OpportunityDetail/Index?noticeUID=CO1.NTC.1618218&amp;isFromPublicArea=True&amp;isModal=False" TargetMode="External"/><Relationship Id="rId26" Type="http://schemas.openxmlformats.org/officeDocument/2006/relationships/hyperlink" Target="https://community.secop.gov.co/Public/Tendering/OpportunityDetail/Index?noticeUID=CO1.NTC.111866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14"/>
  </cols>
  <sheetData>
    <row r="1" spans="1:21" x14ac:dyDescent="0.25">
      <c r="A1" t="s">
        <v>0</v>
      </c>
      <c r="B1" t="s">
        <v>1</v>
      </c>
      <c r="C1" t="s">
        <v>2</v>
      </c>
      <c r="F1" t="s">
        <v>3</v>
      </c>
      <c r="I1" t="s">
        <v>4</v>
      </c>
      <c r="J1" t="s">
        <v>5</v>
      </c>
      <c r="K1" t="s">
        <v>6</v>
      </c>
      <c r="L1" t="s">
        <v>7</v>
      </c>
      <c r="M1" t="s">
        <v>8</v>
      </c>
      <c r="N1" t="s">
        <v>9</v>
      </c>
      <c r="O1" t="s">
        <v>10</v>
      </c>
      <c r="P1" t="s">
        <v>11</v>
      </c>
      <c r="Q1" t="s">
        <v>12</v>
      </c>
      <c r="R1" t="s">
        <v>13</v>
      </c>
      <c r="S1" t="s">
        <v>14</v>
      </c>
      <c r="T1" s="14" t="s">
        <v>15</v>
      </c>
      <c r="U1" t="s">
        <v>16</v>
      </c>
    </row>
    <row r="2" spans="1:21" x14ac:dyDescent="0.25">
      <c r="A2">
        <v>1</v>
      </c>
      <c r="B2">
        <v>18400000</v>
      </c>
      <c r="C2">
        <v>2300000</v>
      </c>
      <c r="D2" t="e">
        <f>+VLOOKUP(A2,'2020'!#REF!,29,0)</f>
        <v>#REF!</v>
      </c>
      <c r="E2" t="e">
        <f>+B2=D2</f>
        <v>#REF!</v>
      </c>
      <c r="F2">
        <v>8</v>
      </c>
      <c r="G2" t="e">
        <f>+VLOOKUP(A2,'2020'!#REF!,21,0)</f>
        <v>#REF!</v>
      </c>
      <c r="H2" t="e">
        <f>+F2=G2</f>
        <v>#REF!</v>
      </c>
      <c r="I2" t="s">
        <v>17</v>
      </c>
      <c r="J2" t="s">
        <v>18</v>
      </c>
      <c r="K2" t="s">
        <v>19</v>
      </c>
      <c r="L2" t="s">
        <v>20</v>
      </c>
      <c r="M2" t="s">
        <v>21</v>
      </c>
      <c r="N2" t="s">
        <v>22</v>
      </c>
      <c r="O2" t="s">
        <v>23</v>
      </c>
      <c r="P2" t="s">
        <v>24</v>
      </c>
      <c r="Q2" t="s">
        <v>25</v>
      </c>
      <c r="R2" t="s">
        <v>26</v>
      </c>
      <c r="S2" t="s">
        <v>27</v>
      </c>
      <c r="T2" s="14" t="s">
        <v>28</v>
      </c>
      <c r="U2" t="s">
        <v>29</v>
      </c>
    </row>
    <row r="3" spans="1:21" x14ac:dyDescent="0.25">
      <c r="A3">
        <v>2</v>
      </c>
      <c r="B3">
        <v>20800000</v>
      </c>
      <c r="C3">
        <v>2600000</v>
      </c>
      <c r="D3" t="e">
        <f>+VLOOKUP(A3,'2020'!#REF!,29,0)</f>
        <v>#REF!</v>
      </c>
      <c r="E3" t="e">
        <f t="shared" ref="E3:E66" si="0">+B3=D3</f>
        <v>#REF!</v>
      </c>
      <c r="F3">
        <v>8</v>
      </c>
      <c r="G3" t="e">
        <f>+VLOOKUP(A3,'2020'!#REF!,21,0)</f>
        <v>#REF!</v>
      </c>
      <c r="H3" t="e">
        <f t="shared" ref="H3:H66" si="1">+F3=G3</f>
        <v>#REF!</v>
      </c>
      <c r="I3" t="s">
        <v>17</v>
      </c>
      <c r="J3" t="s">
        <v>18</v>
      </c>
      <c r="K3" t="s">
        <v>19</v>
      </c>
      <c r="L3" t="s">
        <v>20</v>
      </c>
      <c r="M3" t="s">
        <v>30</v>
      </c>
      <c r="N3" t="s">
        <v>22</v>
      </c>
      <c r="O3" t="s">
        <v>23</v>
      </c>
      <c r="P3" t="s">
        <v>24</v>
      </c>
      <c r="Q3" t="s">
        <v>31</v>
      </c>
      <c r="R3" t="s">
        <v>32</v>
      </c>
      <c r="S3" t="s">
        <v>27</v>
      </c>
      <c r="T3" s="14" t="s">
        <v>28</v>
      </c>
      <c r="U3" t="s">
        <v>33</v>
      </c>
    </row>
    <row r="4" spans="1:21" x14ac:dyDescent="0.25">
      <c r="A4">
        <v>3</v>
      </c>
      <c r="B4">
        <v>20800000</v>
      </c>
      <c r="C4">
        <v>2600000</v>
      </c>
      <c r="D4" t="e">
        <f>+VLOOKUP(A4,'2020'!#REF!,29,0)</f>
        <v>#REF!</v>
      </c>
      <c r="E4" t="e">
        <f t="shared" si="0"/>
        <v>#REF!</v>
      </c>
      <c r="F4">
        <v>8</v>
      </c>
      <c r="G4" t="e">
        <f>+VLOOKUP(A4,'2020'!#REF!,21,0)</f>
        <v>#REF!</v>
      </c>
      <c r="H4" t="e">
        <f t="shared" si="1"/>
        <v>#REF!</v>
      </c>
      <c r="I4" t="s">
        <v>17</v>
      </c>
      <c r="J4" t="s">
        <v>18</v>
      </c>
      <c r="K4" t="s">
        <v>19</v>
      </c>
      <c r="L4" t="s">
        <v>20</v>
      </c>
      <c r="M4" t="s">
        <v>34</v>
      </c>
      <c r="N4" t="s">
        <v>22</v>
      </c>
      <c r="O4" t="s">
        <v>23</v>
      </c>
      <c r="P4" t="s">
        <v>24</v>
      </c>
      <c r="Q4" t="s">
        <v>35</v>
      </c>
      <c r="R4" t="s">
        <v>36</v>
      </c>
      <c r="S4" t="s">
        <v>27</v>
      </c>
      <c r="T4" s="14" t="s">
        <v>37</v>
      </c>
      <c r="U4" t="s">
        <v>29</v>
      </c>
    </row>
    <row r="5" spans="1:21" x14ac:dyDescent="0.25">
      <c r="A5">
        <v>4</v>
      </c>
      <c r="B5">
        <v>20800000</v>
      </c>
      <c r="C5">
        <v>2600000</v>
      </c>
      <c r="D5" t="e">
        <f>+VLOOKUP(A5,'2020'!#REF!,29,0)</f>
        <v>#REF!</v>
      </c>
      <c r="E5" t="e">
        <f t="shared" si="0"/>
        <v>#REF!</v>
      </c>
      <c r="F5">
        <v>8</v>
      </c>
      <c r="G5" t="e">
        <f>+VLOOKUP(A5,'2020'!#REF!,21,0)</f>
        <v>#REF!</v>
      </c>
      <c r="H5" t="e">
        <f t="shared" si="1"/>
        <v>#REF!</v>
      </c>
      <c r="I5" t="s">
        <v>17</v>
      </c>
      <c r="J5" t="s">
        <v>18</v>
      </c>
      <c r="K5" t="s">
        <v>19</v>
      </c>
      <c r="L5" t="s">
        <v>20</v>
      </c>
      <c r="M5" t="s">
        <v>38</v>
      </c>
      <c r="N5" t="s">
        <v>22</v>
      </c>
      <c r="O5" t="s">
        <v>23</v>
      </c>
      <c r="P5" t="s">
        <v>24</v>
      </c>
      <c r="Q5" t="s">
        <v>35</v>
      </c>
      <c r="R5" t="s">
        <v>39</v>
      </c>
      <c r="S5" t="s">
        <v>27</v>
      </c>
      <c r="T5" s="14" t="s">
        <v>40</v>
      </c>
      <c r="U5" t="s">
        <v>33</v>
      </c>
    </row>
    <row r="6" spans="1:21" x14ac:dyDescent="0.25">
      <c r="A6">
        <v>5</v>
      </c>
      <c r="B6">
        <v>20800000</v>
      </c>
      <c r="C6">
        <v>2600000</v>
      </c>
      <c r="D6" t="e">
        <f>+VLOOKUP(A6,'2020'!#REF!,29,0)</f>
        <v>#REF!</v>
      </c>
      <c r="E6" t="e">
        <f t="shared" si="0"/>
        <v>#REF!</v>
      </c>
      <c r="F6">
        <v>8</v>
      </c>
      <c r="G6" t="e">
        <f>+VLOOKUP(A6,'2020'!#REF!,21,0)</f>
        <v>#REF!</v>
      </c>
      <c r="H6" t="e">
        <f t="shared" si="1"/>
        <v>#REF!</v>
      </c>
      <c r="I6" t="s">
        <v>17</v>
      </c>
      <c r="J6" t="s">
        <v>18</v>
      </c>
      <c r="K6" t="s">
        <v>19</v>
      </c>
      <c r="L6" t="s">
        <v>20</v>
      </c>
      <c r="M6" t="s">
        <v>41</v>
      </c>
      <c r="N6" t="s">
        <v>22</v>
      </c>
      <c r="O6" t="s">
        <v>23</v>
      </c>
      <c r="P6" t="s">
        <v>24</v>
      </c>
      <c r="Q6" t="s">
        <v>31</v>
      </c>
      <c r="R6" t="s">
        <v>42</v>
      </c>
      <c r="S6" t="s">
        <v>27</v>
      </c>
      <c r="T6" s="14" t="s">
        <v>28</v>
      </c>
      <c r="U6" t="s">
        <v>33</v>
      </c>
    </row>
    <row r="7" spans="1:21" x14ac:dyDescent="0.25">
      <c r="A7">
        <v>6</v>
      </c>
      <c r="B7">
        <v>52800000</v>
      </c>
      <c r="C7">
        <v>6600000</v>
      </c>
      <c r="D7" t="e">
        <f>+VLOOKUP(A7,'2020'!#REF!,29,0)</f>
        <v>#REF!</v>
      </c>
      <c r="E7" t="e">
        <f t="shared" si="0"/>
        <v>#REF!</v>
      </c>
      <c r="F7">
        <v>8</v>
      </c>
      <c r="G7" t="e">
        <f>+VLOOKUP(A7,'2020'!#REF!,21,0)</f>
        <v>#REF!</v>
      </c>
      <c r="H7" t="e">
        <f t="shared" si="1"/>
        <v>#REF!</v>
      </c>
      <c r="I7" t="s">
        <v>17</v>
      </c>
      <c r="J7" t="s">
        <v>18</v>
      </c>
      <c r="K7" t="s">
        <v>19</v>
      </c>
      <c r="L7" t="s">
        <v>20</v>
      </c>
      <c r="M7" t="s">
        <v>43</v>
      </c>
      <c r="N7" t="s">
        <v>22</v>
      </c>
      <c r="O7" t="s">
        <v>23</v>
      </c>
      <c r="P7" t="s">
        <v>24</v>
      </c>
      <c r="Q7" t="s">
        <v>44</v>
      </c>
      <c r="R7" t="s">
        <v>45</v>
      </c>
      <c r="S7" t="s">
        <v>46</v>
      </c>
      <c r="T7" s="14" t="s">
        <v>47</v>
      </c>
      <c r="U7" t="s">
        <v>29</v>
      </c>
    </row>
    <row r="8" spans="1:21" x14ac:dyDescent="0.25">
      <c r="A8">
        <v>7</v>
      </c>
      <c r="B8">
        <v>24800000</v>
      </c>
      <c r="C8">
        <v>3100000</v>
      </c>
      <c r="D8" t="e">
        <f>+VLOOKUP(A8,'2020'!#REF!,29,0)</f>
        <v>#REF!</v>
      </c>
      <c r="E8" t="e">
        <f t="shared" si="0"/>
        <v>#REF!</v>
      </c>
      <c r="F8">
        <v>8</v>
      </c>
      <c r="G8" t="e">
        <f>+VLOOKUP(A8,'2020'!#REF!,21,0)</f>
        <v>#REF!</v>
      </c>
      <c r="H8" t="e">
        <f t="shared" si="1"/>
        <v>#REF!</v>
      </c>
      <c r="I8" t="s">
        <v>48</v>
      </c>
      <c r="J8" t="s">
        <v>18</v>
      </c>
      <c r="K8" t="s">
        <v>19</v>
      </c>
      <c r="L8" t="s">
        <v>20</v>
      </c>
      <c r="M8" t="s">
        <v>49</v>
      </c>
      <c r="N8" t="s">
        <v>22</v>
      </c>
      <c r="O8" t="s">
        <v>50</v>
      </c>
      <c r="P8" t="s">
        <v>51</v>
      </c>
      <c r="Q8" t="s">
        <v>52</v>
      </c>
      <c r="R8" t="s">
        <v>53</v>
      </c>
      <c r="S8" t="s">
        <v>27</v>
      </c>
      <c r="T8" s="14" t="s">
        <v>40</v>
      </c>
      <c r="U8" t="s">
        <v>29</v>
      </c>
    </row>
    <row r="9" spans="1:21" x14ac:dyDescent="0.25">
      <c r="A9">
        <v>8</v>
      </c>
      <c r="B9">
        <v>24800000</v>
      </c>
      <c r="C9">
        <v>3100000</v>
      </c>
      <c r="D9" t="e">
        <f>+VLOOKUP(A9,'2020'!#REF!,29,0)</f>
        <v>#REF!</v>
      </c>
      <c r="E9" t="e">
        <f t="shared" si="0"/>
        <v>#REF!</v>
      </c>
      <c r="F9">
        <v>8</v>
      </c>
      <c r="G9" t="e">
        <f>+VLOOKUP(A9,'2020'!#REF!,21,0)</f>
        <v>#REF!</v>
      </c>
      <c r="H9" t="e">
        <f t="shared" si="1"/>
        <v>#REF!</v>
      </c>
      <c r="I9" t="s">
        <v>17</v>
      </c>
      <c r="J9" t="s">
        <v>18</v>
      </c>
      <c r="K9" t="s">
        <v>19</v>
      </c>
      <c r="L9" t="s">
        <v>20</v>
      </c>
      <c r="M9" t="s">
        <v>54</v>
      </c>
      <c r="N9" t="s">
        <v>22</v>
      </c>
      <c r="O9" t="s">
        <v>23</v>
      </c>
      <c r="P9" t="s">
        <v>24</v>
      </c>
      <c r="Q9" t="s">
        <v>55</v>
      </c>
      <c r="R9" t="s">
        <v>56</v>
      </c>
      <c r="S9" t="s">
        <v>27</v>
      </c>
      <c r="T9" s="14" t="s">
        <v>40</v>
      </c>
      <c r="U9" t="s">
        <v>29</v>
      </c>
    </row>
    <row r="10" spans="1:21" x14ac:dyDescent="0.25">
      <c r="A10">
        <v>9</v>
      </c>
      <c r="B10">
        <v>20800000</v>
      </c>
      <c r="C10">
        <v>2600000</v>
      </c>
      <c r="D10" t="e">
        <f>+VLOOKUP(A10,'2020'!#REF!,29,0)</f>
        <v>#REF!</v>
      </c>
      <c r="E10" t="e">
        <f t="shared" si="0"/>
        <v>#REF!</v>
      </c>
      <c r="F10">
        <v>8</v>
      </c>
      <c r="G10" t="e">
        <f>+VLOOKUP(A10,'2020'!#REF!,21,0)</f>
        <v>#REF!</v>
      </c>
      <c r="H10" t="e">
        <f t="shared" si="1"/>
        <v>#REF!</v>
      </c>
      <c r="I10" t="s">
        <v>57</v>
      </c>
      <c r="J10" t="s">
        <v>18</v>
      </c>
      <c r="K10" t="s">
        <v>19</v>
      </c>
      <c r="L10" t="s">
        <v>20</v>
      </c>
      <c r="M10" t="s">
        <v>58</v>
      </c>
      <c r="N10" t="s">
        <v>22</v>
      </c>
      <c r="O10" t="s">
        <v>59</v>
      </c>
      <c r="P10" t="s">
        <v>60</v>
      </c>
      <c r="Q10" t="s">
        <v>61</v>
      </c>
      <c r="R10" t="s">
        <v>62</v>
      </c>
      <c r="S10" t="s">
        <v>27</v>
      </c>
      <c r="T10" s="14" t="s">
        <v>28</v>
      </c>
      <c r="U10" t="s">
        <v>33</v>
      </c>
    </row>
    <row r="11" spans="1:21" x14ac:dyDescent="0.25">
      <c r="A11">
        <v>10</v>
      </c>
      <c r="B11">
        <v>44000000</v>
      </c>
      <c r="C11">
        <v>5500000</v>
      </c>
      <c r="D11" t="e">
        <f>+VLOOKUP(A11,'2020'!#REF!,29,0)</f>
        <v>#REF!</v>
      </c>
      <c r="E11" t="e">
        <f t="shared" si="0"/>
        <v>#REF!</v>
      </c>
      <c r="F11">
        <v>8</v>
      </c>
      <c r="G11" t="e">
        <f>+VLOOKUP(A11,'2020'!#REF!,21,0)</f>
        <v>#REF!</v>
      </c>
      <c r="H11" t="e">
        <f t="shared" si="1"/>
        <v>#REF!</v>
      </c>
      <c r="I11" t="s">
        <v>17</v>
      </c>
      <c r="J11" t="s">
        <v>18</v>
      </c>
      <c r="K11" t="s">
        <v>19</v>
      </c>
      <c r="L11" t="s">
        <v>20</v>
      </c>
      <c r="M11" t="s">
        <v>63</v>
      </c>
      <c r="N11" t="s">
        <v>22</v>
      </c>
      <c r="O11" t="s">
        <v>23</v>
      </c>
      <c r="P11" t="s">
        <v>24</v>
      </c>
      <c r="Q11" t="s">
        <v>64</v>
      </c>
      <c r="R11" t="s">
        <v>65</v>
      </c>
      <c r="S11" t="s">
        <v>46</v>
      </c>
      <c r="T11" s="14" t="s">
        <v>47</v>
      </c>
      <c r="U11" t="s">
        <v>29</v>
      </c>
    </row>
    <row r="12" spans="1:21" x14ac:dyDescent="0.25">
      <c r="A12">
        <v>11</v>
      </c>
      <c r="B12">
        <v>36160000</v>
      </c>
      <c r="C12">
        <v>4520000</v>
      </c>
      <c r="D12" t="e">
        <f>+VLOOKUP(A12,'2020'!#REF!,29,0)</f>
        <v>#REF!</v>
      </c>
      <c r="E12" t="e">
        <f t="shared" si="0"/>
        <v>#REF!</v>
      </c>
      <c r="F12">
        <v>8</v>
      </c>
      <c r="G12" t="e">
        <f>+VLOOKUP(A12,'2020'!#REF!,21,0)</f>
        <v>#REF!</v>
      </c>
      <c r="H12" t="e">
        <f t="shared" si="1"/>
        <v>#REF!</v>
      </c>
      <c r="I12" t="s">
        <v>66</v>
      </c>
      <c r="J12" t="s">
        <v>18</v>
      </c>
      <c r="K12" t="s">
        <v>19</v>
      </c>
      <c r="L12" t="s">
        <v>20</v>
      </c>
      <c r="M12" t="s">
        <v>67</v>
      </c>
      <c r="N12" t="s">
        <v>22</v>
      </c>
      <c r="O12" t="s">
        <v>68</v>
      </c>
      <c r="P12" t="s">
        <v>69</v>
      </c>
      <c r="Q12" t="s">
        <v>70</v>
      </c>
      <c r="R12" t="s">
        <v>71</v>
      </c>
      <c r="S12" t="s">
        <v>46</v>
      </c>
      <c r="T12" s="14" t="s">
        <v>47</v>
      </c>
      <c r="U12" t="s">
        <v>29</v>
      </c>
    </row>
    <row r="13" spans="1:21" x14ac:dyDescent="0.25">
      <c r="A13">
        <v>12</v>
      </c>
      <c r="B13">
        <v>52800000</v>
      </c>
      <c r="C13">
        <v>6600000</v>
      </c>
      <c r="D13" t="e">
        <f>+VLOOKUP(A13,'2020'!#REF!,29,0)</f>
        <v>#REF!</v>
      </c>
      <c r="E13" t="e">
        <f t="shared" si="0"/>
        <v>#REF!</v>
      </c>
      <c r="F13">
        <v>8</v>
      </c>
      <c r="G13" t="e">
        <f>+VLOOKUP(A13,'2020'!#REF!,21,0)</f>
        <v>#REF!</v>
      </c>
      <c r="H13" t="e">
        <f t="shared" si="1"/>
        <v>#REF!</v>
      </c>
      <c r="I13" t="s">
        <v>17</v>
      </c>
      <c r="J13" t="s">
        <v>18</v>
      </c>
      <c r="K13" t="s">
        <v>19</v>
      </c>
      <c r="L13" t="s">
        <v>20</v>
      </c>
      <c r="M13" t="s">
        <v>72</v>
      </c>
      <c r="N13" t="s">
        <v>22</v>
      </c>
      <c r="O13" t="s">
        <v>23</v>
      </c>
      <c r="P13" t="s">
        <v>24</v>
      </c>
      <c r="Q13" t="s">
        <v>73</v>
      </c>
      <c r="R13" t="s">
        <v>74</v>
      </c>
      <c r="S13" t="s">
        <v>46</v>
      </c>
      <c r="T13" s="14" t="s">
        <v>75</v>
      </c>
      <c r="U13" t="s">
        <v>29</v>
      </c>
    </row>
    <row r="14" spans="1:21" x14ac:dyDescent="0.25">
      <c r="A14">
        <v>13</v>
      </c>
      <c r="B14">
        <v>44000000</v>
      </c>
      <c r="C14">
        <v>5500000</v>
      </c>
      <c r="D14" t="e">
        <f>+VLOOKUP(A14,'2020'!#REF!,29,0)</f>
        <v>#REF!</v>
      </c>
      <c r="E14" t="e">
        <f t="shared" si="0"/>
        <v>#REF!</v>
      </c>
      <c r="F14">
        <v>8</v>
      </c>
      <c r="G14" t="e">
        <f>+VLOOKUP(A14,'2020'!#REF!,21,0)</f>
        <v>#REF!</v>
      </c>
      <c r="H14" t="e">
        <f t="shared" si="1"/>
        <v>#REF!</v>
      </c>
      <c r="I14" t="s">
        <v>76</v>
      </c>
      <c r="J14" t="s">
        <v>18</v>
      </c>
      <c r="K14" t="s">
        <v>19</v>
      </c>
      <c r="L14" t="s">
        <v>20</v>
      </c>
      <c r="M14" t="s">
        <v>77</v>
      </c>
      <c r="N14" t="s">
        <v>22</v>
      </c>
      <c r="O14" t="s">
        <v>78</v>
      </c>
      <c r="P14" t="s">
        <v>79</v>
      </c>
      <c r="Q14" t="s">
        <v>80</v>
      </c>
      <c r="R14" t="s">
        <v>81</v>
      </c>
      <c r="S14" t="s">
        <v>46</v>
      </c>
      <c r="T14" s="14" t="s">
        <v>47</v>
      </c>
      <c r="U14" t="s">
        <v>33</v>
      </c>
    </row>
    <row r="15" spans="1:21" x14ac:dyDescent="0.25">
      <c r="A15">
        <v>14</v>
      </c>
      <c r="B15">
        <v>18400000</v>
      </c>
      <c r="C15">
        <v>2300000</v>
      </c>
      <c r="D15" t="e">
        <f>+VLOOKUP(A15,'2020'!#REF!,29,0)</f>
        <v>#REF!</v>
      </c>
      <c r="E15" t="e">
        <f t="shared" si="0"/>
        <v>#REF!</v>
      </c>
      <c r="F15">
        <v>8</v>
      </c>
      <c r="G15" t="e">
        <f>+VLOOKUP(A15,'2020'!#REF!,21,0)</f>
        <v>#REF!</v>
      </c>
      <c r="H15" t="e">
        <f t="shared" si="1"/>
        <v>#REF!</v>
      </c>
      <c r="I15" t="s">
        <v>76</v>
      </c>
      <c r="J15" t="s">
        <v>18</v>
      </c>
      <c r="K15" t="s">
        <v>19</v>
      </c>
      <c r="L15" t="s">
        <v>20</v>
      </c>
      <c r="M15" t="s">
        <v>82</v>
      </c>
      <c r="N15" t="s">
        <v>22</v>
      </c>
      <c r="O15" t="s">
        <v>78</v>
      </c>
      <c r="P15" t="s">
        <v>79</v>
      </c>
      <c r="Q15" t="s">
        <v>83</v>
      </c>
      <c r="R15" t="s">
        <v>84</v>
      </c>
      <c r="S15" t="s">
        <v>27</v>
      </c>
      <c r="T15" s="14" t="s">
        <v>28</v>
      </c>
      <c r="U15" t="s">
        <v>33</v>
      </c>
    </row>
    <row r="16" spans="1:21" x14ac:dyDescent="0.25">
      <c r="A16">
        <v>15</v>
      </c>
      <c r="B16">
        <v>18400000</v>
      </c>
      <c r="C16">
        <v>2300000</v>
      </c>
      <c r="D16" t="e">
        <f>+VLOOKUP(A16,'2020'!#REF!,29,0)</f>
        <v>#REF!</v>
      </c>
      <c r="E16" t="e">
        <f t="shared" si="0"/>
        <v>#REF!</v>
      </c>
      <c r="F16">
        <v>8</v>
      </c>
      <c r="G16" t="e">
        <f>+VLOOKUP(A16,'2020'!#REF!,21,0)</f>
        <v>#REF!</v>
      </c>
      <c r="H16" t="e">
        <f t="shared" si="1"/>
        <v>#REF!</v>
      </c>
      <c r="I16" t="s">
        <v>76</v>
      </c>
      <c r="J16" t="s">
        <v>18</v>
      </c>
      <c r="K16" t="s">
        <v>19</v>
      </c>
      <c r="L16" t="s">
        <v>20</v>
      </c>
      <c r="M16" t="s">
        <v>85</v>
      </c>
      <c r="N16" t="s">
        <v>22</v>
      </c>
      <c r="O16" t="s">
        <v>78</v>
      </c>
      <c r="P16" t="s">
        <v>79</v>
      </c>
      <c r="Q16" t="s">
        <v>83</v>
      </c>
      <c r="R16" t="s">
        <v>86</v>
      </c>
      <c r="S16" t="s">
        <v>27</v>
      </c>
      <c r="T16" s="14" t="s">
        <v>28</v>
      </c>
      <c r="U16" t="s">
        <v>29</v>
      </c>
    </row>
    <row r="17" spans="1:21" x14ac:dyDescent="0.25">
      <c r="A17">
        <v>16</v>
      </c>
      <c r="B17">
        <v>18400000</v>
      </c>
      <c r="C17">
        <v>2300000</v>
      </c>
      <c r="D17" t="e">
        <f>+VLOOKUP(A17,'2020'!#REF!,29,0)</f>
        <v>#REF!</v>
      </c>
      <c r="E17" t="e">
        <f t="shared" si="0"/>
        <v>#REF!</v>
      </c>
      <c r="F17">
        <v>8</v>
      </c>
      <c r="G17" t="e">
        <f>+VLOOKUP(A17,'2020'!#REF!,21,0)</f>
        <v>#REF!</v>
      </c>
      <c r="H17" t="e">
        <f t="shared" si="1"/>
        <v>#REF!</v>
      </c>
      <c r="I17" t="s">
        <v>76</v>
      </c>
      <c r="J17" t="s">
        <v>18</v>
      </c>
      <c r="K17" t="s">
        <v>19</v>
      </c>
      <c r="L17" t="s">
        <v>20</v>
      </c>
      <c r="M17" t="s">
        <v>87</v>
      </c>
      <c r="N17" t="s">
        <v>22</v>
      </c>
      <c r="O17" t="s">
        <v>78</v>
      </c>
      <c r="P17" t="s">
        <v>79</v>
      </c>
      <c r="Q17" t="s">
        <v>83</v>
      </c>
      <c r="R17" t="s">
        <v>88</v>
      </c>
      <c r="S17" t="s">
        <v>27</v>
      </c>
      <c r="T17" s="14" t="s">
        <v>28</v>
      </c>
      <c r="U17" t="s">
        <v>33</v>
      </c>
    </row>
    <row r="18" spans="1:21" x14ac:dyDescent="0.25">
      <c r="A18">
        <v>17</v>
      </c>
      <c r="B18">
        <v>18400000</v>
      </c>
      <c r="C18">
        <v>2300000</v>
      </c>
      <c r="D18" t="e">
        <f>+VLOOKUP(A18,'2020'!#REF!,29,0)</f>
        <v>#REF!</v>
      </c>
      <c r="E18" t="e">
        <f t="shared" si="0"/>
        <v>#REF!</v>
      </c>
      <c r="F18">
        <v>8</v>
      </c>
      <c r="G18" t="e">
        <f>+VLOOKUP(A18,'2020'!#REF!,21,0)</f>
        <v>#REF!</v>
      </c>
      <c r="H18" t="e">
        <f t="shared" si="1"/>
        <v>#REF!</v>
      </c>
      <c r="I18" t="s">
        <v>76</v>
      </c>
      <c r="J18" t="s">
        <v>18</v>
      </c>
      <c r="K18" t="s">
        <v>19</v>
      </c>
      <c r="L18" t="s">
        <v>20</v>
      </c>
      <c r="M18" t="s">
        <v>89</v>
      </c>
      <c r="N18" t="s">
        <v>22</v>
      </c>
      <c r="O18" t="s">
        <v>78</v>
      </c>
      <c r="P18" t="s">
        <v>79</v>
      </c>
      <c r="Q18" t="s">
        <v>83</v>
      </c>
      <c r="R18" t="s">
        <v>90</v>
      </c>
      <c r="S18" t="s">
        <v>27</v>
      </c>
      <c r="T18" s="14" t="s">
        <v>28</v>
      </c>
      <c r="U18" t="s">
        <v>33</v>
      </c>
    </row>
    <row r="19" spans="1:21" x14ac:dyDescent="0.25">
      <c r="A19">
        <v>18</v>
      </c>
      <c r="B19">
        <v>18400000</v>
      </c>
      <c r="C19">
        <v>2300000</v>
      </c>
      <c r="D19" t="e">
        <f>+VLOOKUP(A19,'2020'!#REF!,29,0)</f>
        <v>#REF!</v>
      </c>
      <c r="E19" t="e">
        <f t="shared" si="0"/>
        <v>#REF!</v>
      </c>
      <c r="F19">
        <v>8</v>
      </c>
      <c r="G19" t="e">
        <f>+VLOOKUP(A19,'2020'!#REF!,21,0)</f>
        <v>#REF!</v>
      </c>
      <c r="H19" t="e">
        <f t="shared" si="1"/>
        <v>#REF!</v>
      </c>
      <c r="I19" t="s">
        <v>76</v>
      </c>
      <c r="J19" t="s">
        <v>18</v>
      </c>
      <c r="K19" t="s">
        <v>19</v>
      </c>
      <c r="L19" t="s">
        <v>20</v>
      </c>
      <c r="M19" t="s">
        <v>91</v>
      </c>
      <c r="N19" t="s">
        <v>22</v>
      </c>
      <c r="O19" t="s">
        <v>78</v>
      </c>
      <c r="P19" t="s">
        <v>79</v>
      </c>
      <c r="Q19" t="s">
        <v>83</v>
      </c>
      <c r="R19" t="s">
        <v>92</v>
      </c>
      <c r="S19" t="s">
        <v>27</v>
      </c>
      <c r="T19" s="14" t="s">
        <v>40</v>
      </c>
      <c r="U19" t="s">
        <v>29</v>
      </c>
    </row>
    <row r="20" spans="1:21" x14ac:dyDescent="0.25">
      <c r="A20">
        <v>19</v>
      </c>
      <c r="B20">
        <v>18400000</v>
      </c>
      <c r="C20">
        <v>2300000</v>
      </c>
      <c r="D20" t="e">
        <f>+VLOOKUP(A20,'2020'!#REF!,29,0)</f>
        <v>#REF!</v>
      </c>
      <c r="E20" t="e">
        <f t="shared" si="0"/>
        <v>#REF!</v>
      </c>
      <c r="F20">
        <v>8</v>
      </c>
      <c r="G20" t="e">
        <f>+VLOOKUP(A20,'2020'!#REF!,21,0)</f>
        <v>#REF!</v>
      </c>
      <c r="H20" t="e">
        <f t="shared" si="1"/>
        <v>#REF!</v>
      </c>
      <c r="I20" t="s">
        <v>76</v>
      </c>
      <c r="J20" t="s">
        <v>18</v>
      </c>
      <c r="K20" t="s">
        <v>19</v>
      </c>
      <c r="L20" t="s">
        <v>20</v>
      </c>
      <c r="M20" t="s">
        <v>93</v>
      </c>
      <c r="N20" t="s">
        <v>22</v>
      </c>
      <c r="O20" t="s">
        <v>78</v>
      </c>
      <c r="P20" t="s">
        <v>79</v>
      </c>
      <c r="Q20" t="s">
        <v>83</v>
      </c>
      <c r="R20" t="s">
        <v>94</v>
      </c>
      <c r="S20" t="s">
        <v>27</v>
      </c>
      <c r="T20" s="14" t="s">
        <v>47</v>
      </c>
      <c r="U20" t="s">
        <v>33</v>
      </c>
    </row>
    <row r="21" spans="1:21" x14ac:dyDescent="0.25">
      <c r="A21">
        <v>20</v>
      </c>
      <c r="B21">
        <v>18400000</v>
      </c>
      <c r="C21">
        <v>2300000</v>
      </c>
      <c r="D21" t="e">
        <f>+VLOOKUP(A21,'2020'!#REF!,29,0)</f>
        <v>#REF!</v>
      </c>
      <c r="E21" t="e">
        <f t="shared" si="0"/>
        <v>#REF!</v>
      </c>
      <c r="F21">
        <v>8</v>
      </c>
      <c r="G21" t="e">
        <f>+VLOOKUP(A21,'2020'!#REF!,21,0)</f>
        <v>#REF!</v>
      </c>
      <c r="H21" t="e">
        <f t="shared" si="1"/>
        <v>#REF!</v>
      </c>
      <c r="I21" t="s">
        <v>76</v>
      </c>
      <c r="J21" t="s">
        <v>18</v>
      </c>
      <c r="K21" t="s">
        <v>19</v>
      </c>
      <c r="L21" t="s">
        <v>20</v>
      </c>
      <c r="M21" t="s">
        <v>95</v>
      </c>
      <c r="N21" t="s">
        <v>22</v>
      </c>
      <c r="O21" t="s">
        <v>78</v>
      </c>
      <c r="P21" t="s">
        <v>79</v>
      </c>
      <c r="Q21" t="s">
        <v>83</v>
      </c>
      <c r="R21" t="s">
        <v>96</v>
      </c>
      <c r="S21" t="s">
        <v>27</v>
      </c>
      <c r="T21" s="14" t="s">
        <v>97</v>
      </c>
      <c r="U21" t="s">
        <v>33</v>
      </c>
    </row>
    <row r="22" spans="1:21" x14ac:dyDescent="0.25">
      <c r="A22">
        <v>21</v>
      </c>
      <c r="B22">
        <v>18400000</v>
      </c>
      <c r="C22">
        <v>2300000</v>
      </c>
      <c r="D22" t="e">
        <f>+VLOOKUP(A22,'2020'!#REF!,29,0)</f>
        <v>#REF!</v>
      </c>
      <c r="E22" t="e">
        <f t="shared" si="0"/>
        <v>#REF!</v>
      </c>
      <c r="F22">
        <v>8</v>
      </c>
      <c r="G22" t="e">
        <f>+VLOOKUP(A22,'2020'!#REF!,21,0)</f>
        <v>#REF!</v>
      </c>
      <c r="H22" t="e">
        <f t="shared" si="1"/>
        <v>#REF!</v>
      </c>
      <c r="I22" t="s">
        <v>76</v>
      </c>
      <c r="J22" t="s">
        <v>18</v>
      </c>
      <c r="K22" t="s">
        <v>19</v>
      </c>
      <c r="L22" t="s">
        <v>20</v>
      </c>
      <c r="M22" t="s">
        <v>98</v>
      </c>
      <c r="N22" t="s">
        <v>22</v>
      </c>
      <c r="O22" t="s">
        <v>78</v>
      </c>
      <c r="P22" t="s">
        <v>79</v>
      </c>
      <c r="Q22" t="s">
        <v>83</v>
      </c>
      <c r="R22" t="s">
        <v>99</v>
      </c>
      <c r="S22" t="s">
        <v>27</v>
      </c>
      <c r="T22" s="14" t="s">
        <v>40</v>
      </c>
      <c r="U22" t="s">
        <v>33</v>
      </c>
    </row>
    <row r="23" spans="1:21" x14ac:dyDescent="0.25">
      <c r="A23">
        <v>22</v>
      </c>
      <c r="B23">
        <v>18400000</v>
      </c>
      <c r="C23">
        <v>2300000</v>
      </c>
      <c r="D23" t="e">
        <f>+VLOOKUP(A23,'2020'!#REF!,29,0)</f>
        <v>#REF!</v>
      </c>
      <c r="E23" t="e">
        <f t="shared" si="0"/>
        <v>#REF!</v>
      </c>
      <c r="F23">
        <v>8</v>
      </c>
      <c r="G23" t="e">
        <f>+VLOOKUP(A23,'2020'!#REF!,21,0)</f>
        <v>#REF!</v>
      </c>
      <c r="H23" t="e">
        <f t="shared" si="1"/>
        <v>#REF!</v>
      </c>
      <c r="I23" t="s">
        <v>76</v>
      </c>
      <c r="J23" t="s">
        <v>18</v>
      </c>
      <c r="K23" t="s">
        <v>19</v>
      </c>
      <c r="L23" t="s">
        <v>20</v>
      </c>
      <c r="M23" t="s">
        <v>100</v>
      </c>
      <c r="N23" t="s">
        <v>22</v>
      </c>
      <c r="O23" t="s">
        <v>78</v>
      </c>
      <c r="P23" t="s">
        <v>79</v>
      </c>
      <c r="Q23" t="s">
        <v>83</v>
      </c>
      <c r="R23" t="s">
        <v>101</v>
      </c>
      <c r="S23" t="s">
        <v>27</v>
      </c>
      <c r="T23" s="14" t="s">
        <v>28</v>
      </c>
      <c r="U23" t="s">
        <v>29</v>
      </c>
    </row>
    <row r="24" spans="1:21" x14ac:dyDescent="0.25">
      <c r="A24">
        <v>23</v>
      </c>
      <c r="B24">
        <v>18400000</v>
      </c>
      <c r="C24">
        <v>2300000</v>
      </c>
      <c r="D24" t="e">
        <f>+VLOOKUP(A24,'2020'!#REF!,29,0)</f>
        <v>#REF!</v>
      </c>
      <c r="E24" t="e">
        <f t="shared" si="0"/>
        <v>#REF!</v>
      </c>
      <c r="F24">
        <v>8</v>
      </c>
      <c r="G24" t="e">
        <f>+VLOOKUP(A24,'2020'!#REF!,21,0)</f>
        <v>#REF!</v>
      </c>
      <c r="H24" t="e">
        <f t="shared" si="1"/>
        <v>#REF!</v>
      </c>
      <c r="I24" t="s">
        <v>76</v>
      </c>
      <c r="J24" t="s">
        <v>18</v>
      </c>
      <c r="K24" t="s">
        <v>19</v>
      </c>
      <c r="L24" t="s">
        <v>20</v>
      </c>
      <c r="M24" t="s">
        <v>102</v>
      </c>
      <c r="N24" t="s">
        <v>22</v>
      </c>
      <c r="O24" t="s">
        <v>78</v>
      </c>
      <c r="P24" t="s">
        <v>79</v>
      </c>
      <c r="Q24" t="s">
        <v>83</v>
      </c>
      <c r="R24" t="s">
        <v>103</v>
      </c>
      <c r="S24" t="s">
        <v>27</v>
      </c>
      <c r="T24" s="14" t="s">
        <v>28</v>
      </c>
      <c r="U24" t="s">
        <v>33</v>
      </c>
    </row>
    <row r="25" spans="1:21" x14ac:dyDescent="0.25">
      <c r="A25">
        <v>24</v>
      </c>
      <c r="B25">
        <v>18400000</v>
      </c>
      <c r="C25">
        <v>2300000</v>
      </c>
      <c r="D25" t="e">
        <f>+VLOOKUP(A25,'2020'!#REF!,29,0)</f>
        <v>#REF!</v>
      </c>
      <c r="E25" t="e">
        <f t="shared" si="0"/>
        <v>#REF!</v>
      </c>
      <c r="F25">
        <v>8</v>
      </c>
      <c r="G25" t="e">
        <f>+VLOOKUP(A25,'2020'!#REF!,21,0)</f>
        <v>#REF!</v>
      </c>
      <c r="H25" t="e">
        <f t="shared" si="1"/>
        <v>#REF!</v>
      </c>
      <c r="I25" t="s">
        <v>76</v>
      </c>
      <c r="J25" t="s">
        <v>18</v>
      </c>
      <c r="K25" t="s">
        <v>19</v>
      </c>
      <c r="L25" t="s">
        <v>20</v>
      </c>
      <c r="M25" t="s">
        <v>104</v>
      </c>
      <c r="N25" t="s">
        <v>22</v>
      </c>
      <c r="O25" t="s">
        <v>78</v>
      </c>
      <c r="P25" t="s">
        <v>79</v>
      </c>
      <c r="Q25" t="s">
        <v>83</v>
      </c>
      <c r="R25" t="s">
        <v>105</v>
      </c>
      <c r="S25" t="s">
        <v>27</v>
      </c>
      <c r="T25" s="14" t="s">
        <v>106</v>
      </c>
      <c r="U25" t="s">
        <v>33</v>
      </c>
    </row>
    <row r="26" spans="1:21" x14ac:dyDescent="0.25">
      <c r="A26">
        <v>25</v>
      </c>
      <c r="B26">
        <v>18400000</v>
      </c>
      <c r="C26">
        <v>2300000</v>
      </c>
      <c r="D26" t="e">
        <f>+VLOOKUP(A26,'2020'!#REF!,29,0)</f>
        <v>#REF!</v>
      </c>
      <c r="E26" t="e">
        <f t="shared" si="0"/>
        <v>#REF!</v>
      </c>
      <c r="F26">
        <v>8</v>
      </c>
      <c r="G26" t="e">
        <f>+VLOOKUP(A26,'2020'!#REF!,21,0)</f>
        <v>#REF!</v>
      </c>
      <c r="H26" t="e">
        <f t="shared" si="1"/>
        <v>#REF!</v>
      </c>
      <c r="I26" t="s">
        <v>76</v>
      </c>
      <c r="J26" t="s">
        <v>18</v>
      </c>
      <c r="K26" t="s">
        <v>19</v>
      </c>
      <c r="L26" t="s">
        <v>20</v>
      </c>
      <c r="M26" t="s">
        <v>107</v>
      </c>
      <c r="N26" t="s">
        <v>22</v>
      </c>
      <c r="O26" t="s">
        <v>78</v>
      </c>
      <c r="P26" t="s">
        <v>79</v>
      </c>
      <c r="Q26" t="s">
        <v>83</v>
      </c>
      <c r="R26" t="s">
        <v>108</v>
      </c>
      <c r="S26" t="s">
        <v>27</v>
      </c>
      <c r="T26" s="14" t="s">
        <v>28</v>
      </c>
      <c r="U26" t="s">
        <v>29</v>
      </c>
    </row>
    <row r="27" spans="1:21" x14ac:dyDescent="0.25">
      <c r="A27">
        <v>26</v>
      </c>
      <c r="B27">
        <v>18400000</v>
      </c>
      <c r="C27">
        <v>2300000</v>
      </c>
      <c r="D27" t="e">
        <f>+VLOOKUP(A27,'2020'!#REF!,29,0)</f>
        <v>#REF!</v>
      </c>
      <c r="E27" t="e">
        <f t="shared" si="0"/>
        <v>#REF!</v>
      </c>
      <c r="F27">
        <v>8</v>
      </c>
      <c r="G27" t="e">
        <f>+VLOOKUP(A27,'2020'!#REF!,21,0)</f>
        <v>#REF!</v>
      </c>
      <c r="H27" t="e">
        <f t="shared" si="1"/>
        <v>#REF!</v>
      </c>
      <c r="I27" t="s">
        <v>76</v>
      </c>
      <c r="J27" t="s">
        <v>18</v>
      </c>
      <c r="K27" t="s">
        <v>19</v>
      </c>
      <c r="L27" t="s">
        <v>20</v>
      </c>
      <c r="M27" t="s">
        <v>109</v>
      </c>
      <c r="N27" t="s">
        <v>22</v>
      </c>
      <c r="O27" t="s">
        <v>78</v>
      </c>
      <c r="P27" t="s">
        <v>79</v>
      </c>
      <c r="Q27" t="s">
        <v>83</v>
      </c>
      <c r="R27" t="s">
        <v>110</v>
      </c>
      <c r="S27" t="s">
        <v>27</v>
      </c>
      <c r="T27" s="14" t="s">
        <v>47</v>
      </c>
      <c r="U27" t="s">
        <v>29</v>
      </c>
    </row>
    <row r="28" spans="1:21" x14ac:dyDescent="0.25">
      <c r="A28">
        <v>27</v>
      </c>
      <c r="B28">
        <v>18400000</v>
      </c>
      <c r="C28">
        <v>2300000</v>
      </c>
      <c r="D28" t="e">
        <f>+VLOOKUP(A28,'2020'!#REF!,29,0)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14" t="s">
        <v>47</v>
      </c>
      <c r="U28" t="s">
        <v>33</v>
      </c>
    </row>
    <row r="29" spans="1:21" x14ac:dyDescent="0.25">
      <c r="A29">
        <v>28</v>
      </c>
      <c r="B29">
        <v>18400000</v>
      </c>
      <c r="C29">
        <v>2300000</v>
      </c>
      <c r="D29" t="e">
        <f>+VLOOKUP(A29,'2020'!#REF!,29,0)</f>
        <v>#REF!</v>
      </c>
      <c r="E29" t="e">
        <f t="shared" si="0"/>
        <v>#REF!</v>
      </c>
      <c r="F29">
        <v>8</v>
      </c>
      <c r="G29" t="e">
        <f>+VLOOKUP(A29,'2020'!#REF!,21,0)</f>
        <v>#REF!</v>
      </c>
      <c r="H29" t="e">
        <f t="shared" si="1"/>
        <v>#REF!</v>
      </c>
      <c r="I29" t="s">
        <v>76</v>
      </c>
      <c r="J29" t="s">
        <v>18</v>
      </c>
      <c r="K29" t="s">
        <v>19</v>
      </c>
      <c r="L29" t="s">
        <v>20</v>
      </c>
      <c r="M29" t="s">
        <v>113</v>
      </c>
      <c r="N29" t="s">
        <v>22</v>
      </c>
      <c r="O29" t="s">
        <v>78</v>
      </c>
      <c r="P29" t="s">
        <v>79</v>
      </c>
      <c r="Q29" t="s">
        <v>83</v>
      </c>
      <c r="R29" t="s">
        <v>114</v>
      </c>
      <c r="S29" t="s">
        <v>27</v>
      </c>
      <c r="T29" s="14" t="s">
        <v>28</v>
      </c>
      <c r="U29" t="s">
        <v>29</v>
      </c>
    </row>
    <row r="30" spans="1:21" x14ac:dyDescent="0.25">
      <c r="A30">
        <v>29</v>
      </c>
      <c r="B30">
        <v>18400000</v>
      </c>
      <c r="C30">
        <v>2300000</v>
      </c>
      <c r="D30" t="e">
        <f>+VLOOKUP(A30,'2020'!#REF!,29,0)</f>
        <v>#REF!</v>
      </c>
      <c r="E30" t="e">
        <f t="shared" si="0"/>
        <v>#REF!</v>
      </c>
      <c r="F30">
        <v>8</v>
      </c>
      <c r="G30" t="e">
        <f>+VLOOKUP(A30,'2020'!#REF!,21,0)</f>
        <v>#REF!</v>
      </c>
      <c r="H30" t="e">
        <f t="shared" si="1"/>
        <v>#REF!</v>
      </c>
      <c r="I30" t="s">
        <v>76</v>
      </c>
      <c r="J30" t="s">
        <v>18</v>
      </c>
      <c r="K30" t="s">
        <v>19</v>
      </c>
      <c r="L30" t="s">
        <v>20</v>
      </c>
      <c r="M30" t="s">
        <v>115</v>
      </c>
      <c r="N30" t="s">
        <v>22</v>
      </c>
      <c r="O30" t="s">
        <v>78</v>
      </c>
      <c r="P30" t="s">
        <v>79</v>
      </c>
      <c r="Q30" t="s">
        <v>83</v>
      </c>
      <c r="R30" t="s">
        <v>116</v>
      </c>
      <c r="S30" t="s">
        <v>27</v>
      </c>
      <c r="T30" s="14" t="s">
        <v>28</v>
      </c>
      <c r="U30" t="s">
        <v>33</v>
      </c>
    </row>
    <row r="31" spans="1:21" x14ac:dyDescent="0.25">
      <c r="A31">
        <v>30</v>
      </c>
      <c r="B31">
        <v>18400000</v>
      </c>
      <c r="C31">
        <v>2300000</v>
      </c>
      <c r="D31" t="e">
        <f>+VLOOKUP(A31,'2020'!#REF!,29,0)</f>
        <v>#REF!</v>
      </c>
      <c r="E31" t="e">
        <f t="shared" si="0"/>
        <v>#REF!</v>
      </c>
      <c r="F31">
        <v>8</v>
      </c>
      <c r="G31" t="e">
        <f>+VLOOKUP(A31,'2020'!#REF!,21,0)</f>
        <v>#REF!</v>
      </c>
      <c r="H31" t="e">
        <f t="shared" si="1"/>
        <v>#REF!</v>
      </c>
      <c r="I31" t="s">
        <v>76</v>
      </c>
      <c r="J31" t="s">
        <v>18</v>
      </c>
      <c r="K31" t="s">
        <v>19</v>
      </c>
      <c r="L31" t="s">
        <v>20</v>
      </c>
      <c r="M31" t="s">
        <v>117</v>
      </c>
      <c r="N31" t="s">
        <v>22</v>
      </c>
      <c r="O31" t="s">
        <v>78</v>
      </c>
      <c r="P31" t="s">
        <v>79</v>
      </c>
      <c r="Q31" t="s">
        <v>83</v>
      </c>
      <c r="R31" t="s">
        <v>118</v>
      </c>
      <c r="S31" t="s">
        <v>27</v>
      </c>
      <c r="T31" s="14" t="s">
        <v>28</v>
      </c>
      <c r="U31" t="s">
        <v>29</v>
      </c>
    </row>
    <row r="32" spans="1:21" x14ac:dyDescent="0.25">
      <c r="A32">
        <v>31</v>
      </c>
      <c r="B32">
        <v>18400000</v>
      </c>
      <c r="C32">
        <v>2300000</v>
      </c>
      <c r="D32" t="e">
        <f>+VLOOKUP(A32,'2020'!#REF!,29,0)</f>
        <v>#REF!</v>
      </c>
      <c r="E32" t="e">
        <f t="shared" si="0"/>
        <v>#REF!</v>
      </c>
      <c r="F32">
        <v>8</v>
      </c>
      <c r="G32" t="e">
        <f>+VLOOKUP(A32,'2020'!#REF!,21,0)</f>
        <v>#REF!</v>
      </c>
      <c r="H32" t="e">
        <f t="shared" si="1"/>
        <v>#REF!</v>
      </c>
      <c r="I32" t="s">
        <v>76</v>
      </c>
      <c r="J32" t="s">
        <v>18</v>
      </c>
      <c r="K32" t="s">
        <v>19</v>
      </c>
      <c r="L32" t="s">
        <v>20</v>
      </c>
      <c r="M32" t="s">
        <v>119</v>
      </c>
      <c r="N32" t="s">
        <v>120</v>
      </c>
      <c r="O32" t="s">
        <v>78</v>
      </c>
      <c r="P32" t="s">
        <v>79</v>
      </c>
      <c r="Q32" t="s">
        <v>83</v>
      </c>
      <c r="R32" t="s">
        <v>121</v>
      </c>
      <c r="S32" t="s">
        <v>27</v>
      </c>
      <c r="T32" s="14" t="s">
        <v>28</v>
      </c>
      <c r="U32" t="s">
        <v>29</v>
      </c>
    </row>
    <row r="33" spans="1:21" x14ac:dyDescent="0.25">
      <c r="A33">
        <v>32</v>
      </c>
      <c r="B33">
        <v>18400000</v>
      </c>
      <c r="C33">
        <v>2300000</v>
      </c>
      <c r="D33" t="e">
        <f>+VLOOKUP(A33,'2020'!#REF!,29,0)</f>
        <v>#REF!</v>
      </c>
      <c r="E33" t="e">
        <f t="shared" si="0"/>
        <v>#REF!</v>
      </c>
      <c r="F33">
        <v>8</v>
      </c>
      <c r="G33" t="e">
        <f>+VLOOKUP(A33,'2020'!#REF!,21,0)</f>
        <v>#REF!</v>
      </c>
      <c r="H33" t="e">
        <f t="shared" si="1"/>
        <v>#REF!</v>
      </c>
      <c r="I33" t="s">
        <v>76</v>
      </c>
      <c r="J33" t="s">
        <v>18</v>
      </c>
      <c r="K33" t="s">
        <v>19</v>
      </c>
      <c r="L33" t="s">
        <v>20</v>
      </c>
      <c r="M33" t="s">
        <v>122</v>
      </c>
      <c r="N33" t="s">
        <v>123</v>
      </c>
      <c r="O33" t="s">
        <v>78</v>
      </c>
      <c r="P33" t="s">
        <v>79</v>
      </c>
      <c r="Q33" t="s">
        <v>83</v>
      </c>
      <c r="R33" t="s">
        <v>124</v>
      </c>
      <c r="S33" t="s">
        <v>27</v>
      </c>
      <c r="T33" s="14" t="s">
        <v>28</v>
      </c>
      <c r="U33" t="s">
        <v>29</v>
      </c>
    </row>
    <row r="34" spans="1:21" x14ac:dyDescent="0.25">
      <c r="A34">
        <v>33</v>
      </c>
      <c r="B34">
        <v>18400000</v>
      </c>
      <c r="C34">
        <v>2300000</v>
      </c>
      <c r="D34" t="e">
        <f>+VLOOKUP(A34,'2020'!#REF!,29,0)</f>
        <v>#REF!</v>
      </c>
      <c r="E34" t="e">
        <f t="shared" si="0"/>
        <v>#REF!</v>
      </c>
      <c r="F34">
        <v>8</v>
      </c>
      <c r="G34" t="e">
        <f>+VLOOKUP(A34,'2020'!#REF!,21,0)</f>
        <v>#REF!</v>
      </c>
      <c r="H34" t="e">
        <f t="shared" si="1"/>
        <v>#REF!</v>
      </c>
      <c r="I34" t="s">
        <v>76</v>
      </c>
      <c r="J34" t="s">
        <v>18</v>
      </c>
      <c r="K34" t="s">
        <v>19</v>
      </c>
      <c r="L34" t="s">
        <v>20</v>
      </c>
      <c r="M34" t="s">
        <v>125</v>
      </c>
      <c r="N34" t="s">
        <v>126</v>
      </c>
      <c r="O34" t="s">
        <v>78</v>
      </c>
      <c r="P34" t="s">
        <v>79</v>
      </c>
      <c r="Q34" t="s">
        <v>83</v>
      </c>
      <c r="R34" t="s">
        <v>127</v>
      </c>
      <c r="S34" t="s">
        <v>27</v>
      </c>
      <c r="T34" s="14" t="s">
        <v>128</v>
      </c>
      <c r="U34" t="s">
        <v>33</v>
      </c>
    </row>
    <row r="35" spans="1:21" x14ac:dyDescent="0.25">
      <c r="A35">
        <v>34</v>
      </c>
      <c r="B35">
        <v>22400000</v>
      </c>
      <c r="C35">
        <v>2800000</v>
      </c>
      <c r="D35" t="e">
        <f>+VLOOKUP(A35,'2020'!#REF!,29,0)</f>
        <v>#REF!</v>
      </c>
      <c r="E35" t="e">
        <f t="shared" si="0"/>
        <v>#REF!</v>
      </c>
      <c r="F35">
        <v>8</v>
      </c>
      <c r="G35" t="e">
        <f>+VLOOKUP(A35,'2020'!#REF!,21,0)</f>
        <v>#REF!</v>
      </c>
      <c r="H35" t="e">
        <f t="shared" si="1"/>
        <v>#REF!</v>
      </c>
      <c r="I35" t="s">
        <v>48</v>
      </c>
      <c r="J35" t="s">
        <v>18</v>
      </c>
      <c r="K35" t="s">
        <v>19</v>
      </c>
      <c r="L35" t="s">
        <v>20</v>
      </c>
      <c r="M35" t="s">
        <v>129</v>
      </c>
      <c r="N35" t="s">
        <v>22</v>
      </c>
      <c r="O35" t="s">
        <v>50</v>
      </c>
      <c r="P35" t="s">
        <v>51</v>
      </c>
      <c r="Q35" t="s">
        <v>130</v>
      </c>
      <c r="R35" t="s">
        <v>131</v>
      </c>
      <c r="S35" t="s">
        <v>27</v>
      </c>
      <c r="T35" s="14" t="s">
        <v>132</v>
      </c>
      <c r="U35" t="s">
        <v>33</v>
      </c>
    </row>
    <row r="36" spans="1:21" x14ac:dyDescent="0.25">
      <c r="A36">
        <v>35</v>
      </c>
      <c r="B36">
        <v>24800000</v>
      </c>
      <c r="C36">
        <v>3100000</v>
      </c>
      <c r="D36" t="e">
        <f>+VLOOKUP(A36,'2020'!#REF!,29,0)</f>
        <v>#REF!</v>
      </c>
      <c r="E36" t="e">
        <f t="shared" si="0"/>
        <v>#REF!</v>
      </c>
      <c r="F36">
        <v>8</v>
      </c>
      <c r="G36" t="e">
        <f>+VLOOKUP(A36,'2020'!#REF!,21,0)</f>
        <v>#REF!</v>
      </c>
      <c r="H36" t="e">
        <f t="shared" si="1"/>
        <v>#REF!</v>
      </c>
      <c r="I36" t="s">
        <v>17</v>
      </c>
      <c r="J36" t="s">
        <v>18</v>
      </c>
      <c r="K36" t="s">
        <v>19</v>
      </c>
      <c r="L36" t="s">
        <v>20</v>
      </c>
      <c r="M36" t="s">
        <v>133</v>
      </c>
      <c r="N36" t="s">
        <v>22</v>
      </c>
      <c r="O36" t="s">
        <v>23</v>
      </c>
      <c r="P36" t="s">
        <v>24</v>
      </c>
      <c r="Q36" t="s">
        <v>134</v>
      </c>
      <c r="R36" t="s">
        <v>134</v>
      </c>
      <c r="S36" t="s">
        <v>27</v>
      </c>
      <c r="T36" s="14" t="s">
        <v>28</v>
      </c>
      <c r="U36" t="s">
        <v>33</v>
      </c>
    </row>
    <row r="37" spans="1:21" x14ac:dyDescent="0.25">
      <c r="A37">
        <v>36</v>
      </c>
      <c r="B37">
        <v>36160000</v>
      </c>
      <c r="C37">
        <v>4520000</v>
      </c>
      <c r="D37" t="e">
        <f>+VLOOKUP(A37,'2020'!#REF!,29,0)</f>
        <v>#REF!</v>
      </c>
      <c r="E37" t="e">
        <f t="shared" si="0"/>
        <v>#REF!</v>
      </c>
      <c r="F37">
        <v>8</v>
      </c>
      <c r="G37" t="e">
        <f>+VLOOKUP(A37,'2020'!#REF!,21,0)</f>
        <v>#REF!</v>
      </c>
      <c r="H37" t="e">
        <f t="shared" si="1"/>
        <v>#REF!</v>
      </c>
      <c r="I37" t="s">
        <v>17</v>
      </c>
      <c r="J37" t="s">
        <v>18</v>
      </c>
      <c r="K37" t="s">
        <v>19</v>
      </c>
      <c r="L37" t="s">
        <v>20</v>
      </c>
      <c r="M37" t="s">
        <v>135</v>
      </c>
      <c r="N37" t="s">
        <v>136</v>
      </c>
      <c r="O37" t="s">
        <v>23</v>
      </c>
      <c r="P37" t="s">
        <v>24</v>
      </c>
      <c r="Q37" t="s">
        <v>137</v>
      </c>
      <c r="R37" t="s">
        <v>138</v>
      </c>
      <c r="S37" t="s">
        <v>46</v>
      </c>
      <c r="T37" s="14" t="s">
        <v>47</v>
      </c>
      <c r="U37" t="s">
        <v>33</v>
      </c>
    </row>
    <row r="38" spans="1:21" x14ac:dyDescent="0.25">
      <c r="A38">
        <v>37</v>
      </c>
      <c r="B38">
        <v>36160000</v>
      </c>
      <c r="C38">
        <v>4520000</v>
      </c>
      <c r="D38" t="e">
        <f>+VLOOKUP(A38,'2020'!#REF!,29,0)</f>
        <v>#REF!</v>
      </c>
      <c r="E38" t="e">
        <f t="shared" si="0"/>
        <v>#REF!</v>
      </c>
      <c r="F38">
        <v>8</v>
      </c>
      <c r="G38" t="e">
        <f>+VLOOKUP(A38,'2020'!#REF!,21,0)</f>
        <v>#REF!</v>
      </c>
      <c r="H38" t="e">
        <f t="shared" si="1"/>
        <v>#REF!</v>
      </c>
      <c r="I38" t="s">
        <v>48</v>
      </c>
      <c r="J38" t="s">
        <v>18</v>
      </c>
      <c r="K38" t="s">
        <v>19</v>
      </c>
      <c r="L38" t="s">
        <v>20</v>
      </c>
      <c r="M38" t="s">
        <v>139</v>
      </c>
      <c r="N38" t="s">
        <v>140</v>
      </c>
      <c r="O38" t="s">
        <v>50</v>
      </c>
      <c r="P38" t="s">
        <v>51</v>
      </c>
      <c r="Q38" t="s">
        <v>141</v>
      </c>
      <c r="R38" t="s">
        <v>142</v>
      </c>
      <c r="S38" t="s">
        <v>46</v>
      </c>
      <c r="T38" s="14" t="s">
        <v>143</v>
      </c>
      <c r="U38" t="s">
        <v>29</v>
      </c>
    </row>
    <row r="39" spans="1:21" x14ac:dyDescent="0.25">
      <c r="A39">
        <v>38</v>
      </c>
      <c r="B39">
        <v>36160000</v>
      </c>
      <c r="C39">
        <v>4520000</v>
      </c>
      <c r="D39" t="e">
        <f>+VLOOKUP(A39,'2020'!#REF!,29,0)</f>
        <v>#REF!</v>
      </c>
      <c r="E39" t="e">
        <f t="shared" si="0"/>
        <v>#REF!</v>
      </c>
      <c r="F39">
        <v>8</v>
      </c>
      <c r="G39" t="e">
        <f>+VLOOKUP(A39,'2020'!#REF!,21,0)</f>
        <v>#REF!</v>
      </c>
      <c r="H39" t="e">
        <f t="shared" si="1"/>
        <v>#REF!</v>
      </c>
      <c r="I39" t="s">
        <v>17</v>
      </c>
      <c r="J39" t="s">
        <v>18</v>
      </c>
      <c r="K39" t="s">
        <v>19</v>
      </c>
      <c r="L39" t="s">
        <v>20</v>
      </c>
      <c r="M39" t="s">
        <v>144</v>
      </c>
      <c r="N39" t="s">
        <v>145</v>
      </c>
      <c r="O39" t="s">
        <v>23</v>
      </c>
      <c r="P39" t="s">
        <v>24</v>
      </c>
      <c r="Q39" t="s">
        <v>146</v>
      </c>
      <c r="R39" t="s">
        <v>147</v>
      </c>
      <c r="S39" t="s">
        <v>46</v>
      </c>
      <c r="T39" s="14" t="s">
        <v>47</v>
      </c>
      <c r="U39" t="s">
        <v>29</v>
      </c>
    </row>
    <row r="40" spans="1:21" x14ac:dyDescent="0.25">
      <c r="A40">
        <v>39</v>
      </c>
      <c r="B40">
        <v>36160000</v>
      </c>
      <c r="C40">
        <v>4520000</v>
      </c>
      <c r="D40" t="e">
        <f>+VLOOKUP(A40,'2020'!#REF!,29,0)</f>
        <v>#REF!</v>
      </c>
      <c r="E40" t="e">
        <f t="shared" si="0"/>
        <v>#REF!</v>
      </c>
      <c r="F40">
        <v>8</v>
      </c>
      <c r="G40" t="e">
        <f>+VLOOKUP(A40,'2020'!#REF!,21,0)</f>
        <v>#REF!</v>
      </c>
      <c r="H40" t="e">
        <f t="shared" si="1"/>
        <v>#REF!</v>
      </c>
      <c r="I40" t="s">
        <v>48</v>
      </c>
      <c r="J40" t="s">
        <v>18</v>
      </c>
      <c r="K40" t="s">
        <v>19</v>
      </c>
      <c r="L40" t="s">
        <v>20</v>
      </c>
      <c r="M40" t="s">
        <v>148</v>
      </c>
      <c r="N40" t="s">
        <v>22</v>
      </c>
      <c r="O40" t="s">
        <v>50</v>
      </c>
      <c r="P40" t="s">
        <v>51</v>
      </c>
      <c r="Q40" t="s">
        <v>134</v>
      </c>
      <c r="R40" t="s">
        <v>134</v>
      </c>
      <c r="S40" t="s">
        <v>46</v>
      </c>
      <c r="T40" s="14" t="s">
        <v>47</v>
      </c>
      <c r="U40" t="s">
        <v>33</v>
      </c>
    </row>
    <row r="41" spans="1:21" x14ac:dyDescent="0.25">
      <c r="A41">
        <v>40</v>
      </c>
      <c r="B41">
        <v>36160000</v>
      </c>
      <c r="C41">
        <v>4520000</v>
      </c>
      <c r="D41" t="e">
        <f>+VLOOKUP(A41,'2020'!#REF!,29,0)</f>
        <v>#REF!</v>
      </c>
      <c r="E41" t="e">
        <f t="shared" si="0"/>
        <v>#REF!</v>
      </c>
      <c r="F41">
        <v>8</v>
      </c>
      <c r="G41" t="e">
        <f>+VLOOKUP(A41,'2020'!#REF!,21,0)</f>
        <v>#REF!</v>
      </c>
      <c r="H41" t="e">
        <f t="shared" si="1"/>
        <v>#REF!</v>
      </c>
      <c r="I41" t="s">
        <v>17</v>
      </c>
      <c r="J41" t="s">
        <v>18</v>
      </c>
      <c r="K41" t="s">
        <v>19</v>
      </c>
      <c r="L41" t="s">
        <v>20</v>
      </c>
      <c r="M41" t="s">
        <v>149</v>
      </c>
      <c r="N41" t="s">
        <v>22</v>
      </c>
      <c r="O41" t="s">
        <v>23</v>
      </c>
      <c r="P41" t="s">
        <v>24</v>
      </c>
      <c r="Q41" t="s">
        <v>150</v>
      </c>
      <c r="R41" t="s">
        <v>151</v>
      </c>
      <c r="S41" t="s">
        <v>46</v>
      </c>
      <c r="T41" s="14" t="s">
        <v>47</v>
      </c>
      <c r="U41" t="s">
        <v>29</v>
      </c>
    </row>
    <row r="42" spans="1:21" x14ac:dyDescent="0.25">
      <c r="A42">
        <v>41</v>
      </c>
      <c r="B42">
        <v>36160000</v>
      </c>
      <c r="C42">
        <v>4520000</v>
      </c>
      <c r="D42" t="e">
        <f>+VLOOKUP(A42,'2020'!#REF!,29,0)</f>
        <v>#REF!</v>
      </c>
      <c r="E42" t="e">
        <f t="shared" si="0"/>
        <v>#REF!</v>
      </c>
      <c r="F42">
        <v>8</v>
      </c>
      <c r="G42" t="e">
        <f>+VLOOKUP(A42,'2020'!#REF!,21,0)</f>
        <v>#REF!</v>
      </c>
      <c r="H42" t="e">
        <f t="shared" si="1"/>
        <v>#REF!</v>
      </c>
      <c r="I42" t="s">
        <v>17</v>
      </c>
      <c r="J42" t="s">
        <v>18</v>
      </c>
      <c r="K42" t="s">
        <v>19</v>
      </c>
      <c r="L42" t="s">
        <v>20</v>
      </c>
      <c r="M42" t="s">
        <v>152</v>
      </c>
      <c r="N42" t="s">
        <v>22</v>
      </c>
      <c r="O42" t="s">
        <v>23</v>
      </c>
      <c r="P42" t="s">
        <v>24</v>
      </c>
      <c r="Q42" t="s">
        <v>150</v>
      </c>
      <c r="R42" t="s">
        <v>153</v>
      </c>
      <c r="S42" t="s">
        <v>46</v>
      </c>
      <c r="T42" s="14" t="s">
        <v>154</v>
      </c>
      <c r="U42" t="s">
        <v>29</v>
      </c>
    </row>
    <row r="43" spans="1:21" x14ac:dyDescent="0.25">
      <c r="A43">
        <v>42</v>
      </c>
      <c r="B43">
        <v>36160000</v>
      </c>
      <c r="C43">
        <v>4520000</v>
      </c>
      <c r="D43" t="e">
        <f>+VLOOKUP(A43,'2020'!#REF!,29,0)</f>
        <v>#REF!</v>
      </c>
      <c r="E43" t="e">
        <f t="shared" si="0"/>
        <v>#REF!</v>
      </c>
      <c r="F43">
        <v>8</v>
      </c>
      <c r="G43" t="e">
        <f>+VLOOKUP(A43,'2020'!#REF!,21,0)</f>
        <v>#REF!</v>
      </c>
      <c r="H43" t="e">
        <f t="shared" si="1"/>
        <v>#REF!</v>
      </c>
      <c r="I43" t="s">
        <v>17</v>
      </c>
      <c r="J43" t="s">
        <v>18</v>
      </c>
      <c r="K43" t="s">
        <v>19</v>
      </c>
      <c r="L43" t="s">
        <v>20</v>
      </c>
      <c r="M43" t="s">
        <v>155</v>
      </c>
      <c r="N43" t="s">
        <v>22</v>
      </c>
      <c r="O43" t="s">
        <v>23</v>
      </c>
      <c r="P43" t="s">
        <v>24</v>
      </c>
      <c r="Q43" t="s">
        <v>150</v>
      </c>
      <c r="R43" t="s">
        <v>156</v>
      </c>
      <c r="S43" t="s">
        <v>46</v>
      </c>
      <c r="T43" s="14" t="s">
        <v>47</v>
      </c>
      <c r="U43" t="s">
        <v>29</v>
      </c>
    </row>
    <row r="44" spans="1:21" x14ac:dyDescent="0.25">
      <c r="A44">
        <v>43</v>
      </c>
      <c r="B44">
        <v>36160000</v>
      </c>
      <c r="C44">
        <v>4520000</v>
      </c>
      <c r="D44" t="e">
        <f>+VLOOKUP(A44,'2020'!#REF!,29,0)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14" t="s">
        <v>160</v>
      </c>
      <c r="U44" t="s">
        <v>29</v>
      </c>
    </row>
    <row r="45" spans="1:21" x14ac:dyDescent="0.25">
      <c r="A45">
        <v>44</v>
      </c>
      <c r="B45">
        <v>18400000</v>
      </c>
      <c r="C45">
        <v>2300000</v>
      </c>
      <c r="D45" t="e">
        <f>+VLOOKUP(A45,'2020'!#REF!,29,0)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14" t="s">
        <v>22</v>
      </c>
      <c r="U45" t="s">
        <v>33</v>
      </c>
    </row>
    <row r="46" spans="1:21" x14ac:dyDescent="0.25">
      <c r="A46">
        <v>45</v>
      </c>
      <c r="B46">
        <v>30800000</v>
      </c>
      <c r="C46">
        <v>2800000</v>
      </c>
      <c r="D46" t="e">
        <f>+VLOOKUP(A46,'2020'!#REF!,29,0)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14" t="s">
        <v>160</v>
      </c>
      <c r="U46" t="s">
        <v>29</v>
      </c>
    </row>
    <row r="47" spans="1:21" x14ac:dyDescent="0.25">
      <c r="A47">
        <v>45</v>
      </c>
      <c r="B47">
        <v>1</v>
      </c>
      <c r="C47">
        <v>0</v>
      </c>
      <c r="D47" t="e">
        <f>+VLOOKUP(A47,'2020'!#REF!,29,0)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14" t="s">
        <v>160</v>
      </c>
      <c r="U47" t="s">
        <v>29</v>
      </c>
    </row>
    <row r="48" spans="1:21" x14ac:dyDescent="0.25">
      <c r="A48">
        <v>46</v>
      </c>
      <c r="B48">
        <v>36160000</v>
      </c>
      <c r="C48">
        <v>4520000</v>
      </c>
      <c r="D48" t="e">
        <f>+VLOOKUP(A48,'2020'!#REF!,29,0)</f>
        <v>#REF!</v>
      </c>
      <c r="E48" t="e">
        <f t="shared" si="0"/>
        <v>#REF!</v>
      </c>
      <c r="F48">
        <v>8</v>
      </c>
      <c r="G48" t="e">
        <f>+VLOOKUP(A48,'2020'!#REF!,21,0)</f>
        <v>#REF!</v>
      </c>
      <c r="H48" t="e">
        <f t="shared" si="1"/>
        <v>#REF!</v>
      </c>
      <c r="I48" t="s">
        <v>48</v>
      </c>
      <c r="J48" t="s">
        <v>18</v>
      </c>
      <c r="K48" t="s">
        <v>19</v>
      </c>
      <c r="L48" t="s">
        <v>20</v>
      </c>
      <c r="M48" t="s">
        <v>167</v>
      </c>
      <c r="N48" t="s">
        <v>168</v>
      </c>
      <c r="O48" t="s">
        <v>50</v>
      </c>
      <c r="P48" t="s">
        <v>51</v>
      </c>
      <c r="Q48" t="s">
        <v>134</v>
      </c>
      <c r="R48" t="s">
        <v>134</v>
      </c>
      <c r="S48" t="s">
        <v>46</v>
      </c>
      <c r="T48" s="14" t="s">
        <v>47</v>
      </c>
      <c r="U48" t="s">
        <v>29</v>
      </c>
    </row>
    <row r="49" spans="1:21" x14ac:dyDescent="0.25">
      <c r="A49">
        <v>47</v>
      </c>
      <c r="B49">
        <v>36160000</v>
      </c>
      <c r="C49">
        <v>4520000</v>
      </c>
      <c r="D49" t="e">
        <f>+VLOOKUP(A49,'2020'!#REF!,29,0)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14" t="s">
        <v>47</v>
      </c>
      <c r="U49" t="s">
        <v>33</v>
      </c>
    </row>
    <row r="50" spans="1:21" x14ac:dyDescent="0.25">
      <c r="A50">
        <v>48</v>
      </c>
      <c r="B50">
        <v>36160000</v>
      </c>
      <c r="C50">
        <v>4520000</v>
      </c>
      <c r="D50" t="e">
        <f>+VLOOKUP(A50,'2020'!#REF!,29,0)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14" t="s">
        <v>47</v>
      </c>
      <c r="U50" t="s">
        <v>33</v>
      </c>
    </row>
    <row r="51" spans="1:21" x14ac:dyDescent="0.25">
      <c r="A51">
        <v>49</v>
      </c>
      <c r="B51">
        <v>36160000</v>
      </c>
      <c r="C51">
        <v>4520000</v>
      </c>
      <c r="D51" t="e">
        <f>+VLOOKUP(A51,'2020'!#REF!,29,0)</f>
        <v>#REF!</v>
      </c>
      <c r="E51" t="e">
        <f t="shared" si="0"/>
        <v>#REF!</v>
      </c>
      <c r="F51">
        <v>8</v>
      </c>
      <c r="G51" t="e">
        <f>+VLOOKUP(A51,'2020'!#REF!,21,0)</f>
        <v>#REF!</v>
      </c>
      <c r="H51" t="e">
        <f t="shared" si="1"/>
        <v>#REF!</v>
      </c>
      <c r="I51" t="s">
        <v>48</v>
      </c>
      <c r="J51" t="s">
        <v>18</v>
      </c>
      <c r="K51" t="s">
        <v>19</v>
      </c>
      <c r="L51" t="s">
        <v>20</v>
      </c>
      <c r="M51" t="s">
        <v>171</v>
      </c>
      <c r="N51" t="s">
        <v>172</v>
      </c>
      <c r="O51" t="s">
        <v>50</v>
      </c>
      <c r="P51" t="s">
        <v>51</v>
      </c>
      <c r="Q51" t="s">
        <v>134</v>
      </c>
      <c r="R51" t="s">
        <v>134</v>
      </c>
      <c r="S51" t="s">
        <v>46</v>
      </c>
      <c r="T51" s="14" t="s">
        <v>47</v>
      </c>
      <c r="U51" t="s">
        <v>29</v>
      </c>
    </row>
    <row r="52" spans="1:21" x14ac:dyDescent="0.25">
      <c r="A52">
        <v>50</v>
      </c>
      <c r="B52">
        <v>36160000</v>
      </c>
      <c r="C52">
        <v>4520000</v>
      </c>
      <c r="D52" t="e">
        <f>+VLOOKUP(A52,'2020'!#REF!,29,0)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14" t="s">
        <v>47</v>
      </c>
      <c r="U52" t="s">
        <v>33</v>
      </c>
    </row>
    <row r="53" spans="1:21" x14ac:dyDescent="0.25">
      <c r="A53">
        <v>51</v>
      </c>
      <c r="B53">
        <v>36160000</v>
      </c>
      <c r="C53">
        <v>4520000</v>
      </c>
      <c r="D53" t="e">
        <f>+VLOOKUP(A53,'2020'!#REF!,29,0)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14" t="s">
        <v>47</v>
      </c>
      <c r="U53" t="s">
        <v>33</v>
      </c>
    </row>
    <row r="54" spans="1:21" x14ac:dyDescent="0.25">
      <c r="A54">
        <v>52</v>
      </c>
      <c r="B54">
        <v>36160000</v>
      </c>
      <c r="C54">
        <v>4520000</v>
      </c>
      <c r="D54" t="e">
        <f>+VLOOKUP(A54,'2020'!#REF!,29,0)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14" t="s">
        <v>47</v>
      </c>
      <c r="U54" t="s">
        <v>33</v>
      </c>
    </row>
    <row r="55" spans="1:21" x14ac:dyDescent="0.25">
      <c r="A55">
        <v>53</v>
      </c>
      <c r="B55">
        <v>36160000</v>
      </c>
      <c r="C55">
        <v>4520000</v>
      </c>
      <c r="D55" t="e">
        <f>+VLOOKUP(A55,'2020'!#REF!,29,0)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14" t="s">
        <v>47</v>
      </c>
      <c r="U55" t="s">
        <v>33</v>
      </c>
    </row>
    <row r="56" spans="1:21" x14ac:dyDescent="0.25">
      <c r="A56">
        <v>54</v>
      </c>
      <c r="B56">
        <v>36160000</v>
      </c>
      <c r="C56">
        <v>4520000</v>
      </c>
      <c r="D56" t="e">
        <f>+VLOOKUP(A56,'2020'!#REF!,29,0)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14" t="s">
        <v>47</v>
      </c>
      <c r="U56" t="s">
        <v>29</v>
      </c>
    </row>
    <row r="57" spans="1:21" x14ac:dyDescent="0.25">
      <c r="A57">
        <v>55</v>
      </c>
      <c r="B57">
        <v>36160000</v>
      </c>
      <c r="C57">
        <v>4520000</v>
      </c>
      <c r="D57" t="e">
        <f>+VLOOKUP(A57,'2020'!#REF!,29,0)</f>
        <v>#REF!</v>
      </c>
      <c r="E57" t="e">
        <f t="shared" si="0"/>
        <v>#REF!</v>
      </c>
      <c r="F57">
        <v>8</v>
      </c>
      <c r="G57" t="e">
        <f>+VLOOKUP(A57,'2020'!#REF!,21,0)</f>
        <v>#REF!</v>
      </c>
      <c r="H57" t="e">
        <f t="shared" si="1"/>
        <v>#REF!</v>
      </c>
      <c r="I57" t="s">
        <v>17</v>
      </c>
      <c r="J57" t="s">
        <v>18</v>
      </c>
      <c r="K57" t="s">
        <v>19</v>
      </c>
      <c r="L57" t="s">
        <v>20</v>
      </c>
      <c r="M57" t="s">
        <v>179</v>
      </c>
      <c r="N57" t="s">
        <v>22</v>
      </c>
      <c r="O57" t="s">
        <v>23</v>
      </c>
      <c r="P57" t="s">
        <v>24</v>
      </c>
      <c r="Q57" t="s">
        <v>180</v>
      </c>
      <c r="R57" t="s">
        <v>181</v>
      </c>
      <c r="S57" t="s">
        <v>46</v>
      </c>
      <c r="T57" s="14" t="s">
        <v>47</v>
      </c>
      <c r="U57" t="s">
        <v>29</v>
      </c>
    </row>
    <row r="58" spans="1:21" x14ac:dyDescent="0.25">
      <c r="A58">
        <v>56</v>
      </c>
      <c r="B58">
        <v>36160000</v>
      </c>
      <c r="C58">
        <v>4520000</v>
      </c>
      <c r="D58" t="e">
        <f>+VLOOKUP(A58,'2020'!#REF!,29,0)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14" t="s">
        <v>75</v>
      </c>
      <c r="U58" t="s">
        <v>33</v>
      </c>
    </row>
    <row r="59" spans="1:21" x14ac:dyDescent="0.25">
      <c r="A59">
        <v>57</v>
      </c>
      <c r="B59">
        <v>48000000</v>
      </c>
      <c r="C59">
        <v>6000000</v>
      </c>
      <c r="D59" t="e">
        <f>+VLOOKUP(A59,'2020'!#REF!,29,0)</f>
        <v>#REF!</v>
      </c>
      <c r="E59" t="e">
        <f t="shared" si="0"/>
        <v>#REF!</v>
      </c>
      <c r="F59">
        <v>8</v>
      </c>
      <c r="G59" t="e">
        <f>+VLOOKUP(A59,'2020'!#REF!,21,0)</f>
        <v>#REF!</v>
      </c>
      <c r="H59" t="e">
        <f t="shared" si="1"/>
        <v>#REF!</v>
      </c>
      <c r="I59" t="s">
        <v>17</v>
      </c>
      <c r="J59" t="s">
        <v>18</v>
      </c>
      <c r="K59" t="s">
        <v>19</v>
      </c>
      <c r="L59" t="s">
        <v>20</v>
      </c>
      <c r="M59" t="s">
        <v>186</v>
      </c>
      <c r="N59" t="s">
        <v>22</v>
      </c>
      <c r="O59" t="s">
        <v>23</v>
      </c>
      <c r="P59" t="s">
        <v>24</v>
      </c>
      <c r="Q59" t="s">
        <v>187</v>
      </c>
      <c r="R59" t="s">
        <v>188</v>
      </c>
      <c r="S59" t="s">
        <v>46</v>
      </c>
      <c r="T59" s="14" t="s">
        <v>47</v>
      </c>
      <c r="U59" t="s">
        <v>29</v>
      </c>
    </row>
    <row r="60" spans="1:21" x14ac:dyDescent="0.25">
      <c r="A60">
        <v>58</v>
      </c>
      <c r="B60">
        <v>36160000</v>
      </c>
      <c r="C60">
        <v>4520000</v>
      </c>
      <c r="D60" t="e">
        <f>+VLOOKUP(A60,'2020'!#REF!,29,0)</f>
        <v>#REF!</v>
      </c>
      <c r="E60" t="e">
        <f t="shared" si="0"/>
        <v>#REF!</v>
      </c>
      <c r="F60">
        <v>8</v>
      </c>
      <c r="G60" t="e">
        <f>+VLOOKUP(A60,'2020'!#REF!,21,0)</f>
        <v>#REF!</v>
      </c>
      <c r="H60" t="e">
        <f t="shared" si="1"/>
        <v>#REF!</v>
      </c>
      <c r="I60" t="s">
        <v>57</v>
      </c>
      <c r="J60" t="s">
        <v>18</v>
      </c>
      <c r="K60" t="s">
        <v>19</v>
      </c>
      <c r="L60" t="s">
        <v>20</v>
      </c>
      <c r="M60" t="s">
        <v>189</v>
      </c>
      <c r="N60" t="s">
        <v>22</v>
      </c>
      <c r="O60" t="s">
        <v>59</v>
      </c>
      <c r="P60" t="s">
        <v>60</v>
      </c>
      <c r="Q60" t="s">
        <v>190</v>
      </c>
      <c r="R60" t="s">
        <v>191</v>
      </c>
      <c r="S60" t="s">
        <v>46</v>
      </c>
      <c r="T60" s="14" t="s">
        <v>47</v>
      </c>
      <c r="U60" t="s">
        <v>29</v>
      </c>
    </row>
    <row r="61" spans="1:21" x14ac:dyDescent="0.25">
      <c r="A61">
        <v>59</v>
      </c>
      <c r="B61">
        <v>18400000</v>
      </c>
      <c r="C61">
        <v>2300000</v>
      </c>
      <c r="D61" t="e">
        <f>+VLOOKUP(A61,'2020'!#REF!,29,0)</f>
        <v>#REF!</v>
      </c>
      <c r="E61" t="e">
        <f t="shared" si="0"/>
        <v>#REF!</v>
      </c>
      <c r="F61">
        <v>8</v>
      </c>
      <c r="G61" t="e">
        <f>+VLOOKUP(A61,'2020'!#REF!,21,0)</f>
        <v>#REF!</v>
      </c>
      <c r="H61" t="e">
        <f t="shared" si="1"/>
        <v>#REF!</v>
      </c>
      <c r="I61" t="s">
        <v>76</v>
      </c>
      <c r="J61" t="s">
        <v>18</v>
      </c>
      <c r="K61" t="s">
        <v>19</v>
      </c>
      <c r="L61" t="s">
        <v>20</v>
      </c>
      <c r="M61" t="s">
        <v>192</v>
      </c>
      <c r="N61" t="s">
        <v>22</v>
      </c>
      <c r="O61" t="s">
        <v>78</v>
      </c>
      <c r="P61" t="s">
        <v>79</v>
      </c>
      <c r="Q61" t="s">
        <v>83</v>
      </c>
      <c r="R61" t="s">
        <v>193</v>
      </c>
      <c r="S61" t="s">
        <v>27</v>
      </c>
      <c r="T61" s="14" t="s">
        <v>28</v>
      </c>
      <c r="U61" t="s">
        <v>33</v>
      </c>
    </row>
    <row r="62" spans="1:21" x14ac:dyDescent="0.25">
      <c r="A62">
        <v>60</v>
      </c>
      <c r="B62">
        <v>40000000</v>
      </c>
      <c r="C62">
        <v>5000000</v>
      </c>
      <c r="D62" t="e">
        <f>+VLOOKUP(A62,'2020'!#REF!,29,0)</f>
        <v>#REF!</v>
      </c>
      <c r="E62" t="e">
        <f t="shared" si="0"/>
        <v>#REF!</v>
      </c>
      <c r="F62">
        <v>8</v>
      </c>
      <c r="G62" t="e">
        <f>+VLOOKUP(A62,'2020'!#REF!,21,0)</f>
        <v>#REF!</v>
      </c>
      <c r="H62" t="e">
        <f t="shared" si="1"/>
        <v>#REF!</v>
      </c>
      <c r="I62" t="s">
        <v>17</v>
      </c>
      <c r="J62" t="s">
        <v>18</v>
      </c>
      <c r="K62" t="s">
        <v>19</v>
      </c>
      <c r="L62" t="s">
        <v>20</v>
      </c>
      <c r="M62" t="s">
        <v>194</v>
      </c>
      <c r="N62" t="s">
        <v>195</v>
      </c>
      <c r="O62" t="s">
        <v>23</v>
      </c>
      <c r="P62" t="s">
        <v>24</v>
      </c>
      <c r="Q62" t="s">
        <v>196</v>
      </c>
      <c r="R62" t="s">
        <v>197</v>
      </c>
      <c r="S62" t="s">
        <v>46</v>
      </c>
      <c r="T62" s="14" t="s">
        <v>47</v>
      </c>
      <c r="U62" t="s">
        <v>29</v>
      </c>
    </row>
    <row r="63" spans="1:21" x14ac:dyDescent="0.25">
      <c r="A63">
        <v>61</v>
      </c>
      <c r="B63">
        <v>40000000</v>
      </c>
      <c r="C63">
        <v>5000000</v>
      </c>
      <c r="D63" t="e">
        <f>+VLOOKUP(A63,'2020'!#REF!,29,0)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14" t="s">
        <v>28</v>
      </c>
      <c r="U63" t="s">
        <v>33</v>
      </c>
    </row>
    <row r="64" spans="1:21" x14ac:dyDescent="0.25">
      <c r="A64">
        <v>62</v>
      </c>
      <c r="B64">
        <v>36160000</v>
      </c>
      <c r="C64">
        <v>4520000</v>
      </c>
      <c r="D64" t="e">
        <f>+VLOOKUP(A64,'2020'!#REF!,29,0)</f>
        <v>#REF!</v>
      </c>
      <c r="E64" t="e">
        <f t="shared" si="0"/>
        <v>#REF!</v>
      </c>
      <c r="F64">
        <v>8</v>
      </c>
      <c r="G64" t="e">
        <f>+VLOOKUP(A64,'2020'!#REF!,21,0)</f>
        <v>#REF!</v>
      </c>
      <c r="H64" t="e">
        <f t="shared" si="1"/>
        <v>#REF!</v>
      </c>
      <c r="I64" t="s">
        <v>17</v>
      </c>
      <c r="J64" t="s">
        <v>18</v>
      </c>
      <c r="K64" t="s">
        <v>19</v>
      </c>
      <c r="L64" t="s">
        <v>20</v>
      </c>
      <c r="M64" t="s">
        <v>201</v>
      </c>
      <c r="N64" t="s">
        <v>22</v>
      </c>
      <c r="O64" t="s">
        <v>23</v>
      </c>
      <c r="P64" t="s">
        <v>24</v>
      </c>
      <c r="Q64" t="s">
        <v>202</v>
      </c>
      <c r="R64" t="s">
        <v>203</v>
      </c>
      <c r="S64" t="s">
        <v>46</v>
      </c>
      <c r="T64" s="14" t="s">
        <v>47</v>
      </c>
      <c r="U64" t="s">
        <v>33</v>
      </c>
    </row>
    <row r="65" spans="1:21" x14ac:dyDescent="0.25">
      <c r="A65">
        <v>63</v>
      </c>
      <c r="B65">
        <v>48000000</v>
      </c>
      <c r="C65">
        <v>6000000</v>
      </c>
      <c r="D65" t="e">
        <f>+VLOOKUP(A65,'2020'!#REF!,29,0)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14" t="s">
        <v>47</v>
      </c>
      <c r="U65" t="s">
        <v>33</v>
      </c>
    </row>
    <row r="66" spans="1:21" x14ac:dyDescent="0.25">
      <c r="A66">
        <v>64</v>
      </c>
      <c r="B66">
        <v>18400000</v>
      </c>
      <c r="C66">
        <v>2300000</v>
      </c>
      <c r="D66" t="e">
        <f>+VLOOKUP(A66,'2020'!#REF!,29,0)</f>
        <v>#REF!</v>
      </c>
      <c r="E66" t="e">
        <f t="shared" si="0"/>
        <v>#REF!</v>
      </c>
      <c r="F66">
        <v>8</v>
      </c>
      <c r="G66" t="e">
        <f>+VLOOKUP(A66,'2020'!#REF!,21,0)</f>
        <v>#REF!</v>
      </c>
      <c r="H66" t="e">
        <f t="shared" si="1"/>
        <v>#REF!</v>
      </c>
      <c r="I66" t="s">
        <v>48</v>
      </c>
      <c r="J66" t="s">
        <v>18</v>
      </c>
      <c r="K66" t="s">
        <v>19</v>
      </c>
      <c r="L66" t="s">
        <v>20</v>
      </c>
      <c r="M66" t="s">
        <v>207</v>
      </c>
      <c r="N66" t="s">
        <v>22</v>
      </c>
      <c r="O66" t="s">
        <v>50</v>
      </c>
      <c r="P66" t="s">
        <v>51</v>
      </c>
      <c r="Q66" t="s">
        <v>134</v>
      </c>
      <c r="R66" t="s">
        <v>134</v>
      </c>
      <c r="S66" t="s">
        <v>27</v>
      </c>
      <c r="T66" s="14" t="s">
        <v>28</v>
      </c>
      <c r="U66" t="s">
        <v>29</v>
      </c>
    </row>
    <row r="67" spans="1:21" x14ac:dyDescent="0.25">
      <c r="A67">
        <v>65</v>
      </c>
      <c r="B67">
        <v>18400000</v>
      </c>
      <c r="C67">
        <v>2300000</v>
      </c>
      <c r="D67" t="e">
        <f>+VLOOKUP(A67,'2020'!#REF!,29,0)</f>
        <v>#REF!</v>
      </c>
      <c r="E67" t="e">
        <f t="shared" ref="E67:E130" si="2">+B67=D67</f>
        <v>#REF!</v>
      </c>
      <c r="F67">
        <v>8</v>
      </c>
      <c r="G67" t="e">
        <f>+VLOOKUP(A67,'2020'!#REF!,21,0)</f>
        <v>#REF!</v>
      </c>
      <c r="H67" t="e">
        <f t="shared" ref="H67:H130" si="3">+F67=G67</f>
        <v>#REF!</v>
      </c>
      <c r="I67" t="s">
        <v>48</v>
      </c>
      <c r="J67" t="s">
        <v>18</v>
      </c>
      <c r="K67" t="s">
        <v>19</v>
      </c>
      <c r="L67" t="s">
        <v>20</v>
      </c>
      <c r="M67" t="s">
        <v>208</v>
      </c>
      <c r="N67" t="s">
        <v>22</v>
      </c>
      <c r="O67" t="s">
        <v>50</v>
      </c>
      <c r="P67" t="s">
        <v>51</v>
      </c>
      <c r="Q67" t="s">
        <v>134</v>
      </c>
      <c r="R67" t="s">
        <v>134</v>
      </c>
      <c r="S67" t="s">
        <v>27</v>
      </c>
      <c r="T67" s="14" t="s">
        <v>28</v>
      </c>
      <c r="U67" t="s">
        <v>29</v>
      </c>
    </row>
    <row r="68" spans="1:21" x14ac:dyDescent="0.25">
      <c r="A68">
        <v>66</v>
      </c>
      <c r="B68">
        <v>18400000</v>
      </c>
      <c r="C68">
        <v>2300000</v>
      </c>
      <c r="D68" t="e">
        <f>+VLOOKUP(A68,'2020'!#REF!,29,0)</f>
        <v>#REF!</v>
      </c>
      <c r="E68" t="e">
        <f t="shared" si="2"/>
        <v>#REF!</v>
      </c>
      <c r="F68">
        <v>8</v>
      </c>
      <c r="G68" t="e">
        <f>+VLOOKUP(A68,'2020'!#REF!,21,0)</f>
        <v>#REF!</v>
      </c>
      <c r="H68" t="e">
        <f t="shared" si="3"/>
        <v>#REF!</v>
      </c>
      <c r="I68" t="s">
        <v>48</v>
      </c>
      <c r="J68" t="s">
        <v>18</v>
      </c>
      <c r="K68" t="s">
        <v>19</v>
      </c>
      <c r="L68" t="s">
        <v>20</v>
      </c>
      <c r="M68" t="s">
        <v>209</v>
      </c>
      <c r="N68" t="s">
        <v>22</v>
      </c>
      <c r="O68" t="s">
        <v>50</v>
      </c>
      <c r="P68" t="s">
        <v>51</v>
      </c>
      <c r="Q68" t="s">
        <v>134</v>
      </c>
      <c r="R68" t="s">
        <v>134</v>
      </c>
      <c r="S68" t="s">
        <v>27</v>
      </c>
      <c r="T68" s="14" t="s">
        <v>28</v>
      </c>
      <c r="U68" t="s">
        <v>29</v>
      </c>
    </row>
    <row r="69" spans="1:21" x14ac:dyDescent="0.25">
      <c r="A69">
        <v>67</v>
      </c>
      <c r="B69">
        <v>18400000</v>
      </c>
      <c r="C69">
        <v>2300000</v>
      </c>
      <c r="D69" t="e">
        <f>+VLOOKUP(A69,'2020'!#REF!,29,0)</f>
        <v>#REF!</v>
      </c>
      <c r="E69" t="e">
        <f t="shared" si="2"/>
        <v>#REF!</v>
      </c>
      <c r="F69">
        <v>8</v>
      </c>
      <c r="G69" t="e">
        <f>+VLOOKUP(A69,'2020'!#REF!,21,0)</f>
        <v>#REF!</v>
      </c>
      <c r="H69" t="e">
        <f t="shared" si="3"/>
        <v>#REF!</v>
      </c>
      <c r="I69" t="s">
        <v>48</v>
      </c>
      <c r="J69" t="s">
        <v>18</v>
      </c>
      <c r="K69" t="s">
        <v>19</v>
      </c>
      <c r="L69" t="s">
        <v>20</v>
      </c>
      <c r="M69" t="s">
        <v>210</v>
      </c>
      <c r="N69" t="s">
        <v>22</v>
      </c>
      <c r="O69" t="s">
        <v>50</v>
      </c>
      <c r="P69" t="s">
        <v>51</v>
      </c>
      <c r="Q69" t="s">
        <v>134</v>
      </c>
      <c r="R69" t="s">
        <v>134</v>
      </c>
      <c r="S69" t="s">
        <v>27</v>
      </c>
      <c r="T69" s="14" t="s">
        <v>28</v>
      </c>
      <c r="U69" t="s">
        <v>29</v>
      </c>
    </row>
    <row r="70" spans="1:21" x14ac:dyDescent="0.25">
      <c r="A70">
        <v>68</v>
      </c>
      <c r="B70">
        <v>40000000</v>
      </c>
      <c r="C70">
        <v>5000000</v>
      </c>
      <c r="D70" t="e">
        <f>+VLOOKUP(A70,'2020'!#REF!,29,0)</f>
        <v>#REF!</v>
      </c>
      <c r="E70" t="e">
        <f t="shared" si="2"/>
        <v>#REF!</v>
      </c>
      <c r="F70">
        <v>8</v>
      </c>
      <c r="G70" t="e">
        <f>+VLOOKUP(A70,'2020'!#REF!,21,0)</f>
        <v>#REF!</v>
      </c>
      <c r="H70" t="e">
        <f t="shared" si="3"/>
        <v>#REF!</v>
      </c>
      <c r="I70" t="s">
        <v>48</v>
      </c>
      <c r="J70" t="s">
        <v>18</v>
      </c>
      <c r="K70" t="s">
        <v>19</v>
      </c>
      <c r="L70" t="s">
        <v>20</v>
      </c>
      <c r="M70" t="s">
        <v>211</v>
      </c>
      <c r="N70" t="s">
        <v>22</v>
      </c>
      <c r="O70" t="s">
        <v>50</v>
      </c>
      <c r="P70" t="s">
        <v>51</v>
      </c>
      <c r="Q70" t="s">
        <v>134</v>
      </c>
      <c r="R70" t="s">
        <v>134</v>
      </c>
      <c r="S70" t="s">
        <v>46</v>
      </c>
      <c r="T70" s="14" t="s">
        <v>47</v>
      </c>
      <c r="U70" t="s">
        <v>29</v>
      </c>
    </row>
    <row r="71" spans="1:21" x14ac:dyDescent="0.25">
      <c r="A71">
        <v>69</v>
      </c>
      <c r="B71">
        <v>36160000</v>
      </c>
      <c r="C71">
        <v>4520000</v>
      </c>
      <c r="D71" t="e">
        <f>+VLOOKUP(A71,'2020'!#REF!,29,0)</f>
        <v>#REF!</v>
      </c>
      <c r="E71" t="e">
        <f t="shared" si="2"/>
        <v>#REF!</v>
      </c>
      <c r="F71">
        <v>8</v>
      </c>
      <c r="G71" t="e">
        <f>+VLOOKUP(A71,'2020'!#REF!,21,0)</f>
        <v>#REF!</v>
      </c>
      <c r="H71" t="e">
        <f t="shared" si="3"/>
        <v>#REF!</v>
      </c>
      <c r="I71" t="s">
        <v>66</v>
      </c>
      <c r="J71" t="s">
        <v>18</v>
      </c>
      <c r="K71" t="s">
        <v>19</v>
      </c>
      <c r="L71" t="s">
        <v>20</v>
      </c>
      <c r="M71" t="s">
        <v>212</v>
      </c>
      <c r="N71" t="s">
        <v>213</v>
      </c>
      <c r="O71" t="s">
        <v>68</v>
      </c>
      <c r="P71" t="s">
        <v>69</v>
      </c>
      <c r="Q71" t="s">
        <v>214</v>
      </c>
      <c r="R71" t="s">
        <v>215</v>
      </c>
      <c r="S71" t="s">
        <v>46</v>
      </c>
      <c r="T71" s="14" t="s">
        <v>216</v>
      </c>
      <c r="U71" t="s">
        <v>33</v>
      </c>
    </row>
    <row r="72" spans="1:21" x14ac:dyDescent="0.25">
      <c r="A72">
        <v>70</v>
      </c>
      <c r="B72">
        <v>36160000</v>
      </c>
      <c r="C72">
        <v>4520000</v>
      </c>
      <c r="D72" t="e">
        <f>+VLOOKUP(A72,'2020'!#REF!,29,0)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14" t="s">
        <v>47</v>
      </c>
      <c r="U72" t="s">
        <v>33</v>
      </c>
    </row>
    <row r="73" spans="1:21" x14ac:dyDescent="0.25">
      <c r="A73">
        <v>71</v>
      </c>
      <c r="B73">
        <v>36160000</v>
      </c>
      <c r="C73">
        <v>4520000</v>
      </c>
      <c r="D73" t="e">
        <f>+VLOOKUP(A73,'2020'!#REF!,29,0)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14" t="s">
        <v>128</v>
      </c>
      <c r="U73" t="s">
        <v>29</v>
      </c>
    </row>
    <row r="74" spans="1:21" x14ac:dyDescent="0.25">
      <c r="A74">
        <v>72</v>
      </c>
      <c r="B74">
        <v>36160000</v>
      </c>
      <c r="C74">
        <v>4520000</v>
      </c>
      <c r="D74" t="e">
        <f>+VLOOKUP(A74,'2020'!#REF!,29,0)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14" t="s">
        <v>47</v>
      </c>
      <c r="U74" t="s">
        <v>29</v>
      </c>
    </row>
    <row r="75" spans="1:21" x14ac:dyDescent="0.25">
      <c r="A75">
        <v>73</v>
      </c>
      <c r="B75">
        <v>44000000</v>
      </c>
      <c r="C75">
        <v>5500000</v>
      </c>
      <c r="D75" t="e">
        <f>+VLOOKUP(A75,'2020'!#REF!,29,0)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14" t="s">
        <v>234</v>
      </c>
      <c r="U75" t="s">
        <v>33</v>
      </c>
    </row>
    <row r="76" spans="1:21" x14ac:dyDescent="0.25">
      <c r="A76">
        <v>74</v>
      </c>
      <c r="B76">
        <v>36160000</v>
      </c>
      <c r="C76">
        <v>4520000</v>
      </c>
      <c r="D76" t="e">
        <f>+VLOOKUP(A76,'2020'!#REF!,29,0)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14" t="s">
        <v>47</v>
      </c>
      <c r="U76" t="s">
        <v>29</v>
      </c>
    </row>
    <row r="77" spans="1:21" x14ac:dyDescent="0.25">
      <c r="A77">
        <v>75</v>
      </c>
      <c r="B77">
        <v>36160000</v>
      </c>
      <c r="C77">
        <v>4520000</v>
      </c>
      <c r="D77" t="e">
        <f>+VLOOKUP(A77,'2020'!#REF!,29,0)</f>
        <v>#REF!</v>
      </c>
      <c r="E77" t="e">
        <f t="shared" si="2"/>
        <v>#REF!</v>
      </c>
      <c r="F77">
        <v>8</v>
      </c>
      <c r="G77" t="e">
        <f>+VLOOKUP(A77,'2020'!#REF!,21,0)</f>
        <v>#REF!</v>
      </c>
      <c r="H77" t="e">
        <f t="shared" si="3"/>
        <v>#REF!</v>
      </c>
      <c r="I77" t="s">
        <v>241</v>
      </c>
      <c r="J77" t="s">
        <v>18</v>
      </c>
      <c r="K77" t="s">
        <v>19</v>
      </c>
      <c r="L77" t="s">
        <v>20</v>
      </c>
      <c r="M77" t="s">
        <v>242</v>
      </c>
      <c r="N77" t="s">
        <v>22</v>
      </c>
      <c r="O77" t="s">
        <v>243</v>
      </c>
      <c r="P77" t="s">
        <v>244</v>
      </c>
      <c r="Q77" t="s">
        <v>245</v>
      </c>
      <c r="R77" t="s">
        <v>246</v>
      </c>
      <c r="S77" t="s">
        <v>46</v>
      </c>
      <c r="T77" s="14" t="s">
        <v>47</v>
      </c>
      <c r="U77" t="s">
        <v>33</v>
      </c>
    </row>
    <row r="78" spans="1:21" x14ac:dyDescent="0.25">
      <c r="A78">
        <v>76</v>
      </c>
      <c r="B78">
        <v>52800000</v>
      </c>
      <c r="C78">
        <v>6600000</v>
      </c>
      <c r="D78" t="e">
        <f>+VLOOKUP(A78,'2020'!#REF!,29,0)</f>
        <v>#REF!</v>
      </c>
      <c r="E78" t="e">
        <f t="shared" si="2"/>
        <v>#REF!</v>
      </c>
      <c r="F78">
        <v>8</v>
      </c>
      <c r="G78" t="e">
        <f>+VLOOKUP(A78,'2020'!#REF!,21,0)</f>
        <v>#REF!</v>
      </c>
      <c r="H78" t="e">
        <f t="shared" si="3"/>
        <v>#REF!</v>
      </c>
      <c r="I78" t="s">
        <v>17</v>
      </c>
      <c r="J78" t="s">
        <v>18</v>
      </c>
      <c r="K78" t="s">
        <v>19</v>
      </c>
      <c r="L78" t="s">
        <v>20</v>
      </c>
      <c r="M78" t="s">
        <v>247</v>
      </c>
      <c r="N78" t="s">
        <v>22</v>
      </c>
      <c r="O78" t="s">
        <v>23</v>
      </c>
      <c r="P78" t="s">
        <v>24</v>
      </c>
      <c r="Q78" t="s">
        <v>248</v>
      </c>
      <c r="R78" t="s">
        <v>249</v>
      </c>
      <c r="S78" t="s">
        <v>46</v>
      </c>
      <c r="T78" s="14" t="s">
        <v>47</v>
      </c>
      <c r="U78" t="s">
        <v>29</v>
      </c>
    </row>
    <row r="79" spans="1:21" x14ac:dyDescent="0.25">
      <c r="A79">
        <v>77</v>
      </c>
      <c r="B79">
        <v>48000000</v>
      </c>
      <c r="C79">
        <v>6000000</v>
      </c>
      <c r="D79" t="e">
        <f>+VLOOKUP(A79,'2020'!#REF!,29,0)</f>
        <v>#REF!</v>
      </c>
      <c r="E79" t="e">
        <f t="shared" si="2"/>
        <v>#REF!</v>
      </c>
      <c r="F79">
        <v>8</v>
      </c>
      <c r="G79" t="e">
        <f>+VLOOKUP(A79,'2020'!#REF!,21,0)</f>
        <v>#REF!</v>
      </c>
      <c r="H79" t="e">
        <f t="shared" si="3"/>
        <v>#REF!</v>
      </c>
      <c r="I79" t="s">
        <v>17</v>
      </c>
      <c r="J79" t="s">
        <v>18</v>
      </c>
      <c r="K79" t="s">
        <v>19</v>
      </c>
      <c r="L79" t="s">
        <v>20</v>
      </c>
      <c r="M79" t="s">
        <v>250</v>
      </c>
      <c r="N79" t="s">
        <v>22</v>
      </c>
      <c r="O79" t="s">
        <v>23</v>
      </c>
      <c r="P79" t="s">
        <v>24</v>
      </c>
      <c r="Q79" t="s">
        <v>134</v>
      </c>
      <c r="R79" t="s">
        <v>134</v>
      </c>
      <c r="S79" t="s">
        <v>46</v>
      </c>
      <c r="T79" s="14" t="s">
        <v>47</v>
      </c>
      <c r="U79" t="s">
        <v>33</v>
      </c>
    </row>
    <row r="80" spans="1:21" x14ac:dyDescent="0.25">
      <c r="A80">
        <v>78</v>
      </c>
      <c r="B80">
        <v>18400000</v>
      </c>
      <c r="C80">
        <v>2300000</v>
      </c>
      <c r="D80" t="e">
        <f>+VLOOKUP(A80,'2020'!#REF!,29,0)</f>
        <v>#REF!</v>
      </c>
      <c r="E80" t="e">
        <f t="shared" si="2"/>
        <v>#REF!</v>
      </c>
      <c r="F80">
        <v>8</v>
      </c>
      <c r="G80" t="e">
        <f>+VLOOKUP(A80,'2020'!#REF!,21,0)</f>
        <v>#REF!</v>
      </c>
      <c r="H80" t="e">
        <f t="shared" si="3"/>
        <v>#REF!</v>
      </c>
      <c r="I80" t="s">
        <v>251</v>
      </c>
      <c r="J80" t="s">
        <v>18</v>
      </c>
      <c r="K80" t="s">
        <v>19</v>
      </c>
      <c r="L80" t="s">
        <v>20</v>
      </c>
      <c r="M80" t="s">
        <v>252</v>
      </c>
      <c r="N80" t="s">
        <v>22</v>
      </c>
      <c r="O80" t="s">
        <v>253</v>
      </c>
      <c r="P80" t="s">
        <v>254</v>
      </c>
      <c r="Q80" t="s">
        <v>255</v>
      </c>
      <c r="R80" t="s">
        <v>256</v>
      </c>
      <c r="S80" t="s">
        <v>27</v>
      </c>
      <c r="T80" s="14" t="s">
        <v>28</v>
      </c>
      <c r="U80" t="s">
        <v>29</v>
      </c>
    </row>
    <row r="81" spans="1:21" x14ac:dyDescent="0.25">
      <c r="A81">
        <v>79</v>
      </c>
      <c r="B81">
        <v>24800000</v>
      </c>
      <c r="C81">
        <v>3100000</v>
      </c>
      <c r="D81" t="e">
        <f>+VLOOKUP(A81,'2020'!#REF!,29,0)</f>
        <v>#REF!</v>
      </c>
      <c r="E81" t="e">
        <f t="shared" si="2"/>
        <v>#REF!</v>
      </c>
      <c r="F81">
        <v>8</v>
      </c>
      <c r="G81" t="e">
        <f>+VLOOKUP(A81,'2020'!#REF!,21,0)</f>
        <v>#REF!</v>
      </c>
      <c r="H81" t="e">
        <f t="shared" si="3"/>
        <v>#REF!</v>
      </c>
      <c r="I81" t="s">
        <v>17</v>
      </c>
      <c r="J81" t="s">
        <v>18</v>
      </c>
      <c r="K81" t="s">
        <v>19</v>
      </c>
      <c r="L81" t="s">
        <v>20</v>
      </c>
      <c r="M81" t="s">
        <v>257</v>
      </c>
      <c r="N81" t="s">
        <v>22</v>
      </c>
      <c r="O81" t="s">
        <v>23</v>
      </c>
      <c r="P81" t="s">
        <v>24</v>
      </c>
      <c r="Q81" t="s">
        <v>258</v>
      </c>
      <c r="R81" t="s">
        <v>259</v>
      </c>
      <c r="S81" t="s">
        <v>27</v>
      </c>
      <c r="T81" s="14" t="s">
        <v>260</v>
      </c>
      <c r="U81" t="s">
        <v>29</v>
      </c>
    </row>
    <row r="82" spans="1:21" x14ac:dyDescent="0.25">
      <c r="A82">
        <v>80</v>
      </c>
      <c r="B82">
        <v>36160000</v>
      </c>
      <c r="C82">
        <v>4520000</v>
      </c>
      <c r="D82" t="e">
        <f>+VLOOKUP(A82,'2020'!#REF!,29,0)</f>
        <v>#REF!</v>
      </c>
      <c r="E82" t="e">
        <f t="shared" si="2"/>
        <v>#REF!</v>
      </c>
      <c r="F82">
        <v>8</v>
      </c>
      <c r="G82" t="e">
        <f>+VLOOKUP(A82,'2020'!#REF!,21,0)</f>
        <v>#REF!</v>
      </c>
      <c r="H82" t="e">
        <f t="shared" si="3"/>
        <v>#REF!</v>
      </c>
      <c r="I82" t="s">
        <v>261</v>
      </c>
      <c r="J82" t="s">
        <v>18</v>
      </c>
      <c r="K82" t="s">
        <v>19</v>
      </c>
      <c r="L82" t="s">
        <v>20</v>
      </c>
      <c r="M82" t="s">
        <v>262</v>
      </c>
      <c r="N82" t="s">
        <v>22</v>
      </c>
      <c r="O82" t="s">
        <v>263</v>
      </c>
      <c r="P82" t="s">
        <v>264</v>
      </c>
      <c r="Q82" t="s">
        <v>265</v>
      </c>
      <c r="R82" t="s">
        <v>266</v>
      </c>
      <c r="S82" t="s">
        <v>46</v>
      </c>
      <c r="T82" s="14" t="s">
        <v>47</v>
      </c>
      <c r="U82" t="s">
        <v>29</v>
      </c>
    </row>
    <row r="83" spans="1:21" x14ac:dyDescent="0.25">
      <c r="A83">
        <v>81</v>
      </c>
      <c r="B83">
        <v>24800000</v>
      </c>
      <c r="C83">
        <v>3100000</v>
      </c>
      <c r="D83" t="e">
        <f>+VLOOKUP(A83,'2020'!#REF!,29,0)</f>
        <v>#REF!</v>
      </c>
      <c r="E83" t="e">
        <f t="shared" si="2"/>
        <v>#REF!</v>
      </c>
      <c r="F83">
        <v>8</v>
      </c>
      <c r="G83" t="e">
        <f>+VLOOKUP(A83,'2020'!#REF!,21,0)</f>
        <v>#REF!</v>
      </c>
      <c r="H83" t="e">
        <f t="shared" si="3"/>
        <v>#REF!</v>
      </c>
      <c r="I83" t="s">
        <v>267</v>
      </c>
      <c r="J83" t="s">
        <v>18</v>
      </c>
      <c r="K83" t="s">
        <v>19</v>
      </c>
      <c r="L83" t="s">
        <v>20</v>
      </c>
      <c r="M83" t="s">
        <v>268</v>
      </c>
      <c r="N83" t="s">
        <v>22</v>
      </c>
      <c r="O83" t="s">
        <v>269</v>
      </c>
      <c r="P83" t="s">
        <v>270</v>
      </c>
      <c r="Q83" t="s">
        <v>271</v>
      </c>
      <c r="R83" t="s">
        <v>272</v>
      </c>
      <c r="S83" t="s">
        <v>27</v>
      </c>
      <c r="T83" s="14" t="s">
        <v>160</v>
      </c>
      <c r="U83" t="s">
        <v>33</v>
      </c>
    </row>
    <row r="84" spans="1:21" x14ac:dyDescent="0.25">
      <c r="A84">
        <v>82</v>
      </c>
      <c r="B84">
        <v>44000000</v>
      </c>
      <c r="C84">
        <v>5500000</v>
      </c>
      <c r="D84" t="e">
        <f>+VLOOKUP(A84,'2020'!#REF!,29,0)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14" t="s">
        <v>47</v>
      </c>
      <c r="U84" t="s">
        <v>33</v>
      </c>
    </row>
    <row r="85" spans="1:21" x14ac:dyDescent="0.25">
      <c r="A85">
        <v>83</v>
      </c>
      <c r="B85">
        <v>44000000</v>
      </c>
      <c r="C85">
        <v>5500000</v>
      </c>
      <c r="D85" t="e">
        <f>+VLOOKUP(A85,'2020'!#REF!,29,0)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14" t="s">
        <v>47</v>
      </c>
      <c r="U85" t="s">
        <v>29</v>
      </c>
    </row>
    <row r="86" spans="1:21" x14ac:dyDescent="0.25">
      <c r="A86">
        <v>84</v>
      </c>
      <c r="B86">
        <v>18400000</v>
      </c>
      <c r="C86">
        <v>2300000</v>
      </c>
      <c r="D86" t="e">
        <f>+VLOOKUP(A86,'2020'!#REF!,29,0)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14" t="s">
        <v>28</v>
      </c>
      <c r="U86" t="s">
        <v>33</v>
      </c>
    </row>
    <row r="87" spans="1:21" x14ac:dyDescent="0.25">
      <c r="A87">
        <v>85</v>
      </c>
      <c r="B87">
        <v>20800000</v>
      </c>
      <c r="C87">
        <v>2600000</v>
      </c>
      <c r="D87" t="e">
        <f>+VLOOKUP(A87,'2020'!#REF!,29,0)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14" t="s">
        <v>28</v>
      </c>
      <c r="U87" t="s">
        <v>29</v>
      </c>
    </row>
    <row r="88" spans="1:21" x14ac:dyDescent="0.25">
      <c r="A88">
        <v>86</v>
      </c>
      <c r="B88">
        <v>18400000</v>
      </c>
      <c r="C88">
        <v>2300000</v>
      </c>
      <c r="D88" t="e">
        <f>+VLOOKUP(A88,'2020'!#REF!,29,0)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14" t="s">
        <v>28</v>
      </c>
      <c r="U88" t="s">
        <v>33</v>
      </c>
    </row>
    <row r="89" spans="1:21" x14ac:dyDescent="0.25">
      <c r="A89">
        <v>87</v>
      </c>
      <c r="B89">
        <v>40000000</v>
      </c>
      <c r="C89">
        <v>5000000</v>
      </c>
      <c r="D89" t="e">
        <f>+VLOOKUP(A89,'2020'!#REF!,29,0)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14" t="s">
        <v>47</v>
      </c>
      <c r="U89" t="s">
        <v>29</v>
      </c>
    </row>
    <row r="90" spans="1:21" x14ac:dyDescent="0.25">
      <c r="A90">
        <v>88</v>
      </c>
      <c r="B90">
        <v>18400000</v>
      </c>
      <c r="C90">
        <v>2300000</v>
      </c>
      <c r="D90" t="e">
        <f>+VLOOKUP(A90,'2020'!#REF!,29,0)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14" t="s">
        <v>28</v>
      </c>
      <c r="U90" t="s">
        <v>29</v>
      </c>
    </row>
    <row r="91" spans="1:21" x14ac:dyDescent="0.25">
      <c r="A91">
        <v>89</v>
      </c>
      <c r="B91">
        <v>36160000</v>
      </c>
      <c r="C91">
        <v>4520000</v>
      </c>
      <c r="D91" t="e">
        <f>+VLOOKUP(A91,'2020'!#REF!,29,0)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14" t="s">
        <v>47</v>
      </c>
      <c r="U91" t="s">
        <v>33</v>
      </c>
    </row>
    <row r="92" spans="1:21" x14ac:dyDescent="0.25">
      <c r="A92">
        <v>90</v>
      </c>
      <c r="B92">
        <v>18400000</v>
      </c>
      <c r="C92">
        <v>2300000</v>
      </c>
      <c r="D92" t="e">
        <f>+VLOOKUP(A92,'2020'!#REF!,29,0)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14" t="s">
        <v>28</v>
      </c>
      <c r="U92" t="s">
        <v>29</v>
      </c>
    </row>
    <row r="93" spans="1:21" x14ac:dyDescent="0.25">
      <c r="A93">
        <v>91</v>
      </c>
      <c r="B93">
        <v>18400000</v>
      </c>
      <c r="C93">
        <v>2300000</v>
      </c>
      <c r="D93" t="e">
        <f>+VLOOKUP(A93,'2020'!#REF!,29,0)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14" t="s">
        <v>40</v>
      </c>
      <c r="U93" t="s">
        <v>33</v>
      </c>
    </row>
    <row r="94" spans="1:21" x14ac:dyDescent="0.25">
      <c r="A94">
        <v>92</v>
      </c>
      <c r="B94">
        <v>44000000</v>
      </c>
      <c r="C94">
        <v>5500000</v>
      </c>
      <c r="D94" t="e">
        <f>+VLOOKUP(A94,'2020'!#REF!,29,0)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14" t="s">
        <v>47</v>
      </c>
      <c r="U94" t="s">
        <v>33</v>
      </c>
    </row>
    <row r="95" spans="1:21" x14ac:dyDescent="0.25">
      <c r="A95">
        <v>93</v>
      </c>
      <c r="B95">
        <v>36160000</v>
      </c>
      <c r="C95">
        <v>4520000</v>
      </c>
      <c r="D95" t="e">
        <f>+VLOOKUP(A95,'2020'!#REF!,29,0)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14" t="s">
        <v>47</v>
      </c>
      <c r="U95" t="s">
        <v>29</v>
      </c>
    </row>
    <row r="96" spans="1:21" x14ac:dyDescent="0.25">
      <c r="A96">
        <v>94</v>
      </c>
      <c r="B96">
        <v>20800000</v>
      </c>
      <c r="C96">
        <v>2600000</v>
      </c>
      <c r="D96" t="e">
        <f>+VLOOKUP(A96,'2020'!#REF!,29,0)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14" t="s">
        <v>28</v>
      </c>
      <c r="U96" t="s">
        <v>29</v>
      </c>
    </row>
    <row r="97" spans="1:21" x14ac:dyDescent="0.25">
      <c r="A97">
        <v>95</v>
      </c>
      <c r="B97">
        <v>18400000</v>
      </c>
      <c r="C97">
        <v>2300000</v>
      </c>
      <c r="D97" t="e">
        <f>+VLOOKUP(A97,'2020'!#REF!,29,0)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14" t="s">
        <v>47</v>
      </c>
      <c r="U97" t="s">
        <v>29</v>
      </c>
    </row>
    <row r="98" spans="1:21" x14ac:dyDescent="0.25">
      <c r="A98">
        <v>96</v>
      </c>
      <c r="B98">
        <v>36160000</v>
      </c>
      <c r="C98">
        <v>4520000</v>
      </c>
      <c r="D98" t="e">
        <f>+VLOOKUP(A98,'2020'!#REF!,29,0)</f>
        <v>#REF!</v>
      </c>
      <c r="E98" t="e">
        <f t="shared" si="2"/>
        <v>#REF!</v>
      </c>
      <c r="F98">
        <v>8</v>
      </c>
      <c r="G98" t="e">
        <f>+VLOOKUP(A98,'2020'!#REF!,21,0)</f>
        <v>#REF!</v>
      </c>
      <c r="H98" t="e">
        <f t="shared" si="3"/>
        <v>#REF!</v>
      </c>
      <c r="I98" t="s">
        <v>251</v>
      </c>
      <c r="J98" t="s">
        <v>18</v>
      </c>
      <c r="K98" t="s">
        <v>19</v>
      </c>
      <c r="L98" t="s">
        <v>20</v>
      </c>
      <c r="M98" t="s">
        <v>317</v>
      </c>
      <c r="N98" t="s">
        <v>22</v>
      </c>
      <c r="O98" t="s">
        <v>253</v>
      </c>
      <c r="P98" t="s">
        <v>254</v>
      </c>
      <c r="Q98" t="s">
        <v>318</v>
      </c>
      <c r="R98" t="s">
        <v>319</v>
      </c>
      <c r="S98" t="s">
        <v>46</v>
      </c>
      <c r="T98" s="14" t="s">
        <v>47</v>
      </c>
      <c r="U98" t="s">
        <v>33</v>
      </c>
    </row>
    <row r="99" spans="1:21" x14ac:dyDescent="0.25">
      <c r="A99">
        <v>97</v>
      </c>
      <c r="B99">
        <v>36160000</v>
      </c>
      <c r="C99">
        <v>4520000</v>
      </c>
      <c r="D99" t="e">
        <f>+VLOOKUP(A99,'2020'!#REF!,29,0)</f>
        <v>#REF!</v>
      </c>
      <c r="E99" t="e">
        <f t="shared" si="2"/>
        <v>#REF!</v>
      </c>
      <c r="F99">
        <v>8</v>
      </c>
      <c r="G99" t="e">
        <f>+VLOOKUP(A99,'2020'!#REF!,21,0)</f>
        <v>#REF!</v>
      </c>
      <c r="H99" t="e">
        <f t="shared" si="3"/>
        <v>#REF!</v>
      </c>
      <c r="I99" t="s">
        <v>48</v>
      </c>
      <c r="J99" t="s">
        <v>18</v>
      </c>
      <c r="K99" t="s">
        <v>19</v>
      </c>
      <c r="L99" t="s">
        <v>20</v>
      </c>
      <c r="M99" t="s">
        <v>320</v>
      </c>
      <c r="N99" t="s">
        <v>321</v>
      </c>
      <c r="O99" t="s">
        <v>50</v>
      </c>
      <c r="P99" t="s">
        <v>51</v>
      </c>
      <c r="Q99" t="s">
        <v>134</v>
      </c>
      <c r="R99" t="s">
        <v>134</v>
      </c>
      <c r="S99" t="s">
        <v>46</v>
      </c>
      <c r="T99" s="14" t="s">
        <v>75</v>
      </c>
      <c r="U99" t="s">
        <v>29</v>
      </c>
    </row>
    <row r="100" spans="1:21" x14ac:dyDescent="0.25">
      <c r="A100">
        <v>98</v>
      </c>
      <c r="B100">
        <v>36160000</v>
      </c>
      <c r="C100">
        <v>4520000</v>
      </c>
      <c r="D100" t="e">
        <f>+VLOOKUP(A100,'2020'!#REF!,29,0)</f>
        <v>#REF!</v>
      </c>
      <c r="E100" t="e">
        <f t="shared" si="2"/>
        <v>#REF!</v>
      </c>
      <c r="F100">
        <v>8</v>
      </c>
      <c r="G100" t="e">
        <f>+VLOOKUP(A100,'2020'!#REF!,21,0)</f>
        <v>#REF!</v>
      </c>
      <c r="H100" t="e">
        <f t="shared" si="3"/>
        <v>#REF!</v>
      </c>
      <c r="I100" t="s">
        <v>48</v>
      </c>
      <c r="J100" t="s">
        <v>18</v>
      </c>
      <c r="K100" t="s">
        <v>19</v>
      </c>
      <c r="L100" t="s">
        <v>20</v>
      </c>
      <c r="M100" t="s">
        <v>322</v>
      </c>
      <c r="N100" t="s">
        <v>323</v>
      </c>
      <c r="O100" t="s">
        <v>50</v>
      </c>
      <c r="P100" t="s">
        <v>51</v>
      </c>
      <c r="Q100" t="s">
        <v>134</v>
      </c>
      <c r="R100" t="s">
        <v>134</v>
      </c>
      <c r="S100" t="s">
        <v>46</v>
      </c>
      <c r="T100" s="14" t="s">
        <v>47</v>
      </c>
      <c r="U100" t="s">
        <v>29</v>
      </c>
    </row>
    <row r="101" spans="1:21" x14ac:dyDescent="0.25">
      <c r="A101">
        <v>99</v>
      </c>
      <c r="B101">
        <v>36160000</v>
      </c>
      <c r="C101">
        <v>4520000</v>
      </c>
      <c r="D101" t="e">
        <f>+VLOOKUP(A101,'2020'!#REF!,29,0)</f>
        <v>#REF!</v>
      </c>
      <c r="E101" t="e">
        <f t="shared" si="2"/>
        <v>#REF!</v>
      </c>
      <c r="F101">
        <v>8</v>
      </c>
      <c r="G101" t="e">
        <f>+VLOOKUP(A101,'2020'!#REF!,21,0)</f>
        <v>#REF!</v>
      </c>
      <c r="H101" t="e">
        <f t="shared" si="3"/>
        <v>#REF!</v>
      </c>
      <c r="I101" t="s">
        <v>48</v>
      </c>
      <c r="J101" t="s">
        <v>18</v>
      </c>
      <c r="K101" t="s">
        <v>19</v>
      </c>
      <c r="L101" t="s">
        <v>20</v>
      </c>
      <c r="M101" t="s">
        <v>324</v>
      </c>
      <c r="N101" t="s">
        <v>22</v>
      </c>
      <c r="O101" t="s">
        <v>50</v>
      </c>
      <c r="P101" t="s">
        <v>51</v>
      </c>
      <c r="Q101" t="s">
        <v>134</v>
      </c>
      <c r="R101" t="s">
        <v>134</v>
      </c>
      <c r="S101" t="s">
        <v>46</v>
      </c>
      <c r="T101" s="14" t="s">
        <v>47</v>
      </c>
      <c r="U101" t="s">
        <v>29</v>
      </c>
    </row>
    <row r="102" spans="1:21" x14ac:dyDescent="0.25">
      <c r="A102">
        <v>100</v>
      </c>
      <c r="B102">
        <v>36160000</v>
      </c>
      <c r="C102">
        <v>4520000</v>
      </c>
      <c r="D102" t="e">
        <f>+VLOOKUP(A102,'2020'!#REF!,29,0)</f>
        <v>#REF!</v>
      </c>
      <c r="E102" t="e">
        <f t="shared" si="2"/>
        <v>#REF!</v>
      </c>
      <c r="F102">
        <v>8</v>
      </c>
      <c r="G102" t="e">
        <f>+VLOOKUP(A102,'2020'!#REF!,21,0)</f>
        <v>#REF!</v>
      </c>
      <c r="H102" t="e">
        <f t="shared" si="3"/>
        <v>#REF!</v>
      </c>
      <c r="I102" t="s">
        <v>48</v>
      </c>
      <c r="J102" t="s">
        <v>18</v>
      </c>
      <c r="K102" t="s">
        <v>19</v>
      </c>
      <c r="L102" t="s">
        <v>20</v>
      </c>
      <c r="M102" t="s">
        <v>325</v>
      </c>
      <c r="N102" t="s">
        <v>22</v>
      </c>
      <c r="O102" t="s">
        <v>50</v>
      </c>
      <c r="P102" t="s">
        <v>51</v>
      </c>
      <c r="Q102" t="s">
        <v>134</v>
      </c>
      <c r="R102" t="s">
        <v>134</v>
      </c>
      <c r="S102" t="s">
        <v>46</v>
      </c>
      <c r="T102" s="14" t="s">
        <v>28</v>
      </c>
      <c r="U102" t="s">
        <v>29</v>
      </c>
    </row>
    <row r="103" spans="1:21" x14ac:dyDescent="0.25">
      <c r="A103">
        <v>101</v>
      </c>
      <c r="B103">
        <v>36160000</v>
      </c>
      <c r="C103">
        <v>4520000</v>
      </c>
      <c r="D103" t="e">
        <f>+VLOOKUP(A103,'2020'!#REF!,29,0)</f>
        <v>#REF!</v>
      </c>
      <c r="E103" t="e">
        <f t="shared" si="2"/>
        <v>#REF!</v>
      </c>
      <c r="F103">
        <v>8</v>
      </c>
      <c r="G103" t="e">
        <f>+VLOOKUP(A103,'2020'!#REF!,21,0)</f>
        <v>#REF!</v>
      </c>
      <c r="H103" t="e">
        <f t="shared" si="3"/>
        <v>#REF!</v>
      </c>
      <c r="I103" t="s">
        <v>17</v>
      </c>
      <c r="J103" t="s">
        <v>18</v>
      </c>
      <c r="K103" t="s">
        <v>19</v>
      </c>
      <c r="L103" t="s">
        <v>20</v>
      </c>
      <c r="M103" t="s">
        <v>326</v>
      </c>
      <c r="N103" t="s">
        <v>327</v>
      </c>
      <c r="O103" t="s">
        <v>23</v>
      </c>
      <c r="P103" t="s">
        <v>24</v>
      </c>
      <c r="Q103" t="s">
        <v>134</v>
      </c>
      <c r="R103" t="s">
        <v>134</v>
      </c>
      <c r="S103" t="s">
        <v>46</v>
      </c>
      <c r="T103" s="14" t="s">
        <v>47</v>
      </c>
      <c r="U103" t="s">
        <v>33</v>
      </c>
    </row>
    <row r="104" spans="1:21" x14ac:dyDescent="0.25">
      <c r="A104">
        <v>102</v>
      </c>
      <c r="B104">
        <v>36160000</v>
      </c>
      <c r="C104">
        <v>4520000</v>
      </c>
      <c r="D104" t="e">
        <f>+VLOOKUP(A104,'2020'!#REF!,29,0)</f>
        <v>#REF!</v>
      </c>
      <c r="E104" t="e">
        <f t="shared" si="2"/>
        <v>#REF!</v>
      </c>
      <c r="F104">
        <v>8</v>
      </c>
      <c r="G104" t="e">
        <f>+VLOOKUP(A104,'2020'!#REF!,21,0)</f>
        <v>#REF!</v>
      </c>
      <c r="H104" t="e">
        <f t="shared" si="3"/>
        <v>#REF!</v>
      </c>
      <c r="I104" t="s">
        <v>17</v>
      </c>
      <c r="J104" t="s">
        <v>18</v>
      </c>
      <c r="K104" t="s">
        <v>19</v>
      </c>
      <c r="L104" t="s">
        <v>20</v>
      </c>
      <c r="M104" t="s">
        <v>328</v>
      </c>
      <c r="N104" t="s">
        <v>22</v>
      </c>
      <c r="O104" t="s">
        <v>23</v>
      </c>
      <c r="P104" t="s">
        <v>24</v>
      </c>
      <c r="Q104" t="s">
        <v>134</v>
      </c>
      <c r="R104" t="s">
        <v>134</v>
      </c>
      <c r="S104" t="s">
        <v>46</v>
      </c>
      <c r="T104" s="14" t="s">
        <v>47</v>
      </c>
      <c r="U104" t="s">
        <v>29</v>
      </c>
    </row>
    <row r="105" spans="1:21" x14ac:dyDescent="0.25">
      <c r="A105">
        <v>103</v>
      </c>
      <c r="B105">
        <v>36160000</v>
      </c>
      <c r="C105">
        <v>4520000</v>
      </c>
      <c r="D105" t="e">
        <f>+VLOOKUP(A105,'2020'!#REF!,29,0)</f>
        <v>#REF!</v>
      </c>
      <c r="E105" t="e">
        <f t="shared" si="2"/>
        <v>#REF!</v>
      </c>
      <c r="F105">
        <v>8</v>
      </c>
      <c r="G105" t="e">
        <f>+VLOOKUP(A105,'2020'!#REF!,21,0)</f>
        <v>#REF!</v>
      </c>
      <c r="H105" t="e">
        <f t="shared" si="3"/>
        <v>#REF!</v>
      </c>
      <c r="I105" t="s">
        <v>17</v>
      </c>
      <c r="J105" t="s">
        <v>18</v>
      </c>
      <c r="K105" t="s">
        <v>19</v>
      </c>
      <c r="L105" t="s">
        <v>20</v>
      </c>
      <c r="M105" t="s">
        <v>329</v>
      </c>
      <c r="N105" t="s">
        <v>22</v>
      </c>
      <c r="O105" t="s">
        <v>23</v>
      </c>
      <c r="P105" t="s">
        <v>24</v>
      </c>
      <c r="Q105" t="s">
        <v>330</v>
      </c>
      <c r="R105" t="s">
        <v>331</v>
      </c>
      <c r="S105" t="s">
        <v>46</v>
      </c>
      <c r="T105" s="14" t="s">
        <v>47</v>
      </c>
      <c r="U105" t="s">
        <v>29</v>
      </c>
    </row>
    <row r="106" spans="1:21" x14ac:dyDescent="0.25">
      <c r="A106">
        <v>104</v>
      </c>
      <c r="B106">
        <v>36160000</v>
      </c>
      <c r="C106">
        <v>4520000</v>
      </c>
      <c r="D106" t="e">
        <f>+VLOOKUP(A106,'2020'!#REF!,29,0)</f>
        <v>#REF!</v>
      </c>
      <c r="E106" t="e">
        <f t="shared" si="2"/>
        <v>#REF!</v>
      </c>
      <c r="F106">
        <v>8</v>
      </c>
      <c r="G106" t="e">
        <f>+VLOOKUP(A106,'2020'!#REF!,21,0)</f>
        <v>#REF!</v>
      </c>
      <c r="H106" t="e">
        <f t="shared" si="3"/>
        <v>#REF!</v>
      </c>
      <c r="I106" t="s">
        <v>17</v>
      </c>
      <c r="J106" t="s">
        <v>18</v>
      </c>
      <c r="K106" t="s">
        <v>19</v>
      </c>
      <c r="L106" t="s">
        <v>20</v>
      </c>
      <c r="M106" t="s">
        <v>332</v>
      </c>
      <c r="N106" t="s">
        <v>22</v>
      </c>
      <c r="O106" t="s">
        <v>23</v>
      </c>
      <c r="P106" t="s">
        <v>24</v>
      </c>
      <c r="Q106" t="s">
        <v>330</v>
      </c>
      <c r="R106" t="s">
        <v>333</v>
      </c>
      <c r="S106" t="s">
        <v>46</v>
      </c>
      <c r="T106" s="14" t="s">
        <v>47</v>
      </c>
      <c r="U106" t="s">
        <v>29</v>
      </c>
    </row>
    <row r="107" spans="1:21" x14ac:dyDescent="0.25">
      <c r="A107">
        <v>105</v>
      </c>
      <c r="B107">
        <v>44000000</v>
      </c>
      <c r="C107">
        <v>5500000</v>
      </c>
      <c r="D107" t="e">
        <f>+VLOOKUP(A107,'2020'!#REF!,29,0)</f>
        <v>#REF!</v>
      </c>
      <c r="E107" t="e">
        <f t="shared" si="2"/>
        <v>#REF!</v>
      </c>
      <c r="F107">
        <v>8</v>
      </c>
      <c r="G107" t="e">
        <f>+VLOOKUP(A107,'2020'!#REF!,21,0)</f>
        <v>#REF!</v>
      </c>
      <c r="H107" t="e">
        <f t="shared" si="3"/>
        <v>#REF!</v>
      </c>
      <c r="I107" t="s">
        <v>17</v>
      </c>
      <c r="J107" t="s">
        <v>18</v>
      </c>
      <c r="K107" t="s">
        <v>19</v>
      </c>
      <c r="L107" t="s">
        <v>20</v>
      </c>
      <c r="M107" t="s">
        <v>334</v>
      </c>
      <c r="N107" t="s">
        <v>22</v>
      </c>
      <c r="O107" t="s">
        <v>23</v>
      </c>
      <c r="P107" t="s">
        <v>24</v>
      </c>
      <c r="Q107" t="s">
        <v>134</v>
      </c>
      <c r="R107" t="s">
        <v>134</v>
      </c>
      <c r="S107" t="s">
        <v>46</v>
      </c>
      <c r="T107" s="14" t="s">
        <v>40</v>
      </c>
      <c r="U107" t="s">
        <v>29</v>
      </c>
    </row>
    <row r="108" spans="1:21" x14ac:dyDescent="0.25">
      <c r="A108">
        <v>107</v>
      </c>
      <c r="B108">
        <v>40000000</v>
      </c>
      <c r="C108">
        <v>5000000</v>
      </c>
      <c r="D108" t="e">
        <f>+VLOOKUP(A108,'2020'!#REF!,29,0)</f>
        <v>#REF!</v>
      </c>
      <c r="E108" t="e">
        <f t="shared" si="2"/>
        <v>#REF!</v>
      </c>
      <c r="F108">
        <v>8</v>
      </c>
      <c r="G108" t="e">
        <f>+VLOOKUP(A108,'2020'!#REF!,21,0)</f>
        <v>#REF!</v>
      </c>
      <c r="H108" t="e">
        <f t="shared" si="3"/>
        <v>#REF!</v>
      </c>
      <c r="I108" t="s">
        <v>241</v>
      </c>
      <c r="J108" t="s">
        <v>18</v>
      </c>
      <c r="K108" t="s">
        <v>19</v>
      </c>
      <c r="L108" t="s">
        <v>20</v>
      </c>
      <c r="M108" t="s">
        <v>335</v>
      </c>
      <c r="N108" t="s">
        <v>336</v>
      </c>
      <c r="O108" t="s">
        <v>243</v>
      </c>
      <c r="P108" t="s">
        <v>244</v>
      </c>
      <c r="Q108" t="s">
        <v>337</v>
      </c>
      <c r="R108" t="s">
        <v>338</v>
      </c>
      <c r="S108" t="s">
        <v>46</v>
      </c>
      <c r="T108" s="14" t="s">
        <v>132</v>
      </c>
      <c r="U108" t="s">
        <v>29</v>
      </c>
    </row>
    <row r="109" spans="1:21" x14ac:dyDescent="0.25">
      <c r="A109">
        <v>108</v>
      </c>
      <c r="B109">
        <v>36160000</v>
      </c>
      <c r="C109">
        <v>4520000</v>
      </c>
      <c r="D109" t="e">
        <f>+VLOOKUP(A109,'2020'!#REF!,29,0)</f>
        <v>#REF!</v>
      </c>
      <c r="E109" t="e">
        <f t="shared" si="2"/>
        <v>#REF!</v>
      </c>
      <c r="F109">
        <v>8</v>
      </c>
      <c r="G109" t="e">
        <f>+VLOOKUP(A109,'2020'!#REF!,21,0)</f>
        <v>#REF!</v>
      </c>
      <c r="H109" t="e">
        <f t="shared" si="3"/>
        <v>#REF!</v>
      </c>
      <c r="I109" t="s">
        <v>17</v>
      </c>
      <c r="J109" t="s">
        <v>18</v>
      </c>
      <c r="K109" t="s">
        <v>19</v>
      </c>
      <c r="L109" t="s">
        <v>20</v>
      </c>
      <c r="M109" t="s">
        <v>339</v>
      </c>
      <c r="N109" t="s">
        <v>22</v>
      </c>
      <c r="O109" t="s">
        <v>23</v>
      </c>
      <c r="P109" t="s">
        <v>24</v>
      </c>
      <c r="Q109" t="s">
        <v>340</v>
      </c>
      <c r="R109" t="s">
        <v>341</v>
      </c>
      <c r="S109" t="s">
        <v>46</v>
      </c>
      <c r="T109" s="14" t="s">
        <v>47</v>
      </c>
      <c r="U109" t="s">
        <v>29</v>
      </c>
    </row>
    <row r="110" spans="1:21" x14ac:dyDescent="0.25">
      <c r="A110">
        <v>109</v>
      </c>
      <c r="B110">
        <v>36160000</v>
      </c>
      <c r="C110">
        <v>4520000</v>
      </c>
      <c r="D110" t="e">
        <f>+VLOOKUP(A110,'2020'!#REF!,29,0)</f>
        <v>#REF!</v>
      </c>
      <c r="E110" t="e">
        <f t="shared" si="2"/>
        <v>#REF!</v>
      </c>
      <c r="F110">
        <v>8</v>
      </c>
      <c r="G110" t="e">
        <f>+VLOOKUP(A110,'2020'!#REF!,21,0)</f>
        <v>#REF!</v>
      </c>
      <c r="H110" t="e">
        <f t="shared" si="3"/>
        <v>#REF!</v>
      </c>
      <c r="I110" t="s">
        <v>291</v>
      </c>
      <c r="J110" t="s">
        <v>18</v>
      </c>
      <c r="K110" t="s">
        <v>19</v>
      </c>
      <c r="L110" t="s">
        <v>20</v>
      </c>
      <c r="M110" t="s">
        <v>342</v>
      </c>
      <c r="N110" t="s">
        <v>22</v>
      </c>
      <c r="O110" t="s">
        <v>293</v>
      </c>
      <c r="P110" t="s">
        <v>294</v>
      </c>
      <c r="Q110" t="s">
        <v>343</v>
      </c>
      <c r="R110" t="s">
        <v>344</v>
      </c>
      <c r="S110" t="s">
        <v>46</v>
      </c>
      <c r="T110" s="14" t="s">
        <v>47</v>
      </c>
      <c r="U110" t="s">
        <v>29</v>
      </c>
    </row>
    <row r="111" spans="1:21" x14ac:dyDescent="0.25">
      <c r="A111">
        <v>110</v>
      </c>
      <c r="B111">
        <v>36160000</v>
      </c>
      <c r="C111">
        <v>4520000</v>
      </c>
      <c r="D111" t="e">
        <f>+VLOOKUP(A111,'2020'!#REF!,29,0)</f>
        <v>#REF!</v>
      </c>
      <c r="E111" t="e">
        <f t="shared" si="2"/>
        <v>#REF!</v>
      </c>
      <c r="F111">
        <v>8</v>
      </c>
      <c r="G111" t="e">
        <f>+VLOOKUP(A111,'2020'!#REF!,21,0)</f>
        <v>#REF!</v>
      </c>
      <c r="H111" t="e">
        <f t="shared" si="3"/>
        <v>#REF!</v>
      </c>
      <c r="I111" t="s">
        <v>291</v>
      </c>
      <c r="J111" t="s">
        <v>18</v>
      </c>
      <c r="K111" t="s">
        <v>19</v>
      </c>
      <c r="L111" t="s">
        <v>20</v>
      </c>
      <c r="M111" t="s">
        <v>345</v>
      </c>
      <c r="N111" t="s">
        <v>22</v>
      </c>
      <c r="O111" t="s">
        <v>293</v>
      </c>
      <c r="P111" t="s">
        <v>294</v>
      </c>
      <c r="Q111" t="s">
        <v>346</v>
      </c>
      <c r="R111" t="s">
        <v>347</v>
      </c>
      <c r="S111" t="s">
        <v>46</v>
      </c>
      <c r="T111" s="14" t="s">
        <v>47</v>
      </c>
      <c r="U111" t="s">
        <v>29</v>
      </c>
    </row>
    <row r="112" spans="1:21" x14ac:dyDescent="0.25">
      <c r="A112">
        <v>111</v>
      </c>
      <c r="B112">
        <v>52800000</v>
      </c>
      <c r="C112">
        <v>6600000</v>
      </c>
      <c r="D112" t="e">
        <f>+VLOOKUP(A112,'2020'!#REF!,29,0)</f>
        <v>#REF!</v>
      </c>
      <c r="E112" t="e">
        <f t="shared" si="2"/>
        <v>#REF!</v>
      </c>
      <c r="F112">
        <v>8</v>
      </c>
      <c r="G112" t="e">
        <f>+VLOOKUP(A112,'2020'!#REF!,21,0)</f>
        <v>#REF!</v>
      </c>
      <c r="H112" t="e">
        <f t="shared" si="3"/>
        <v>#REF!</v>
      </c>
      <c r="I112" t="s">
        <v>17</v>
      </c>
      <c r="J112" t="s">
        <v>18</v>
      </c>
      <c r="K112" t="s">
        <v>19</v>
      </c>
      <c r="L112" t="s">
        <v>20</v>
      </c>
      <c r="M112" t="s">
        <v>348</v>
      </c>
      <c r="N112" t="s">
        <v>22</v>
      </c>
      <c r="O112" t="s">
        <v>23</v>
      </c>
      <c r="P112" t="s">
        <v>24</v>
      </c>
      <c r="Q112" t="s">
        <v>349</v>
      </c>
      <c r="R112" t="s">
        <v>350</v>
      </c>
      <c r="S112" t="s">
        <v>46</v>
      </c>
      <c r="T112" s="14" t="s">
        <v>47</v>
      </c>
      <c r="U112" t="s">
        <v>33</v>
      </c>
    </row>
    <row r="113" spans="1:21" x14ac:dyDescent="0.25">
      <c r="A113">
        <v>112</v>
      </c>
      <c r="B113">
        <v>22400000</v>
      </c>
      <c r="C113">
        <v>2800000</v>
      </c>
      <c r="D113" t="e">
        <f>+VLOOKUP(A113,'2020'!#REF!,29,0)</f>
        <v>#REF!</v>
      </c>
      <c r="E113" t="e">
        <f t="shared" si="2"/>
        <v>#REF!</v>
      </c>
      <c r="F113">
        <v>8</v>
      </c>
      <c r="G113" t="e">
        <f>+VLOOKUP(A113,'2020'!#REF!,21,0)</f>
        <v>#REF!</v>
      </c>
      <c r="H113" t="e">
        <f t="shared" si="3"/>
        <v>#REF!</v>
      </c>
      <c r="I113" t="s">
        <v>251</v>
      </c>
      <c r="J113" t="s">
        <v>18</v>
      </c>
      <c r="K113" t="s">
        <v>19</v>
      </c>
      <c r="L113" t="s">
        <v>20</v>
      </c>
      <c r="M113" t="s">
        <v>351</v>
      </c>
      <c r="N113" t="s">
        <v>22</v>
      </c>
      <c r="O113" t="s">
        <v>253</v>
      </c>
      <c r="P113" t="s">
        <v>254</v>
      </c>
      <c r="Q113" t="s">
        <v>352</v>
      </c>
      <c r="R113" t="s">
        <v>353</v>
      </c>
      <c r="S113" t="s">
        <v>27</v>
      </c>
      <c r="T113" s="14" t="s">
        <v>40</v>
      </c>
      <c r="U113" t="s">
        <v>29</v>
      </c>
    </row>
    <row r="114" spans="1:21" x14ac:dyDescent="0.25">
      <c r="A114">
        <v>113</v>
      </c>
      <c r="B114">
        <v>36160000</v>
      </c>
      <c r="C114">
        <v>4520000</v>
      </c>
      <c r="D114" t="e">
        <f>+VLOOKUP(A114,'2020'!#REF!,29,0)</f>
        <v>#REF!</v>
      </c>
      <c r="E114" t="e">
        <f t="shared" si="2"/>
        <v>#REF!</v>
      </c>
      <c r="F114">
        <v>8</v>
      </c>
      <c r="G114" t="e">
        <f>+VLOOKUP(A114,'2020'!#REF!,21,0)</f>
        <v>#REF!</v>
      </c>
      <c r="H114" t="e">
        <f t="shared" si="3"/>
        <v>#REF!</v>
      </c>
      <c r="I114" t="s">
        <v>57</v>
      </c>
      <c r="J114" t="s">
        <v>18</v>
      </c>
      <c r="K114" t="s">
        <v>19</v>
      </c>
      <c r="L114" t="s">
        <v>20</v>
      </c>
      <c r="M114" t="s">
        <v>354</v>
      </c>
      <c r="N114" t="s">
        <v>22</v>
      </c>
      <c r="O114" t="s">
        <v>59</v>
      </c>
      <c r="P114" t="s">
        <v>60</v>
      </c>
      <c r="Q114" t="s">
        <v>134</v>
      </c>
      <c r="R114" t="s">
        <v>134</v>
      </c>
      <c r="S114" t="s">
        <v>46</v>
      </c>
      <c r="T114" s="14" t="s">
        <v>47</v>
      </c>
      <c r="U114" t="s">
        <v>33</v>
      </c>
    </row>
    <row r="115" spans="1:21" x14ac:dyDescent="0.25">
      <c r="A115">
        <v>114</v>
      </c>
      <c r="B115">
        <v>18400000</v>
      </c>
      <c r="C115">
        <v>2300000</v>
      </c>
      <c r="D115" t="e">
        <f>+VLOOKUP(A115,'2020'!#REF!,29,0)</f>
        <v>#REF!</v>
      </c>
      <c r="E115" t="e">
        <f t="shared" si="2"/>
        <v>#REF!</v>
      </c>
      <c r="F115">
        <v>8</v>
      </c>
      <c r="G115" t="e">
        <f>+VLOOKUP(A115,'2020'!#REF!,21,0)</f>
        <v>#REF!</v>
      </c>
      <c r="H115" t="e">
        <f t="shared" si="3"/>
        <v>#REF!</v>
      </c>
      <c r="I115" t="s">
        <v>57</v>
      </c>
      <c r="J115" t="s">
        <v>18</v>
      </c>
      <c r="K115" t="s">
        <v>19</v>
      </c>
      <c r="L115" t="s">
        <v>20</v>
      </c>
      <c r="M115" t="s">
        <v>355</v>
      </c>
      <c r="N115" t="s">
        <v>22</v>
      </c>
      <c r="O115" t="s">
        <v>59</v>
      </c>
      <c r="P115" t="s">
        <v>60</v>
      </c>
      <c r="Q115" t="s">
        <v>134</v>
      </c>
      <c r="R115" t="s">
        <v>134</v>
      </c>
      <c r="S115" t="s">
        <v>27</v>
      </c>
      <c r="T115" s="14" t="s">
        <v>356</v>
      </c>
      <c r="U115" t="s">
        <v>29</v>
      </c>
    </row>
    <row r="116" spans="1:21" x14ac:dyDescent="0.25">
      <c r="A116">
        <v>115</v>
      </c>
      <c r="B116">
        <v>22400000</v>
      </c>
      <c r="C116">
        <v>2800000</v>
      </c>
      <c r="D116" t="e">
        <f>+VLOOKUP(A116,'2020'!#REF!,29,0)</f>
        <v>#REF!</v>
      </c>
      <c r="E116" t="e">
        <f t="shared" si="2"/>
        <v>#REF!</v>
      </c>
      <c r="F116">
        <v>8</v>
      </c>
      <c r="G116" t="e">
        <f>+VLOOKUP(A116,'2020'!#REF!,21,0)</f>
        <v>#REF!</v>
      </c>
      <c r="H116" t="e">
        <f t="shared" si="3"/>
        <v>#REF!</v>
      </c>
      <c r="I116" t="s">
        <v>57</v>
      </c>
      <c r="J116" t="s">
        <v>18</v>
      </c>
      <c r="K116" t="s">
        <v>19</v>
      </c>
      <c r="L116" t="s">
        <v>20</v>
      </c>
      <c r="M116" t="s">
        <v>357</v>
      </c>
      <c r="N116" t="s">
        <v>22</v>
      </c>
      <c r="O116" t="s">
        <v>59</v>
      </c>
      <c r="P116" t="s">
        <v>60</v>
      </c>
      <c r="Q116" t="s">
        <v>134</v>
      </c>
      <c r="R116" t="s">
        <v>134</v>
      </c>
      <c r="S116" t="s">
        <v>27</v>
      </c>
      <c r="T116" s="14" t="s">
        <v>47</v>
      </c>
      <c r="U116" t="s">
        <v>29</v>
      </c>
    </row>
    <row r="117" spans="1:21" x14ac:dyDescent="0.25">
      <c r="A117">
        <v>116</v>
      </c>
      <c r="B117">
        <v>36160000</v>
      </c>
      <c r="C117">
        <v>4520000</v>
      </c>
      <c r="D117" t="e">
        <f>+VLOOKUP(A117,'2020'!#REF!,29,0)</f>
        <v>#REF!</v>
      </c>
      <c r="E117" t="e">
        <f t="shared" si="2"/>
        <v>#REF!</v>
      </c>
      <c r="F117">
        <v>8</v>
      </c>
      <c r="G117" t="e">
        <f>+VLOOKUP(A117,'2020'!#REF!,21,0)</f>
        <v>#REF!</v>
      </c>
      <c r="H117" t="e">
        <f t="shared" si="3"/>
        <v>#REF!</v>
      </c>
      <c r="I117" t="s">
        <v>358</v>
      </c>
      <c r="J117" t="s">
        <v>18</v>
      </c>
      <c r="K117" t="s">
        <v>19</v>
      </c>
      <c r="L117" t="s">
        <v>20</v>
      </c>
      <c r="M117" t="s">
        <v>359</v>
      </c>
      <c r="N117" t="s">
        <v>22</v>
      </c>
      <c r="O117" t="s">
        <v>360</v>
      </c>
      <c r="P117" t="s">
        <v>361</v>
      </c>
      <c r="Q117" t="s">
        <v>134</v>
      </c>
      <c r="R117" t="s">
        <v>134</v>
      </c>
      <c r="S117" t="s">
        <v>46</v>
      </c>
      <c r="T117" s="14" t="s">
        <v>47</v>
      </c>
      <c r="U117" t="s">
        <v>29</v>
      </c>
    </row>
    <row r="118" spans="1:21" x14ac:dyDescent="0.25">
      <c r="A118">
        <v>117</v>
      </c>
      <c r="B118">
        <v>36160000</v>
      </c>
      <c r="C118">
        <v>4520000</v>
      </c>
      <c r="D118" t="e">
        <f>+VLOOKUP(A118,'2020'!#REF!,29,0)</f>
        <v>#REF!</v>
      </c>
      <c r="E118" t="e">
        <f t="shared" si="2"/>
        <v>#REF!</v>
      </c>
      <c r="F118">
        <v>8</v>
      </c>
      <c r="G118" t="e">
        <f>+VLOOKUP(A118,'2020'!#REF!,21,0)</f>
        <v>#REF!</v>
      </c>
      <c r="H118" t="e">
        <f t="shared" si="3"/>
        <v>#REF!</v>
      </c>
      <c r="I118" t="s">
        <v>362</v>
      </c>
      <c r="J118" t="s">
        <v>18</v>
      </c>
      <c r="K118" t="s">
        <v>19</v>
      </c>
      <c r="L118" t="s">
        <v>20</v>
      </c>
      <c r="M118" t="s">
        <v>363</v>
      </c>
      <c r="N118" t="s">
        <v>364</v>
      </c>
      <c r="O118" t="s">
        <v>365</v>
      </c>
      <c r="P118" t="s">
        <v>366</v>
      </c>
      <c r="Q118" t="s">
        <v>367</v>
      </c>
      <c r="R118" t="s">
        <v>368</v>
      </c>
      <c r="S118" t="s">
        <v>46</v>
      </c>
      <c r="T118" s="14" t="s">
        <v>75</v>
      </c>
      <c r="U118" t="s">
        <v>33</v>
      </c>
    </row>
    <row r="119" spans="1:21" x14ac:dyDescent="0.25">
      <c r="A119">
        <v>118</v>
      </c>
      <c r="B119">
        <v>18400000</v>
      </c>
      <c r="C119">
        <v>2300000</v>
      </c>
      <c r="D119" t="e">
        <f>+VLOOKUP(A119,'2020'!#REF!,29,0)</f>
        <v>#REF!</v>
      </c>
      <c r="E119" t="e">
        <f t="shared" si="2"/>
        <v>#REF!</v>
      </c>
      <c r="F119">
        <v>8</v>
      </c>
      <c r="G119" t="e">
        <f>+VLOOKUP(A119,'2020'!#REF!,21,0)</f>
        <v>#REF!</v>
      </c>
      <c r="H119" t="e">
        <f t="shared" si="3"/>
        <v>#REF!</v>
      </c>
      <c r="I119" t="s">
        <v>362</v>
      </c>
      <c r="J119" t="s">
        <v>18</v>
      </c>
      <c r="K119" t="s">
        <v>19</v>
      </c>
      <c r="L119" t="s">
        <v>20</v>
      </c>
      <c r="M119" t="s">
        <v>369</v>
      </c>
      <c r="N119" t="s">
        <v>22</v>
      </c>
      <c r="O119" t="s">
        <v>365</v>
      </c>
      <c r="P119" t="s">
        <v>366</v>
      </c>
      <c r="Q119" t="s">
        <v>134</v>
      </c>
      <c r="R119" t="s">
        <v>134</v>
      </c>
      <c r="S119" t="s">
        <v>27</v>
      </c>
      <c r="T119" s="14" t="s">
        <v>47</v>
      </c>
      <c r="U119" t="s">
        <v>29</v>
      </c>
    </row>
    <row r="120" spans="1:21" x14ac:dyDescent="0.25">
      <c r="A120">
        <v>119</v>
      </c>
      <c r="B120">
        <v>18400000</v>
      </c>
      <c r="C120">
        <v>2300000</v>
      </c>
      <c r="D120" t="e">
        <f>+VLOOKUP(A120,'2020'!#REF!,29,0)</f>
        <v>#REF!</v>
      </c>
      <c r="E120" t="e">
        <f t="shared" si="2"/>
        <v>#REF!</v>
      </c>
      <c r="F120">
        <v>8</v>
      </c>
      <c r="G120" t="e">
        <f>+VLOOKUP(A120,'2020'!#REF!,21,0)</f>
        <v>#REF!</v>
      </c>
      <c r="H120" t="e">
        <f t="shared" si="3"/>
        <v>#REF!</v>
      </c>
      <c r="I120" t="s">
        <v>241</v>
      </c>
      <c r="J120" t="s">
        <v>18</v>
      </c>
      <c r="K120" t="s">
        <v>19</v>
      </c>
      <c r="L120" t="s">
        <v>20</v>
      </c>
      <c r="M120" t="s">
        <v>370</v>
      </c>
      <c r="N120" t="s">
        <v>22</v>
      </c>
      <c r="O120" t="s">
        <v>243</v>
      </c>
      <c r="P120" t="s">
        <v>244</v>
      </c>
      <c r="Q120" t="s">
        <v>371</v>
      </c>
      <c r="R120" t="s">
        <v>372</v>
      </c>
      <c r="S120" t="s">
        <v>27</v>
      </c>
      <c r="T120" s="14" t="s">
        <v>356</v>
      </c>
      <c r="U120" t="s">
        <v>33</v>
      </c>
    </row>
    <row r="121" spans="1:21" x14ac:dyDescent="0.25">
      <c r="A121">
        <v>120</v>
      </c>
      <c r="B121">
        <v>14400000</v>
      </c>
      <c r="C121">
        <v>1800000</v>
      </c>
      <c r="D121" t="e">
        <f>+VLOOKUP(A121,'2020'!#REF!,29,0)</f>
        <v>#REF!</v>
      </c>
      <c r="E121" t="e">
        <f t="shared" si="2"/>
        <v>#REF!</v>
      </c>
      <c r="F121">
        <v>8</v>
      </c>
      <c r="G121" t="e">
        <f>+VLOOKUP(A121,'2020'!#REF!,21,0)</f>
        <v>#REF!</v>
      </c>
      <c r="H121" t="e">
        <f t="shared" si="3"/>
        <v>#REF!</v>
      </c>
      <c r="I121" t="s">
        <v>17</v>
      </c>
      <c r="J121" t="s">
        <v>18</v>
      </c>
      <c r="K121" t="s">
        <v>19</v>
      </c>
      <c r="L121" t="s">
        <v>20</v>
      </c>
      <c r="M121" t="s">
        <v>373</v>
      </c>
      <c r="N121" t="s">
        <v>22</v>
      </c>
      <c r="O121" t="s">
        <v>23</v>
      </c>
      <c r="P121" t="s">
        <v>24</v>
      </c>
      <c r="Q121" t="s">
        <v>374</v>
      </c>
      <c r="R121" t="s">
        <v>375</v>
      </c>
      <c r="S121" t="s">
        <v>27</v>
      </c>
      <c r="T121" s="14" t="s">
        <v>28</v>
      </c>
      <c r="U121" t="s">
        <v>33</v>
      </c>
    </row>
    <row r="122" spans="1:21" x14ac:dyDescent="0.25">
      <c r="A122">
        <v>121</v>
      </c>
      <c r="B122">
        <v>14400000</v>
      </c>
      <c r="C122">
        <v>1800000</v>
      </c>
      <c r="D122" t="e">
        <f>+VLOOKUP(A122,'2020'!#REF!,29,0)</f>
        <v>#REF!</v>
      </c>
      <c r="E122" t="e">
        <f t="shared" si="2"/>
        <v>#REF!</v>
      </c>
      <c r="F122">
        <v>8</v>
      </c>
      <c r="G122" t="e">
        <f>+VLOOKUP(A122,'2020'!#REF!,21,0)</f>
        <v>#REF!</v>
      </c>
      <c r="H122" t="e">
        <f t="shared" si="3"/>
        <v>#REF!</v>
      </c>
      <c r="I122" t="s">
        <v>362</v>
      </c>
      <c r="J122" t="s">
        <v>18</v>
      </c>
      <c r="K122" t="s">
        <v>19</v>
      </c>
      <c r="L122" t="s">
        <v>20</v>
      </c>
      <c r="M122" t="s">
        <v>376</v>
      </c>
      <c r="N122" t="s">
        <v>22</v>
      </c>
      <c r="O122" t="s">
        <v>365</v>
      </c>
      <c r="P122" t="s">
        <v>366</v>
      </c>
      <c r="Q122" t="s">
        <v>377</v>
      </c>
      <c r="R122" t="s">
        <v>378</v>
      </c>
      <c r="S122" t="s">
        <v>27</v>
      </c>
      <c r="T122" s="14" t="s">
        <v>40</v>
      </c>
      <c r="U122" t="s">
        <v>33</v>
      </c>
    </row>
    <row r="123" spans="1:21" x14ac:dyDescent="0.25">
      <c r="A123">
        <v>122</v>
      </c>
      <c r="B123">
        <v>36160000</v>
      </c>
      <c r="C123">
        <v>4520000</v>
      </c>
      <c r="D123" t="e">
        <f>+VLOOKUP(A123,'2020'!#REF!,29,0)</f>
        <v>#REF!</v>
      </c>
      <c r="E123" t="e">
        <f t="shared" si="2"/>
        <v>#REF!</v>
      </c>
      <c r="F123">
        <v>8</v>
      </c>
      <c r="G123" t="e">
        <f>+VLOOKUP(A123,'2020'!#REF!,21,0)</f>
        <v>#REF!</v>
      </c>
      <c r="H123" t="e">
        <f t="shared" si="3"/>
        <v>#REF!</v>
      </c>
      <c r="I123" t="s">
        <v>17</v>
      </c>
      <c r="J123" t="s">
        <v>18</v>
      </c>
      <c r="K123" t="s">
        <v>19</v>
      </c>
      <c r="L123" t="s">
        <v>20</v>
      </c>
      <c r="M123" t="s">
        <v>379</v>
      </c>
      <c r="N123" t="s">
        <v>22</v>
      </c>
      <c r="O123" t="s">
        <v>23</v>
      </c>
      <c r="P123" t="s">
        <v>24</v>
      </c>
      <c r="Q123" t="s">
        <v>380</v>
      </c>
      <c r="R123" t="s">
        <v>381</v>
      </c>
      <c r="S123" t="s">
        <v>46</v>
      </c>
      <c r="T123" s="14" t="s">
        <v>47</v>
      </c>
      <c r="U123" t="s">
        <v>33</v>
      </c>
    </row>
    <row r="124" spans="1:21" x14ac:dyDescent="0.25">
      <c r="A124">
        <v>123</v>
      </c>
      <c r="B124">
        <v>36160000</v>
      </c>
      <c r="C124">
        <v>4520000</v>
      </c>
      <c r="D124" t="e">
        <f>+VLOOKUP(A124,'2020'!#REF!,29,0)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14" t="s">
        <v>47</v>
      </c>
      <c r="U124" t="s">
        <v>29</v>
      </c>
    </row>
    <row r="125" spans="1:21" x14ac:dyDescent="0.25">
      <c r="A125">
        <v>124</v>
      </c>
      <c r="B125">
        <v>36160000</v>
      </c>
      <c r="C125">
        <v>4520000</v>
      </c>
      <c r="D125" t="e">
        <f>+VLOOKUP(A125,'2020'!#REF!,29,0)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14" t="s">
        <v>47</v>
      </c>
      <c r="U125" t="s">
        <v>29</v>
      </c>
    </row>
    <row r="126" spans="1:21" x14ac:dyDescent="0.25">
      <c r="A126">
        <v>125</v>
      </c>
      <c r="B126">
        <v>36160000</v>
      </c>
      <c r="C126">
        <v>4520000</v>
      </c>
      <c r="D126" t="e">
        <f>+VLOOKUP(A126,'2020'!#REF!,29,0)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14" t="s">
        <v>47</v>
      </c>
      <c r="U126" t="s">
        <v>29</v>
      </c>
    </row>
    <row r="127" spans="1:21" x14ac:dyDescent="0.25">
      <c r="A127">
        <v>126</v>
      </c>
      <c r="B127">
        <v>18400000</v>
      </c>
      <c r="C127">
        <v>2300000</v>
      </c>
      <c r="D127" t="e">
        <f>+VLOOKUP(A127,'2020'!#REF!,29,0)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14" t="s">
        <v>356</v>
      </c>
      <c r="U127" t="s">
        <v>33</v>
      </c>
    </row>
    <row r="128" spans="1:21" x14ac:dyDescent="0.25">
      <c r="A128">
        <v>127</v>
      </c>
      <c r="B128">
        <v>18400000</v>
      </c>
      <c r="C128">
        <v>2300000</v>
      </c>
      <c r="D128" t="e">
        <f>+VLOOKUP(A128,'2020'!#REF!,29,0)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14" t="s">
        <v>28</v>
      </c>
      <c r="U128" t="s">
        <v>33</v>
      </c>
    </row>
    <row r="129" spans="1:21" x14ac:dyDescent="0.25">
      <c r="A129">
        <v>128</v>
      </c>
      <c r="B129">
        <v>36160000</v>
      </c>
      <c r="C129">
        <v>4520000</v>
      </c>
      <c r="D129" t="e">
        <f>+VLOOKUP(A129,'2020'!#REF!,29,0)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14" t="s">
        <v>47</v>
      </c>
      <c r="U129" t="s">
        <v>33</v>
      </c>
    </row>
    <row r="130" spans="1:21" x14ac:dyDescent="0.25">
      <c r="A130">
        <v>129</v>
      </c>
      <c r="B130">
        <v>36160000</v>
      </c>
      <c r="C130">
        <v>4520000</v>
      </c>
      <c r="D130" t="e">
        <f>+VLOOKUP(A130,'2020'!#REF!,29,0)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14" t="s">
        <v>401</v>
      </c>
      <c r="U130" t="s">
        <v>29</v>
      </c>
    </row>
    <row r="131" spans="1:21" x14ac:dyDescent="0.25">
      <c r="A131">
        <v>130</v>
      </c>
      <c r="B131">
        <v>36160000</v>
      </c>
      <c r="C131">
        <v>4520000</v>
      </c>
      <c r="D131" t="e">
        <f>+VLOOKUP(A131,'2020'!#REF!,29,0)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14" t="s">
        <v>47</v>
      </c>
      <c r="U131" t="s">
        <v>29</v>
      </c>
    </row>
    <row r="132" spans="1:21" x14ac:dyDescent="0.25">
      <c r="A132">
        <v>131</v>
      </c>
      <c r="B132">
        <v>13800000</v>
      </c>
      <c r="C132">
        <v>2300000</v>
      </c>
      <c r="D132" t="e">
        <f>+VLOOKUP(A132,'2020'!#REF!,29,0)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14" t="s">
        <v>28</v>
      </c>
      <c r="U132" t="s">
        <v>33</v>
      </c>
    </row>
    <row r="133" spans="1:21" x14ac:dyDescent="0.25">
      <c r="A133">
        <v>132</v>
      </c>
      <c r="B133">
        <v>36160000</v>
      </c>
      <c r="C133">
        <v>4520000</v>
      </c>
      <c r="D133" t="e">
        <f>+VLOOKUP(A133,'2020'!#REF!,29,0)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14" t="s">
        <v>47</v>
      </c>
      <c r="U133" t="s">
        <v>33</v>
      </c>
    </row>
    <row r="134" spans="1:21" x14ac:dyDescent="0.25">
      <c r="A134">
        <v>133</v>
      </c>
      <c r="B134">
        <v>20800000</v>
      </c>
      <c r="C134">
        <v>2600000</v>
      </c>
      <c r="D134" t="e">
        <f>+VLOOKUP(A134,'2020'!#REF!,29,0)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14" t="s">
        <v>28</v>
      </c>
      <c r="U134" t="s">
        <v>33</v>
      </c>
    </row>
    <row r="135" spans="1:21" x14ac:dyDescent="0.25">
      <c r="A135">
        <v>134</v>
      </c>
      <c r="B135">
        <v>36160000</v>
      </c>
      <c r="C135">
        <v>4520000</v>
      </c>
      <c r="D135" t="e">
        <f>+VLOOKUP(A135,'2020'!#REF!,29,0)</f>
        <v>#REF!</v>
      </c>
      <c r="E135" t="e">
        <f t="shared" si="4"/>
        <v>#REF!</v>
      </c>
      <c r="F135">
        <v>8</v>
      </c>
      <c r="G135" t="e">
        <f>+VLOOKUP(A135,'2020'!#REF!,21,0)</f>
        <v>#REF!</v>
      </c>
      <c r="H135" t="e">
        <f t="shared" si="5"/>
        <v>#REF!</v>
      </c>
      <c r="I135" t="s">
        <v>261</v>
      </c>
      <c r="J135" t="s">
        <v>18</v>
      </c>
      <c r="K135" t="s">
        <v>19</v>
      </c>
      <c r="L135" t="s">
        <v>20</v>
      </c>
      <c r="M135" t="s">
        <v>414</v>
      </c>
      <c r="N135" t="s">
        <v>22</v>
      </c>
      <c r="O135" t="s">
        <v>263</v>
      </c>
      <c r="P135" t="s">
        <v>264</v>
      </c>
      <c r="Q135" t="s">
        <v>415</v>
      </c>
      <c r="R135" t="s">
        <v>416</v>
      </c>
      <c r="S135" t="s">
        <v>46</v>
      </c>
      <c r="T135" s="14" t="s">
        <v>47</v>
      </c>
      <c r="U135" t="s">
        <v>29</v>
      </c>
    </row>
    <row r="136" spans="1:21" x14ac:dyDescent="0.25">
      <c r="A136">
        <v>135</v>
      </c>
      <c r="B136">
        <v>36160000</v>
      </c>
      <c r="C136">
        <v>4520000</v>
      </c>
      <c r="D136" t="e">
        <f>+VLOOKUP(A136,'2020'!#REF!,29,0)</f>
        <v>#REF!</v>
      </c>
      <c r="E136" t="e">
        <f t="shared" si="4"/>
        <v>#REF!</v>
      </c>
      <c r="F136">
        <v>8</v>
      </c>
      <c r="G136" t="e">
        <f>+VLOOKUP(A136,'2020'!#REF!,21,0)</f>
        <v>#REF!</v>
      </c>
      <c r="H136" t="e">
        <f t="shared" si="5"/>
        <v>#REF!</v>
      </c>
      <c r="I136" t="s">
        <v>281</v>
      </c>
      <c r="J136" t="s">
        <v>18</v>
      </c>
      <c r="K136" t="s">
        <v>19</v>
      </c>
      <c r="L136" t="s">
        <v>20</v>
      </c>
      <c r="M136" t="s">
        <v>417</v>
      </c>
      <c r="N136" t="s">
        <v>22</v>
      </c>
      <c r="O136" t="s">
        <v>284</v>
      </c>
      <c r="P136" t="s">
        <v>285</v>
      </c>
      <c r="Q136" t="s">
        <v>418</v>
      </c>
      <c r="R136" t="s">
        <v>419</v>
      </c>
      <c r="S136" t="s">
        <v>46</v>
      </c>
      <c r="T136" s="14" t="s">
        <v>47</v>
      </c>
      <c r="U136" t="s">
        <v>29</v>
      </c>
    </row>
    <row r="137" spans="1:21" x14ac:dyDescent="0.25">
      <c r="A137">
        <v>136</v>
      </c>
      <c r="B137">
        <v>36160000</v>
      </c>
      <c r="C137">
        <v>4520000</v>
      </c>
      <c r="D137" t="e">
        <f>+VLOOKUP(A137,'2020'!#REF!,29,0)</f>
        <v>#REF!</v>
      </c>
      <c r="E137" t="e">
        <f t="shared" si="4"/>
        <v>#REF!</v>
      </c>
      <c r="F137">
        <v>8</v>
      </c>
      <c r="G137" t="e">
        <f>+VLOOKUP(A137,'2020'!#REF!,21,0)</f>
        <v>#REF!</v>
      </c>
      <c r="H137" t="e">
        <f t="shared" si="5"/>
        <v>#REF!</v>
      </c>
      <c r="I137" t="s">
        <v>281</v>
      </c>
      <c r="J137" t="s">
        <v>18</v>
      </c>
      <c r="K137" t="s">
        <v>19</v>
      </c>
      <c r="L137" t="s">
        <v>20</v>
      </c>
      <c r="M137" t="s">
        <v>420</v>
      </c>
      <c r="N137" t="s">
        <v>22</v>
      </c>
      <c r="O137" t="s">
        <v>284</v>
      </c>
      <c r="P137" t="s">
        <v>285</v>
      </c>
      <c r="Q137" t="s">
        <v>421</v>
      </c>
      <c r="R137" t="s">
        <v>422</v>
      </c>
      <c r="S137" t="s">
        <v>46</v>
      </c>
      <c r="T137" s="14" t="s">
        <v>47</v>
      </c>
      <c r="U137" t="s">
        <v>29</v>
      </c>
    </row>
    <row r="138" spans="1:21" x14ac:dyDescent="0.25">
      <c r="A138">
        <v>137</v>
      </c>
      <c r="B138">
        <v>18400000</v>
      </c>
      <c r="C138">
        <v>2300000</v>
      </c>
      <c r="D138" t="e">
        <f>+VLOOKUP(A138,'2020'!#REF!,29,0)</f>
        <v>#REF!</v>
      </c>
      <c r="E138" t="e">
        <f t="shared" si="4"/>
        <v>#REF!</v>
      </c>
      <c r="F138">
        <v>8</v>
      </c>
      <c r="G138" t="e">
        <f>+VLOOKUP(A138,'2020'!#REF!,21,0)</f>
        <v>#REF!</v>
      </c>
      <c r="H138" t="e">
        <f t="shared" si="5"/>
        <v>#REF!</v>
      </c>
      <c r="I138" t="s">
        <v>17</v>
      </c>
      <c r="J138" t="s">
        <v>18</v>
      </c>
      <c r="K138" t="s">
        <v>19</v>
      </c>
      <c r="L138" t="s">
        <v>20</v>
      </c>
      <c r="M138" t="s">
        <v>423</v>
      </c>
      <c r="N138" t="s">
        <v>22</v>
      </c>
      <c r="O138" t="s">
        <v>23</v>
      </c>
      <c r="P138" t="s">
        <v>24</v>
      </c>
      <c r="Q138" t="s">
        <v>134</v>
      </c>
      <c r="R138" t="s">
        <v>134</v>
      </c>
      <c r="S138" t="s">
        <v>27</v>
      </c>
      <c r="T138" s="14" t="s">
        <v>28</v>
      </c>
      <c r="U138" t="s">
        <v>33</v>
      </c>
    </row>
    <row r="139" spans="1:21" x14ac:dyDescent="0.25">
      <c r="A139">
        <v>138</v>
      </c>
      <c r="B139">
        <v>27120000</v>
      </c>
      <c r="C139">
        <v>4520000</v>
      </c>
      <c r="D139" t="e">
        <f>+VLOOKUP(A139,'2020'!#REF!,29,0)</f>
        <v>#REF!</v>
      </c>
      <c r="E139" t="e">
        <f t="shared" si="4"/>
        <v>#REF!</v>
      </c>
      <c r="F139">
        <v>6</v>
      </c>
      <c r="G139" t="e">
        <f>+VLOOKUP(A139,'2020'!#REF!,21,0)</f>
        <v>#REF!</v>
      </c>
      <c r="H139" t="e">
        <f t="shared" si="5"/>
        <v>#REF!</v>
      </c>
      <c r="I139" t="s">
        <v>261</v>
      </c>
      <c r="J139" t="s">
        <v>18</v>
      </c>
      <c r="K139" t="s">
        <v>19</v>
      </c>
      <c r="L139" t="s">
        <v>20</v>
      </c>
      <c r="M139" t="s">
        <v>424</v>
      </c>
      <c r="N139" t="s">
        <v>22</v>
      </c>
      <c r="O139" t="s">
        <v>263</v>
      </c>
      <c r="P139" t="s">
        <v>264</v>
      </c>
      <c r="Q139" t="s">
        <v>425</v>
      </c>
      <c r="R139" t="s">
        <v>426</v>
      </c>
      <c r="S139" t="s">
        <v>46</v>
      </c>
      <c r="T139" s="14" t="s">
        <v>47</v>
      </c>
      <c r="U139" t="s">
        <v>29</v>
      </c>
    </row>
    <row r="140" spans="1:21" x14ac:dyDescent="0.25">
      <c r="A140">
        <v>139</v>
      </c>
      <c r="B140">
        <v>24800000</v>
      </c>
      <c r="C140">
        <v>3100000</v>
      </c>
      <c r="D140" t="e">
        <f>+VLOOKUP(A140,'2020'!#REF!,29,0)</f>
        <v>#REF!</v>
      </c>
      <c r="E140" t="e">
        <f t="shared" si="4"/>
        <v>#REF!</v>
      </c>
      <c r="F140">
        <v>8</v>
      </c>
      <c r="G140" t="e">
        <f>+VLOOKUP(A140,'2020'!#REF!,21,0)</f>
        <v>#REF!</v>
      </c>
      <c r="H140" t="e">
        <f t="shared" si="5"/>
        <v>#REF!</v>
      </c>
      <c r="I140" t="s">
        <v>291</v>
      </c>
      <c r="J140" t="s">
        <v>18</v>
      </c>
      <c r="K140" t="s">
        <v>19</v>
      </c>
      <c r="L140" t="s">
        <v>20</v>
      </c>
      <c r="M140" t="s">
        <v>427</v>
      </c>
      <c r="N140" t="s">
        <v>22</v>
      </c>
      <c r="O140" t="s">
        <v>293</v>
      </c>
      <c r="P140" t="s">
        <v>294</v>
      </c>
      <c r="Q140" t="s">
        <v>428</v>
      </c>
      <c r="R140" t="s">
        <v>429</v>
      </c>
      <c r="S140" t="s">
        <v>27</v>
      </c>
      <c r="T140" s="14" t="s">
        <v>28</v>
      </c>
      <c r="U140" t="s">
        <v>33</v>
      </c>
    </row>
    <row r="141" spans="1:21" x14ac:dyDescent="0.25">
      <c r="A141">
        <v>140</v>
      </c>
      <c r="B141">
        <v>36160000</v>
      </c>
      <c r="C141">
        <v>4520000</v>
      </c>
      <c r="D141" t="e">
        <f>+VLOOKUP(A141,'2020'!#REF!,29,0)</f>
        <v>#REF!</v>
      </c>
      <c r="E141" t="e">
        <f t="shared" si="4"/>
        <v>#REF!</v>
      </c>
      <c r="F141">
        <v>8</v>
      </c>
      <c r="G141" t="e">
        <f>+VLOOKUP(A141,'2020'!#REF!,21,0)</f>
        <v>#REF!</v>
      </c>
      <c r="H141" t="e">
        <f t="shared" si="5"/>
        <v>#REF!</v>
      </c>
      <c r="I141" t="s">
        <v>217</v>
      </c>
      <c r="J141" t="s">
        <v>18</v>
      </c>
      <c r="K141" t="s">
        <v>19</v>
      </c>
      <c r="L141" t="s">
        <v>20</v>
      </c>
      <c r="M141" t="s">
        <v>430</v>
      </c>
      <c r="N141" t="s">
        <v>22</v>
      </c>
      <c r="O141" t="s">
        <v>219</v>
      </c>
      <c r="P141" t="s">
        <v>220</v>
      </c>
      <c r="Q141" t="s">
        <v>431</v>
      </c>
      <c r="R141" t="s">
        <v>432</v>
      </c>
      <c r="S141" t="s">
        <v>46</v>
      </c>
      <c r="T141" s="14" t="s">
        <v>433</v>
      </c>
      <c r="U141" t="s">
        <v>29</v>
      </c>
    </row>
    <row r="142" spans="1:21" x14ac:dyDescent="0.25">
      <c r="A142">
        <v>142</v>
      </c>
      <c r="B142">
        <v>18400000</v>
      </c>
      <c r="C142">
        <v>2300000</v>
      </c>
      <c r="D142" t="e">
        <f>+VLOOKUP(A142,'2020'!#REF!,29,0)</f>
        <v>#REF!</v>
      </c>
      <c r="E142" t="e">
        <f t="shared" si="4"/>
        <v>#REF!</v>
      </c>
      <c r="F142">
        <v>8</v>
      </c>
      <c r="G142" t="e">
        <f>+VLOOKUP(A142,'2020'!#REF!,21,0)</f>
        <v>#REF!</v>
      </c>
      <c r="H142" t="e">
        <f t="shared" si="5"/>
        <v>#REF!</v>
      </c>
      <c r="I142" t="s">
        <v>48</v>
      </c>
      <c r="J142" t="s">
        <v>18</v>
      </c>
      <c r="K142" t="s">
        <v>19</v>
      </c>
      <c r="L142" t="s">
        <v>20</v>
      </c>
      <c r="M142" t="s">
        <v>434</v>
      </c>
      <c r="N142" t="s">
        <v>22</v>
      </c>
      <c r="O142" t="s">
        <v>50</v>
      </c>
      <c r="P142" t="s">
        <v>51</v>
      </c>
      <c r="Q142" t="s">
        <v>435</v>
      </c>
      <c r="R142" t="s">
        <v>436</v>
      </c>
      <c r="S142" t="s">
        <v>27</v>
      </c>
      <c r="T142" s="14" t="s">
        <v>37</v>
      </c>
      <c r="U142" t="s">
        <v>29</v>
      </c>
    </row>
    <row r="143" spans="1:21" x14ac:dyDescent="0.25">
      <c r="A143">
        <v>143</v>
      </c>
      <c r="B143">
        <v>36160000</v>
      </c>
      <c r="C143">
        <v>4520000</v>
      </c>
      <c r="D143" t="e">
        <f>+VLOOKUP(A143,'2020'!#REF!,29,0)</f>
        <v>#REF!</v>
      </c>
      <c r="E143" t="e">
        <f t="shared" si="4"/>
        <v>#REF!</v>
      </c>
      <c r="F143">
        <v>8</v>
      </c>
      <c r="G143" t="e">
        <f>+VLOOKUP(A143,'2020'!#REF!,21,0)</f>
        <v>#REF!</v>
      </c>
      <c r="H143" t="e">
        <f t="shared" si="5"/>
        <v>#REF!</v>
      </c>
      <c r="I143" t="s">
        <v>437</v>
      </c>
      <c r="J143" t="s">
        <v>18</v>
      </c>
      <c r="K143" t="s">
        <v>19</v>
      </c>
      <c r="L143" t="s">
        <v>20</v>
      </c>
      <c r="M143" t="s">
        <v>438</v>
      </c>
      <c r="N143" t="s">
        <v>22</v>
      </c>
      <c r="O143" t="s">
        <v>439</v>
      </c>
      <c r="P143" t="s">
        <v>440</v>
      </c>
      <c r="Q143" t="s">
        <v>441</v>
      </c>
      <c r="R143" t="s">
        <v>442</v>
      </c>
      <c r="S143" t="s">
        <v>46</v>
      </c>
      <c r="T143" s="14" t="s">
        <v>433</v>
      </c>
      <c r="U143" t="s">
        <v>33</v>
      </c>
    </row>
    <row r="144" spans="1:21" x14ac:dyDescent="0.25">
      <c r="A144">
        <v>144</v>
      </c>
      <c r="B144">
        <v>36160000</v>
      </c>
      <c r="C144">
        <v>4520000</v>
      </c>
      <c r="D144" t="e">
        <f>+VLOOKUP(A144,'2020'!#REF!,29,0)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14" t="s">
        <v>28</v>
      </c>
      <c r="U144" t="s">
        <v>33</v>
      </c>
    </row>
    <row r="145" spans="1:21" x14ac:dyDescent="0.25">
      <c r="A145">
        <v>145</v>
      </c>
      <c r="B145">
        <v>36160000</v>
      </c>
      <c r="C145">
        <v>4520000</v>
      </c>
      <c r="D145" t="e">
        <f>+VLOOKUP(A145,'2020'!#REF!,29,0)</f>
        <v>#REF!</v>
      </c>
      <c r="E145" t="e">
        <f t="shared" si="4"/>
        <v>#REF!</v>
      </c>
      <c r="F145">
        <v>8</v>
      </c>
      <c r="G145" t="e">
        <f>+VLOOKUP(A145,'2020'!#REF!,21,0)</f>
        <v>#REF!</v>
      </c>
      <c r="H145" t="e">
        <f t="shared" si="5"/>
        <v>#REF!</v>
      </c>
      <c r="I145" t="s">
        <v>217</v>
      </c>
      <c r="J145" t="s">
        <v>18</v>
      </c>
      <c r="K145" t="s">
        <v>19</v>
      </c>
      <c r="L145" t="s">
        <v>20</v>
      </c>
      <c r="M145" t="s">
        <v>445</v>
      </c>
      <c r="N145" t="s">
        <v>22</v>
      </c>
      <c r="O145" t="s">
        <v>219</v>
      </c>
      <c r="P145" t="s">
        <v>220</v>
      </c>
      <c r="Q145" t="s">
        <v>446</v>
      </c>
      <c r="R145" t="s">
        <v>447</v>
      </c>
      <c r="S145" t="s">
        <v>46</v>
      </c>
      <c r="T145" s="14" t="s">
        <v>47</v>
      </c>
      <c r="U145" t="s">
        <v>29</v>
      </c>
    </row>
    <row r="146" spans="1:21" x14ac:dyDescent="0.25">
      <c r="A146">
        <v>146</v>
      </c>
      <c r="B146">
        <v>36160000</v>
      </c>
      <c r="C146">
        <v>4520000</v>
      </c>
      <c r="D146" t="e">
        <f>+VLOOKUP(A146,'2020'!#REF!,29,0)</f>
        <v>#REF!</v>
      </c>
      <c r="E146" t="e">
        <f t="shared" si="4"/>
        <v>#REF!</v>
      </c>
      <c r="F146">
        <v>8</v>
      </c>
      <c r="G146" t="e">
        <f>+VLOOKUP(A146,'2020'!#REF!,21,0)</f>
        <v>#REF!</v>
      </c>
      <c r="H146" t="e">
        <f t="shared" si="5"/>
        <v>#REF!</v>
      </c>
      <c r="I146" t="s">
        <v>437</v>
      </c>
      <c r="J146" t="s">
        <v>18</v>
      </c>
      <c r="K146" t="s">
        <v>19</v>
      </c>
      <c r="L146" t="s">
        <v>20</v>
      </c>
      <c r="M146" t="s">
        <v>448</v>
      </c>
      <c r="N146" t="s">
        <v>22</v>
      </c>
      <c r="O146" t="s">
        <v>439</v>
      </c>
      <c r="P146" t="s">
        <v>440</v>
      </c>
      <c r="Q146" t="s">
        <v>449</v>
      </c>
      <c r="R146" t="s">
        <v>450</v>
      </c>
      <c r="S146" t="s">
        <v>46</v>
      </c>
      <c r="T146" s="14" t="s">
        <v>47</v>
      </c>
      <c r="U146" t="s">
        <v>29</v>
      </c>
    </row>
    <row r="147" spans="1:21" x14ac:dyDescent="0.25">
      <c r="A147">
        <v>147</v>
      </c>
      <c r="B147">
        <v>36160000</v>
      </c>
      <c r="C147">
        <v>4520000</v>
      </c>
      <c r="D147" t="e">
        <f>+VLOOKUP(A147,'2020'!#REF!,29,0)</f>
        <v>#REF!</v>
      </c>
      <c r="E147" t="e">
        <f t="shared" si="4"/>
        <v>#REF!</v>
      </c>
      <c r="F147">
        <v>8</v>
      </c>
      <c r="G147" t="e">
        <f>+VLOOKUP(A147,'2020'!#REF!,21,0)</f>
        <v>#REF!</v>
      </c>
      <c r="H147" t="e">
        <f t="shared" si="5"/>
        <v>#REF!</v>
      </c>
      <c r="I147" t="s">
        <v>303</v>
      </c>
      <c r="J147" t="s">
        <v>18</v>
      </c>
      <c r="K147" t="s">
        <v>19</v>
      </c>
      <c r="L147" t="s">
        <v>20</v>
      </c>
      <c r="M147" t="s">
        <v>451</v>
      </c>
      <c r="N147" t="s">
        <v>22</v>
      </c>
      <c r="O147" t="s">
        <v>305</v>
      </c>
      <c r="P147" t="s">
        <v>306</v>
      </c>
      <c r="Q147" t="s">
        <v>452</v>
      </c>
      <c r="R147" t="s">
        <v>453</v>
      </c>
      <c r="S147" t="s">
        <v>46</v>
      </c>
      <c r="T147" s="14" t="s">
        <v>47</v>
      </c>
      <c r="U147" t="s">
        <v>29</v>
      </c>
    </row>
    <row r="148" spans="1:21" x14ac:dyDescent="0.25">
      <c r="A148">
        <v>148</v>
      </c>
      <c r="B148">
        <v>36160000</v>
      </c>
      <c r="C148">
        <v>4520000</v>
      </c>
      <c r="D148" t="e">
        <f>+VLOOKUP(A148,'2020'!#REF!,29,0)</f>
        <v>#REF!</v>
      </c>
      <c r="E148" t="e">
        <f t="shared" si="4"/>
        <v>#REF!</v>
      </c>
      <c r="F148">
        <v>8</v>
      </c>
      <c r="G148" t="e">
        <f>+VLOOKUP(A148,'2020'!#REF!,21,0)</f>
        <v>#REF!</v>
      </c>
      <c r="H148" t="e">
        <f t="shared" si="5"/>
        <v>#REF!</v>
      </c>
      <c r="I148" t="s">
        <v>454</v>
      </c>
      <c r="J148" t="s">
        <v>18</v>
      </c>
      <c r="K148" t="s">
        <v>19</v>
      </c>
      <c r="L148" t="s">
        <v>20</v>
      </c>
      <c r="M148" t="s">
        <v>455</v>
      </c>
      <c r="N148" t="s">
        <v>22</v>
      </c>
      <c r="O148" t="s">
        <v>456</v>
      </c>
      <c r="P148" t="s">
        <v>457</v>
      </c>
      <c r="Q148" t="s">
        <v>458</v>
      </c>
      <c r="R148" t="s">
        <v>459</v>
      </c>
      <c r="S148" t="s">
        <v>46</v>
      </c>
      <c r="T148" s="14" t="s">
        <v>47</v>
      </c>
      <c r="U148" t="s">
        <v>29</v>
      </c>
    </row>
    <row r="149" spans="1:21" x14ac:dyDescent="0.25">
      <c r="A149">
        <v>149</v>
      </c>
      <c r="B149">
        <v>40000000</v>
      </c>
      <c r="C149">
        <v>5000000</v>
      </c>
      <c r="D149" t="e">
        <f>+VLOOKUP(A149,'2020'!#REF!,29,0)</f>
        <v>#REF!</v>
      </c>
      <c r="E149" t="e">
        <f t="shared" si="4"/>
        <v>#REF!</v>
      </c>
      <c r="F149">
        <v>8</v>
      </c>
      <c r="G149" t="e">
        <f>+VLOOKUP(A149,'2020'!#REF!,21,0)</f>
        <v>#REF!</v>
      </c>
      <c r="H149" t="e">
        <f t="shared" si="5"/>
        <v>#REF!</v>
      </c>
      <c r="I149" t="s">
        <v>48</v>
      </c>
      <c r="J149" t="s">
        <v>18</v>
      </c>
      <c r="K149" t="s">
        <v>19</v>
      </c>
      <c r="L149" t="s">
        <v>20</v>
      </c>
      <c r="M149" t="s">
        <v>460</v>
      </c>
      <c r="N149" t="s">
        <v>22</v>
      </c>
      <c r="O149" t="s">
        <v>50</v>
      </c>
      <c r="P149" t="s">
        <v>51</v>
      </c>
      <c r="Q149" t="s">
        <v>461</v>
      </c>
      <c r="R149" t="s">
        <v>462</v>
      </c>
      <c r="S149" t="s">
        <v>46</v>
      </c>
      <c r="T149" s="14" t="s">
        <v>47</v>
      </c>
      <c r="U149" t="s">
        <v>33</v>
      </c>
    </row>
    <row r="150" spans="1:21" x14ac:dyDescent="0.25">
      <c r="A150">
        <v>150</v>
      </c>
      <c r="B150">
        <v>36160000</v>
      </c>
      <c r="C150">
        <v>4520000</v>
      </c>
      <c r="D150" t="e">
        <f>+VLOOKUP(A150,'2020'!#REF!,29,0)</f>
        <v>#REF!</v>
      </c>
      <c r="E150" t="e">
        <f t="shared" si="4"/>
        <v>#REF!</v>
      </c>
      <c r="F150">
        <v>8</v>
      </c>
      <c r="G150" t="e">
        <f>+VLOOKUP(A150,'2020'!#REF!,21,0)</f>
        <v>#REF!</v>
      </c>
      <c r="H150" t="e">
        <f t="shared" si="5"/>
        <v>#REF!</v>
      </c>
      <c r="I150" t="s">
        <v>48</v>
      </c>
      <c r="J150" t="s">
        <v>18</v>
      </c>
      <c r="K150" t="s">
        <v>19</v>
      </c>
      <c r="L150" t="s">
        <v>20</v>
      </c>
      <c r="M150" t="s">
        <v>463</v>
      </c>
      <c r="N150" t="s">
        <v>22</v>
      </c>
      <c r="O150" t="s">
        <v>50</v>
      </c>
      <c r="P150" t="s">
        <v>51</v>
      </c>
      <c r="Q150" t="s">
        <v>464</v>
      </c>
      <c r="R150" t="s">
        <v>465</v>
      </c>
      <c r="S150" t="s">
        <v>46</v>
      </c>
      <c r="T150" s="14" t="s">
        <v>47</v>
      </c>
      <c r="U150" t="s">
        <v>33</v>
      </c>
    </row>
    <row r="151" spans="1:21" x14ac:dyDescent="0.25">
      <c r="A151">
        <v>151</v>
      </c>
      <c r="B151">
        <v>18400000</v>
      </c>
      <c r="C151">
        <v>2300000</v>
      </c>
      <c r="D151" t="e">
        <f>+VLOOKUP(A151,'2020'!#REF!,29,0)</f>
        <v>#REF!</v>
      </c>
      <c r="E151" t="e">
        <f t="shared" si="4"/>
        <v>#REF!</v>
      </c>
      <c r="F151">
        <v>8</v>
      </c>
      <c r="G151" t="e">
        <f>+VLOOKUP(A151,'2020'!#REF!,21,0)</f>
        <v>#REF!</v>
      </c>
      <c r="H151" t="e">
        <f t="shared" si="5"/>
        <v>#REF!</v>
      </c>
      <c r="I151" t="s">
        <v>17</v>
      </c>
      <c r="J151" t="s">
        <v>18</v>
      </c>
      <c r="K151" t="s">
        <v>19</v>
      </c>
      <c r="L151" t="s">
        <v>20</v>
      </c>
      <c r="M151" t="s">
        <v>466</v>
      </c>
      <c r="N151" t="s">
        <v>22</v>
      </c>
      <c r="O151" t="s">
        <v>23</v>
      </c>
      <c r="P151" t="s">
        <v>24</v>
      </c>
      <c r="Q151" t="s">
        <v>467</v>
      </c>
      <c r="R151" t="s">
        <v>468</v>
      </c>
      <c r="S151" t="s">
        <v>27</v>
      </c>
      <c r="T151" s="14" t="s">
        <v>40</v>
      </c>
      <c r="U151" t="s">
        <v>29</v>
      </c>
    </row>
    <row r="152" spans="1:21" x14ac:dyDescent="0.25">
      <c r="A152">
        <v>152</v>
      </c>
      <c r="B152">
        <v>36160000</v>
      </c>
      <c r="C152">
        <v>4520000</v>
      </c>
      <c r="D152" t="e">
        <f>+VLOOKUP(A152,'2020'!#REF!,29,0)</f>
        <v>#REF!</v>
      </c>
      <c r="E152" t="e">
        <f t="shared" si="4"/>
        <v>#REF!</v>
      </c>
      <c r="F152">
        <v>8</v>
      </c>
      <c r="G152" t="e">
        <f>+VLOOKUP(A152,'2020'!#REF!,21,0)</f>
        <v>#REF!</v>
      </c>
      <c r="H152" t="e">
        <f t="shared" si="5"/>
        <v>#REF!</v>
      </c>
      <c r="I152" t="s">
        <v>48</v>
      </c>
      <c r="J152" t="s">
        <v>18</v>
      </c>
      <c r="K152" t="s">
        <v>19</v>
      </c>
      <c r="L152" t="s">
        <v>20</v>
      </c>
      <c r="M152" t="s">
        <v>469</v>
      </c>
      <c r="N152" t="s">
        <v>22</v>
      </c>
      <c r="O152" t="s">
        <v>50</v>
      </c>
      <c r="P152" t="s">
        <v>51</v>
      </c>
      <c r="Q152" t="s">
        <v>470</v>
      </c>
      <c r="R152" t="s">
        <v>471</v>
      </c>
      <c r="S152" t="s">
        <v>46</v>
      </c>
      <c r="T152" s="14" t="s">
        <v>47</v>
      </c>
      <c r="U152" t="s">
        <v>33</v>
      </c>
    </row>
    <row r="153" spans="1:21" x14ac:dyDescent="0.25">
      <c r="A153">
        <v>153</v>
      </c>
      <c r="B153">
        <v>36160000</v>
      </c>
      <c r="C153">
        <v>4520000</v>
      </c>
      <c r="D153" t="e">
        <f>+VLOOKUP(A153,'2020'!#REF!,29,0)</f>
        <v>#REF!</v>
      </c>
      <c r="E153" t="e">
        <f t="shared" si="4"/>
        <v>#REF!</v>
      </c>
      <c r="F153">
        <v>8</v>
      </c>
      <c r="G153" t="e">
        <f>+VLOOKUP(A153,'2020'!#REF!,21,0)</f>
        <v>#REF!</v>
      </c>
      <c r="H153" t="e">
        <f t="shared" si="5"/>
        <v>#REF!</v>
      </c>
      <c r="I153" t="s">
        <v>48</v>
      </c>
      <c r="J153" t="s">
        <v>18</v>
      </c>
      <c r="K153" t="s">
        <v>19</v>
      </c>
      <c r="L153" t="s">
        <v>20</v>
      </c>
      <c r="M153" t="s">
        <v>472</v>
      </c>
      <c r="N153" t="s">
        <v>473</v>
      </c>
      <c r="O153" t="s">
        <v>50</v>
      </c>
      <c r="P153" t="s">
        <v>51</v>
      </c>
      <c r="Q153" t="s">
        <v>470</v>
      </c>
      <c r="R153" t="s">
        <v>474</v>
      </c>
      <c r="S153" t="s">
        <v>46</v>
      </c>
      <c r="T153" s="14" t="s">
        <v>475</v>
      </c>
      <c r="U153" t="s">
        <v>33</v>
      </c>
    </row>
    <row r="154" spans="1:21" x14ac:dyDescent="0.25">
      <c r="A154">
        <v>154</v>
      </c>
      <c r="B154">
        <v>36160000</v>
      </c>
      <c r="C154">
        <v>4520000</v>
      </c>
      <c r="D154" t="e">
        <f>+VLOOKUP(A154,'2020'!#REF!,29,0)</f>
        <v>#REF!</v>
      </c>
      <c r="E154" t="e">
        <f t="shared" si="4"/>
        <v>#REF!</v>
      </c>
      <c r="F154">
        <v>8</v>
      </c>
      <c r="G154" t="e">
        <f>+VLOOKUP(A154,'2020'!#REF!,21,0)</f>
        <v>#REF!</v>
      </c>
      <c r="H154" t="e">
        <f t="shared" si="5"/>
        <v>#REF!</v>
      </c>
      <c r="I154" t="s">
        <v>48</v>
      </c>
      <c r="J154" t="s">
        <v>18</v>
      </c>
      <c r="K154" t="s">
        <v>19</v>
      </c>
      <c r="L154" t="s">
        <v>20</v>
      </c>
      <c r="M154" t="s">
        <v>476</v>
      </c>
      <c r="N154" t="s">
        <v>22</v>
      </c>
      <c r="O154" t="s">
        <v>50</v>
      </c>
      <c r="P154" t="s">
        <v>51</v>
      </c>
      <c r="Q154" t="s">
        <v>470</v>
      </c>
      <c r="R154" t="s">
        <v>477</v>
      </c>
      <c r="S154" t="s">
        <v>46</v>
      </c>
      <c r="T154" s="14" t="s">
        <v>47</v>
      </c>
      <c r="U154" t="s">
        <v>29</v>
      </c>
    </row>
    <row r="155" spans="1:21" x14ac:dyDescent="0.25">
      <c r="A155">
        <v>155</v>
      </c>
      <c r="B155">
        <v>36160000</v>
      </c>
      <c r="C155">
        <v>4520000</v>
      </c>
      <c r="D155" t="e">
        <f>+VLOOKUP(A155,'2020'!#REF!,29,0)</f>
        <v>#REF!</v>
      </c>
      <c r="E155" t="e">
        <f t="shared" si="4"/>
        <v>#REF!</v>
      </c>
      <c r="F155">
        <v>8</v>
      </c>
      <c r="G155" t="e">
        <f>+VLOOKUP(A155,'2020'!#REF!,21,0)</f>
        <v>#REF!</v>
      </c>
      <c r="H155" t="e">
        <f t="shared" si="5"/>
        <v>#REF!</v>
      </c>
      <c r="I155" t="s">
        <v>48</v>
      </c>
      <c r="J155" t="s">
        <v>18</v>
      </c>
      <c r="K155" t="s">
        <v>19</v>
      </c>
      <c r="L155" t="s">
        <v>20</v>
      </c>
      <c r="M155" t="s">
        <v>478</v>
      </c>
      <c r="N155" t="s">
        <v>479</v>
      </c>
      <c r="O155" t="s">
        <v>50</v>
      </c>
      <c r="P155" t="s">
        <v>51</v>
      </c>
      <c r="Q155" t="s">
        <v>470</v>
      </c>
      <c r="R155" t="s">
        <v>480</v>
      </c>
      <c r="S155" t="s">
        <v>46</v>
      </c>
      <c r="T155" s="14" t="s">
        <v>97</v>
      </c>
      <c r="U155" t="s">
        <v>29</v>
      </c>
    </row>
    <row r="156" spans="1:21" x14ac:dyDescent="0.25">
      <c r="A156">
        <v>156</v>
      </c>
      <c r="B156">
        <v>24800000</v>
      </c>
      <c r="C156">
        <v>3100000</v>
      </c>
      <c r="D156" t="e">
        <f>+VLOOKUP(A156,'2020'!#REF!,29,0)</f>
        <v>#REF!</v>
      </c>
      <c r="E156" t="e">
        <f t="shared" si="4"/>
        <v>#REF!</v>
      </c>
      <c r="F156">
        <v>8</v>
      </c>
      <c r="G156" t="e">
        <f>+VLOOKUP(A156,'2020'!#REF!,21,0)</f>
        <v>#REF!</v>
      </c>
      <c r="H156" t="e">
        <f t="shared" si="5"/>
        <v>#REF!</v>
      </c>
      <c r="I156" t="s">
        <v>17</v>
      </c>
      <c r="J156" t="s">
        <v>18</v>
      </c>
      <c r="K156" t="s">
        <v>19</v>
      </c>
      <c r="L156" t="s">
        <v>20</v>
      </c>
      <c r="M156" t="s">
        <v>481</v>
      </c>
      <c r="N156" t="s">
        <v>22</v>
      </c>
      <c r="O156" t="s">
        <v>23</v>
      </c>
      <c r="P156" t="s">
        <v>24</v>
      </c>
      <c r="Q156" t="s">
        <v>482</v>
      </c>
      <c r="R156" t="s">
        <v>483</v>
      </c>
      <c r="S156" t="s">
        <v>27</v>
      </c>
      <c r="T156" s="14" t="s">
        <v>40</v>
      </c>
      <c r="U156" t="s">
        <v>29</v>
      </c>
    </row>
    <row r="157" spans="1:21" x14ac:dyDescent="0.25">
      <c r="A157">
        <v>157</v>
      </c>
      <c r="B157">
        <v>36160000</v>
      </c>
      <c r="C157">
        <v>4520000</v>
      </c>
      <c r="D157" t="e">
        <f>+VLOOKUP(A157,'2020'!#REF!,29,0)</f>
        <v>#REF!</v>
      </c>
      <c r="E157" t="e">
        <f t="shared" si="4"/>
        <v>#REF!</v>
      </c>
      <c r="F157">
        <v>8</v>
      </c>
      <c r="G157" t="e">
        <f>+VLOOKUP(A157,'2020'!#REF!,21,0)</f>
        <v>#REF!</v>
      </c>
      <c r="H157" t="e">
        <f t="shared" si="5"/>
        <v>#REF!</v>
      </c>
      <c r="I157" t="s">
        <v>17</v>
      </c>
      <c r="J157" t="s">
        <v>18</v>
      </c>
      <c r="K157" t="s">
        <v>19</v>
      </c>
      <c r="L157" t="s">
        <v>20</v>
      </c>
      <c r="M157" t="s">
        <v>484</v>
      </c>
      <c r="N157" t="s">
        <v>22</v>
      </c>
      <c r="O157" t="s">
        <v>23</v>
      </c>
      <c r="P157" t="s">
        <v>24</v>
      </c>
      <c r="Q157" t="s">
        <v>134</v>
      </c>
      <c r="R157" t="s">
        <v>134</v>
      </c>
      <c r="S157" t="s">
        <v>46</v>
      </c>
      <c r="T157" s="14" t="s">
        <v>47</v>
      </c>
      <c r="U157" t="s">
        <v>33</v>
      </c>
    </row>
    <row r="158" spans="1:21" x14ac:dyDescent="0.25">
      <c r="A158">
        <v>158</v>
      </c>
      <c r="B158">
        <v>18400000</v>
      </c>
      <c r="C158">
        <v>2300000</v>
      </c>
      <c r="D158" t="e">
        <f>+VLOOKUP(A158,'2020'!#REF!,29,0)</f>
        <v>#REF!</v>
      </c>
      <c r="E158" t="e">
        <f t="shared" si="4"/>
        <v>#REF!</v>
      </c>
      <c r="F158">
        <v>8</v>
      </c>
      <c r="G158" t="e">
        <f>+VLOOKUP(A158,'2020'!#REF!,21,0)</f>
        <v>#REF!</v>
      </c>
      <c r="H158" t="e">
        <f t="shared" si="5"/>
        <v>#REF!</v>
      </c>
      <c r="I158" t="s">
        <v>48</v>
      </c>
      <c r="J158" t="s">
        <v>18</v>
      </c>
      <c r="K158" t="s">
        <v>19</v>
      </c>
      <c r="L158" t="s">
        <v>20</v>
      </c>
      <c r="M158" t="s">
        <v>117</v>
      </c>
      <c r="N158" t="s">
        <v>22</v>
      </c>
      <c r="O158" t="s">
        <v>50</v>
      </c>
      <c r="P158" t="s">
        <v>51</v>
      </c>
      <c r="Q158" t="s">
        <v>134</v>
      </c>
      <c r="R158" t="s">
        <v>134</v>
      </c>
      <c r="S158" t="s">
        <v>27</v>
      </c>
      <c r="T158" s="14" t="s">
        <v>356</v>
      </c>
      <c r="U158" t="s">
        <v>33</v>
      </c>
    </row>
    <row r="159" spans="1:21" x14ac:dyDescent="0.25">
      <c r="A159">
        <v>159</v>
      </c>
      <c r="B159">
        <v>18400000</v>
      </c>
      <c r="C159">
        <v>2300000</v>
      </c>
      <c r="D159" t="e">
        <f>+VLOOKUP(A159,'2020'!#REF!,29,0)</f>
        <v>#REF!</v>
      </c>
      <c r="E159" t="e">
        <f t="shared" si="4"/>
        <v>#REF!</v>
      </c>
      <c r="F159">
        <v>8</v>
      </c>
      <c r="G159" t="e">
        <f>+VLOOKUP(A159,'2020'!#REF!,21,0)</f>
        <v>#REF!</v>
      </c>
      <c r="H159" t="e">
        <f t="shared" si="5"/>
        <v>#REF!</v>
      </c>
      <c r="I159" t="s">
        <v>48</v>
      </c>
      <c r="J159" t="s">
        <v>18</v>
      </c>
      <c r="K159" t="s">
        <v>19</v>
      </c>
      <c r="L159" t="s">
        <v>20</v>
      </c>
      <c r="M159" t="s">
        <v>485</v>
      </c>
      <c r="N159" t="s">
        <v>486</v>
      </c>
      <c r="O159" t="s">
        <v>50</v>
      </c>
      <c r="P159" t="s">
        <v>51</v>
      </c>
      <c r="Q159" t="s">
        <v>134</v>
      </c>
      <c r="R159" t="s">
        <v>134</v>
      </c>
      <c r="S159" t="s">
        <v>27</v>
      </c>
      <c r="T159" s="14" t="s">
        <v>128</v>
      </c>
      <c r="U159" t="s">
        <v>29</v>
      </c>
    </row>
    <row r="160" spans="1:21" x14ac:dyDescent="0.25">
      <c r="A160">
        <v>160</v>
      </c>
      <c r="B160">
        <v>36160000</v>
      </c>
      <c r="C160">
        <v>4520000</v>
      </c>
      <c r="D160" t="e">
        <f>+VLOOKUP(A160,'2020'!#REF!,29,0)</f>
        <v>#REF!</v>
      </c>
      <c r="E160" t="e">
        <f t="shared" si="4"/>
        <v>#REF!</v>
      </c>
      <c r="F160">
        <v>8</v>
      </c>
      <c r="G160" t="e">
        <f>+VLOOKUP(A160,'2020'!#REF!,21,0)</f>
        <v>#REF!</v>
      </c>
      <c r="H160" t="e">
        <f t="shared" si="5"/>
        <v>#REF!</v>
      </c>
      <c r="I160" t="s">
        <v>17</v>
      </c>
      <c r="J160" t="s">
        <v>18</v>
      </c>
      <c r="K160" t="s">
        <v>19</v>
      </c>
      <c r="L160" t="s">
        <v>20</v>
      </c>
      <c r="M160" t="s">
        <v>487</v>
      </c>
      <c r="N160" t="s">
        <v>22</v>
      </c>
      <c r="O160" t="s">
        <v>23</v>
      </c>
      <c r="P160" t="s">
        <v>24</v>
      </c>
      <c r="Q160" t="s">
        <v>134</v>
      </c>
      <c r="R160" t="s">
        <v>134</v>
      </c>
      <c r="S160" t="s">
        <v>46</v>
      </c>
      <c r="T160" s="14" t="s">
        <v>47</v>
      </c>
      <c r="U160" t="s">
        <v>29</v>
      </c>
    </row>
    <row r="161" spans="1:21" x14ac:dyDescent="0.25">
      <c r="A161">
        <v>161</v>
      </c>
      <c r="B161">
        <v>24800000</v>
      </c>
      <c r="C161">
        <v>3100000</v>
      </c>
      <c r="D161" t="e">
        <f>+VLOOKUP(A161,'2020'!#REF!,29,0)</f>
        <v>#REF!</v>
      </c>
      <c r="E161" t="e">
        <f t="shared" si="4"/>
        <v>#REF!</v>
      </c>
      <c r="F161">
        <v>8</v>
      </c>
      <c r="G161" t="e">
        <f>+VLOOKUP(A161,'2020'!#REF!,21,0)</f>
        <v>#REF!</v>
      </c>
      <c r="H161" t="e">
        <f t="shared" si="5"/>
        <v>#REF!</v>
      </c>
      <c r="I161" t="s">
        <v>17</v>
      </c>
      <c r="J161" t="s">
        <v>18</v>
      </c>
      <c r="K161" t="s">
        <v>19</v>
      </c>
      <c r="L161" t="s">
        <v>20</v>
      </c>
      <c r="M161" t="s">
        <v>488</v>
      </c>
      <c r="N161" t="s">
        <v>22</v>
      </c>
      <c r="O161" t="s">
        <v>23</v>
      </c>
      <c r="P161" t="s">
        <v>24</v>
      </c>
      <c r="Q161" t="s">
        <v>134</v>
      </c>
      <c r="R161" t="s">
        <v>134</v>
      </c>
      <c r="S161" t="s">
        <v>27</v>
      </c>
      <c r="T161" s="14" t="s">
        <v>489</v>
      </c>
      <c r="U161" t="s">
        <v>33</v>
      </c>
    </row>
    <row r="162" spans="1:21" x14ac:dyDescent="0.25">
      <c r="A162">
        <v>162</v>
      </c>
      <c r="B162">
        <v>18400000</v>
      </c>
      <c r="C162">
        <v>2300000</v>
      </c>
      <c r="D162" t="e">
        <f>+VLOOKUP(A162,'2020'!#REF!,29,0)</f>
        <v>#REF!</v>
      </c>
      <c r="E162" t="e">
        <f t="shared" si="4"/>
        <v>#REF!</v>
      </c>
      <c r="F162">
        <v>8</v>
      </c>
      <c r="G162" t="e">
        <f>+VLOOKUP(A162,'2020'!#REF!,21,0)</f>
        <v>#REF!</v>
      </c>
      <c r="H162" t="e">
        <f t="shared" si="5"/>
        <v>#REF!</v>
      </c>
      <c r="I162" t="s">
        <v>17</v>
      </c>
      <c r="J162" t="s">
        <v>18</v>
      </c>
      <c r="K162" t="s">
        <v>19</v>
      </c>
      <c r="L162" t="s">
        <v>20</v>
      </c>
      <c r="M162" t="s">
        <v>490</v>
      </c>
      <c r="N162" t="s">
        <v>22</v>
      </c>
      <c r="O162" t="s">
        <v>23</v>
      </c>
      <c r="P162" t="s">
        <v>24</v>
      </c>
      <c r="Q162" t="s">
        <v>134</v>
      </c>
      <c r="R162" t="s">
        <v>134</v>
      </c>
      <c r="S162" t="s">
        <v>27</v>
      </c>
      <c r="T162" s="14" t="s">
        <v>28</v>
      </c>
      <c r="U162" t="s">
        <v>29</v>
      </c>
    </row>
    <row r="163" spans="1:21" x14ac:dyDescent="0.25">
      <c r="A163">
        <v>163</v>
      </c>
      <c r="B163">
        <v>13800000</v>
      </c>
      <c r="C163">
        <v>2300000</v>
      </c>
      <c r="D163" t="e">
        <f>+VLOOKUP(A163,'2020'!#REF!,29,0)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14" t="s">
        <v>40</v>
      </c>
      <c r="U163" t="s">
        <v>33</v>
      </c>
    </row>
    <row r="164" spans="1:21" x14ac:dyDescent="0.25">
      <c r="A164">
        <v>165</v>
      </c>
      <c r="B164">
        <v>13800000</v>
      </c>
      <c r="C164">
        <v>2300000</v>
      </c>
      <c r="D164" t="e">
        <f>+VLOOKUP(A164,'2020'!#REF!,29,0)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14" t="s">
        <v>28</v>
      </c>
      <c r="U164" t="s">
        <v>29</v>
      </c>
    </row>
    <row r="165" spans="1:21" x14ac:dyDescent="0.25">
      <c r="A165">
        <v>166</v>
      </c>
      <c r="B165">
        <v>13800000</v>
      </c>
      <c r="C165">
        <v>2300000</v>
      </c>
      <c r="D165" t="e">
        <f>+VLOOKUP(A165,'2020'!#REF!,29,0)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14" t="s">
        <v>28</v>
      </c>
      <c r="U165" t="s">
        <v>33</v>
      </c>
    </row>
    <row r="166" spans="1:21" x14ac:dyDescent="0.25">
      <c r="A166">
        <v>167</v>
      </c>
      <c r="B166">
        <v>13800000</v>
      </c>
      <c r="C166">
        <v>2300000</v>
      </c>
      <c r="D166" t="e">
        <f>+VLOOKUP(A166,'2020'!#REF!,29,0)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14" t="s">
        <v>47</v>
      </c>
      <c r="U166" t="s">
        <v>33</v>
      </c>
    </row>
    <row r="167" spans="1:21" x14ac:dyDescent="0.25">
      <c r="A167">
        <v>168</v>
      </c>
      <c r="B167">
        <v>36160000</v>
      </c>
      <c r="C167">
        <v>4520000</v>
      </c>
      <c r="D167" t="e">
        <f>+VLOOKUP(A167,'2020'!#REF!,29,0)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14" t="s">
        <v>47</v>
      </c>
      <c r="U167" t="s">
        <v>33</v>
      </c>
    </row>
    <row r="168" spans="1:21" x14ac:dyDescent="0.25">
      <c r="A168">
        <v>170</v>
      </c>
      <c r="B168">
        <v>13800000</v>
      </c>
      <c r="C168">
        <v>2300000</v>
      </c>
      <c r="D168" t="e">
        <f>+VLOOKUP(A168,'2020'!#REF!,29,0)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14" t="s">
        <v>28</v>
      </c>
      <c r="U168" t="s">
        <v>33</v>
      </c>
    </row>
    <row r="169" spans="1:21" x14ac:dyDescent="0.25">
      <c r="A169">
        <v>171</v>
      </c>
      <c r="B169">
        <v>27120000</v>
      </c>
      <c r="C169">
        <v>4520000</v>
      </c>
      <c r="D169" t="e">
        <f>+VLOOKUP(A169,'2020'!#REF!,29,0)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14" t="s">
        <v>47</v>
      </c>
      <c r="U169" t="s">
        <v>29</v>
      </c>
    </row>
    <row r="170" spans="1:21" x14ac:dyDescent="0.25">
      <c r="A170">
        <v>172</v>
      </c>
      <c r="B170">
        <v>27120000</v>
      </c>
      <c r="C170">
        <v>4520000</v>
      </c>
      <c r="D170" t="e">
        <f>+VLOOKUP(A170,'2020'!#REF!,29,0)</f>
        <v>#REF!</v>
      </c>
      <c r="E170" t="e">
        <f t="shared" si="4"/>
        <v>#REF!</v>
      </c>
      <c r="F170">
        <v>6</v>
      </c>
      <c r="G170" t="e">
        <f>+VLOOKUP(A170,'2020'!#REF!,21,0)</f>
        <v>#REF!</v>
      </c>
      <c r="H170" t="e">
        <f t="shared" si="5"/>
        <v>#REF!</v>
      </c>
      <c r="I170" t="s">
        <v>291</v>
      </c>
      <c r="J170" t="s">
        <v>18</v>
      </c>
      <c r="K170" t="s">
        <v>19</v>
      </c>
      <c r="L170" t="s">
        <v>20</v>
      </c>
      <c r="M170" t="s">
        <v>506</v>
      </c>
      <c r="N170" t="s">
        <v>22</v>
      </c>
      <c r="O170" t="s">
        <v>293</v>
      </c>
      <c r="P170" t="s">
        <v>294</v>
      </c>
      <c r="Q170" t="s">
        <v>507</v>
      </c>
      <c r="R170" t="s">
        <v>508</v>
      </c>
      <c r="S170" t="s">
        <v>46</v>
      </c>
      <c r="T170" s="14" t="s">
        <v>401</v>
      </c>
      <c r="U170" t="s">
        <v>29</v>
      </c>
    </row>
    <row r="171" spans="1:21" x14ac:dyDescent="0.25">
      <c r="A171">
        <v>173</v>
      </c>
      <c r="B171">
        <v>36160000</v>
      </c>
      <c r="C171">
        <v>4520000</v>
      </c>
      <c r="D171" t="e">
        <f>+VLOOKUP(A171,'2020'!#REF!,29,0)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14" t="s">
        <v>47</v>
      </c>
      <c r="U171" t="s">
        <v>33</v>
      </c>
    </row>
    <row r="172" spans="1:21" x14ac:dyDescent="0.25">
      <c r="A172">
        <v>174</v>
      </c>
      <c r="B172">
        <v>18400000</v>
      </c>
      <c r="C172">
        <v>2300000</v>
      </c>
      <c r="D172" t="e">
        <f>+VLOOKUP(A172,'2020'!#REF!,29,0)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14" t="s">
        <v>28</v>
      </c>
      <c r="U172" t="s">
        <v>33</v>
      </c>
    </row>
    <row r="173" spans="1:21" x14ac:dyDescent="0.25">
      <c r="A173">
        <v>175</v>
      </c>
      <c r="B173">
        <v>22400000</v>
      </c>
      <c r="C173">
        <v>2800000</v>
      </c>
      <c r="D173" t="e">
        <f>+VLOOKUP(A173,'2020'!#REF!,29,0)</f>
        <v>#REF!</v>
      </c>
      <c r="E173" t="e">
        <f t="shared" si="4"/>
        <v>#REF!</v>
      </c>
      <c r="F173">
        <v>8</v>
      </c>
      <c r="G173" t="e">
        <f>+VLOOKUP(A173,'2020'!#REF!,21,0)</f>
        <v>#REF!</v>
      </c>
      <c r="H173" t="e">
        <f t="shared" si="5"/>
        <v>#REF!</v>
      </c>
      <c r="I173" t="s">
        <v>251</v>
      </c>
      <c r="J173" t="s">
        <v>18</v>
      </c>
      <c r="K173" t="s">
        <v>19</v>
      </c>
      <c r="L173" t="s">
        <v>20</v>
      </c>
      <c r="M173" t="s">
        <v>515</v>
      </c>
      <c r="N173" t="s">
        <v>22</v>
      </c>
      <c r="O173" t="s">
        <v>253</v>
      </c>
      <c r="P173" t="s">
        <v>254</v>
      </c>
      <c r="Q173" t="s">
        <v>352</v>
      </c>
      <c r="R173" t="s">
        <v>516</v>
      </c>
      <c r="S173" t="s">
        <v>27</v>
      </c>
      <c r="T173" s="14" t="s">
        <v>40</v>
      </c>
      <c r="U173" t="s">
        <v>33</v>
      </c>
    </row>
    <row r="174" spans="1:21" x14ac:dyDescent="0.25">
      <c r="A174">
        <v>176</v>
      </c>
      <c r="B174">
        <v>22400000</v>
      </c>
      <c r="C174">
        <v>2800000</v>
      </c>
      <c r="D174" t="e">
        <f>+VLOOKUP(A174,'2020'!#REF!,29,0)</f>
        <v>#REF!</v>
      </c>
      <c r="E174" t="e">
        <f t="shared" si="4"/>
        <v>#REF!</v>
      </c>
      <c r="F174">
        <v>8</v>
      </c>
      <c r="G174" t="e">
        <f>+VLOOKUP(A174,'2020'!#REF!,21,0)</f>
        <v>#REF!</v>
      </c>
      <c r="H174" t="e">
        <f t="shared" si="5"/>
        <v>#REF!</v>
      </c>
      <c r="I174" t="s">
        <v>251</v>
      </c>
      <c r="J174" t="s">
        <v>18</v>
      </c>
      <c r="K174" t="s">
        <v>19</v>
      </c>
      <c r="L174" t="s">
        <v>20</v>
      </c>
      <c r="M174" t="s">
        <v>517</v>
      </c>
      <c r="N174" t="s">
        <v>22</v>
      </c>
      <c r="O174" t="s">
        <v>253</v>
      </c>
      <c r="P174" t="s">
        <v>254</v>
      </c>
      <c r="Q174" t="s">
        <v>352</v>
      </c>
      <c r="R174" t="s">
        <v>518</v>
      </c>
      <c r="S174" t="s">
        <v>27</v>
      </c>
      <c r="T174" s="14" t="s">
        <v>47</v>
      </c>
      <c r="U174" t="s">
        <v>29</v>
      </c>
    </row>
    <row r="175" spans="1:21" x14ac:dyDescent="0.25">
      <c r="A175">
        <v>177</v>
      </c>
      <c r="B175">
        <v>22400000</v>
      </c>
      <c r="C175">
        <v>2800000</v>
      </c>
      <c r="D175" t="e">
        <f>+VLOOKUP(A175,'2020'!#REF!,29,0)</f>
        <v>#REF!</v>
      </c>
      <c r="E175" t="e">
        <f t="shared" si="4"/>
        <v>#REF!</v>
      </c>
      <c r="F175">
        <v>8</v>
      </c>
      <c r="G175" t="e">
        <f>+VLOOKUP(A175,'2020'!#REF!,21,0)</f>
        <v>#REF!</v>
      </c>
      <c r="H175" t="e">
        <f t="shared" si="5"/>
        <v>#REF!</v>
      </c>
      <c r="I175" t="s">
        <v>251</v>
      </c>
      <c r="J175" t="s">
        <v>18</v>
      </c>
      <c r="K175" t="s">
        <v>19</v>
      </c>
      <c r="L175" t="s">
        <v>20</v>
      </c>
      <c r="M175" t="s">
        <v>519</v>
      </c>
      <c r="N175" t="s">
        <v>22</v>
      </c>
      <c r="O175" t="s">
        <v>253</v>
      </c>
      <c r="P175" t="s">
        <v>254</v>
      </c>
      <c r="Q175" t="s">
        <v>352</v>
      </c>
      <c r="R175" t="s">
        <v>520</v>
      </c>
      <c r="S175" t="s">
        <v>27</v>
      </c>
      <c r="T175" s="14" t="s">
        <v>47</v>
      </c>
      <c r="U175" t="s">
        <v>33</v>
      </c>
    </row>
    <row r="176" spans="1:21" x14ac:dyDescent="0.25">
      <c r="A176">
        <v>178</v>
      </c>
      <c r="B176">
        <v>285600000</v>
      </c>
      <c r="C176">
        <v>23800000</v>
      </c>
      <c r="D176" t="e">
        <f>+VLOOKUP(A176,'2020'!#REF!,29,0)</f>
        <v>#REF!</v>
      </c>
      <c r="E176" t="e">
        <f t="shared" si="4"/>
        <v>#REF!</v>
      </c>
      <c r="F176">
        <v>12</v>
      </c>
      <c r="G176" t="e">
        <f>+VLOOKUP(A176,'2020'!#REF!,21,0)</f>
        <v>#REF!</v>
      </c>
      <c r="H176" t="e">
        <f t="shared" si="5"/>
        <v>#REF!</v>
      </c>
      <c r="I176" t="s">
        <v>521</v>
      </c>
      <c r="J176" t="s">
        <v>522</v>
      </c>
      <c r="K176" t="s">
        <v>523</v>
      </c>
      <c r="L176" t="s">
        <v>20</v>
      </c>
      <c r="M176" t="s">
        <v>524</v>
      </c>
      <c r="N176" t="s">
        <v>22</v>
      </c>
      <c r="O176" t="s">
        <v>525</v>
      </c>
      <c r="P176" t="s">
        <v>526</v>
      </c>
      <c r="Q176" t="s">
        <v>527</v>
      </c>
      <c r="R176" t="s">
        <v>528</v>
      </c>
      <c r="S176" t="s">
        <v>529</v>
      </c>
      <c r="T176" s="14" t="s">
        <v>22</v>
      </c>
      <c r="U176" t="s">
        <v>22</v>
      </c>
    </row>
    <row r="177" spans="1:21" x14ac:dyDescent="0.25">
      <c r="A177">
        <v>179</v>
      </c>
      <c r="B177">
        <v>92340374</v>
      </c>
      <c r="C177">
        <v>13191482</v>
      </c>
      <c r="D177" t="e">
        <f>+VLOOKUP(A177,'2020'!#REF!,29,0)</f>
        <v>#REF!</v>
      </c>
      <c r="E177" t="e">
        <f t="shared" si="4"/>
        <v>#REF!</v>
      </c>
      <c r="F177">
        <v>7</v>
      </c>
      <c r="G177" t="e">
        <f>+VLOOKUP(A177,'2020'!#REF!,21,0)</f>
        <v>#REF!</v>
      </c>
      <c r="H177" t="e">
        <f t="shared" si="5"/>
        <v>#REF!</v>
      </c>
      <c r="I177" t="s">
        <v>530</v>
      </c>
      <c r="J177" t="s">
        <v>522</v>
      </c>
      <c r="K177" t="s">
        <v>523</v>
      </c>
      <c r="L177" t="s">
        <v>20</v>
      </c>
      <c r="M177" t="s">
        <v>531</v>
      </c>
      <c r="N177" t="s">
        <v>532</v>
      </c>
      <c r="O177" t="s">
        <v>533</v>
      </c>
      <c r="P177" t="s">
        <v>534</v>
      </c>
      <c r="Q177" t="s">
        <v>535</v>
      </c>
      <c r="R177" t="s">
        <v>536</v>
      </c>
      <c r="S177" t="s">
        <v>537</v>
      </c>
      <c r="T177" s="14"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045633"/>
  <sheetViews>
    <sheetView tabSelected="1" workbookViewId="0">
      <pane xSplit="2" ySplit="2" topLeftCell="C3" activePane="bottomRight" state="frozen"/>
      <selection pane="topRight" activeCell="B1" sqref="B1"/>
      <selection pane="bottomLeft" activeCell="A2" sqref="A2"/>
      <selection pane="bottomRight" activeCell="C18" sqref="C18"/>
    </sheetView>
  </sheetViews>
  <sheetFormatPr baseColWidth="10" defaultColWidth="9.140625" defaultRowHeight="25.5" customHeight="1" x14ac:dyDescent="0.25"/>
  <cols>
    <col min="1" max="1" width="8.7109375" customWidth="1"/>
    <col min="2" max="2" width="5.42578125" bestFit="1" customWidth="1"/>
    <col min="3" max="3" width="21.140625" style="94" customWidth="1"/>
    <col min="4" max="4" width="28.140625" style="33" customWidth="1"/>
    <col min="5" max="5" width="38" style="11" customWidth="1"/>
    <col min="6" max="6" width="16.85546875" style="133" customWidth="1"/>
    <col min="7" max="7" width="33.140625" customWidth="1"/>
    <col min="8" max="8" width="21.140625" customWidth="1"/>
    <col min="9" max="9" width="30.7109375" customWidth="1"/>
    <col min="10" max="10" width="36.5703125" customWidth="1"/>
    <col min="11" max="11" width="43.85546875" style="98" customWidth="1"/>
    <col min="12" max="12" width="56" customWidth="1"/>
    <col min="13" max="13" width="7.85546875" customWidth="1"/>
    <col min="14" max="14" width="15.42578125" style="20" customWidth="1"/>
    <col min="15" max="15" width="5.5703125" style="32" customWidth="1"/>
    <col min="16" max="19" width="15.42578125" customWidth="1"/>
    <col min="20" max="20" width="15.42578125" style="3" customWidth="1"/>
    <col min="21" max="21" width="8.28515625" style="4" customWidth="1"/>
    <col min="22" max="22" width="15.42578125" style="21" customWidth="1"/>
    <col min="23" max="23" width="13.5703125" style="4" customWidth="1"/>
    <col min="24" max="24" width="24.85546875" style="4" customWidth="1"/>
    <col min="25" max="25" width="27" style="4" customWidth="1"/>
    <col min="26" max="26" width="17.28515625" style="22" customWidth="1"/>
    <col min="27" max="27" width="10.42578125" style="22" customWidth="1"/>
    <col min="28" max="28" width="8" style="20" customWidth="1"/>
    <col min="29" max="29" width="10.140625" customWidth="1"/>
    <col min="30" max="30" width="12.85546875" style="25" customWidth="1"/>
    <col min="31" max="31" width="14" style="26" bestFit="1" customWidth="1"/>
    <col min="32" max="32" width="17" style="6"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13" customWidth="1"/>
    <col min="45" max="45" width="4.85546875" style="13"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13" customWidth="1"/>
    <col min="55" max="55" width="9.140625" style="13" customWidth="1"/>
    <col min="56" max="56" width="5" style="13" customWidth="1"/>
    <col min="57" max="57" width="6.28515625" style="13" customWidth="1"/>
    <col min="58" max="60" width="11.28515625" style="16" customWidth="1"/>
    <col min="61" max="63" width="10.85546875" style="16" customWidth="1"/>
    <col min="64" max="64" width="12" style="16" customWidth="1"/>
    <col min="65" max="67" width="11.140625" style="16" customWidth="1"/>
    <col min="68" max="68" width="8.5703125" style="2" customWidth="1"/>
    <col min="69" max="69" width="18.5703125" style="13" customWidth="1"/>
    <col min="70" max="70" width="13.5703125" style="2" customWidth="1"/>
    <col min="71" max="71" width="8.7109375" style="2" customWidth="1"/>
    <col min="72" max="72" width="18.42578125" style="13"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13" customWidth="1"/>
    <col min="79" max="79" width="16.42578125" style="27" customWidth="1"/>
    <col min="80" max="81" width="8.42578125" style="13" customWidth="1"/>
    <col min="82" max="82" width="11.140625" style="34" customWidth="1"/>
    <col min="83" max="84" width="12.140625" style="2" customWidth="1"/>
    <col min="85" max="85" width="14.28515625" style="2" customWidth="1"/>
    <col min="86" max="87" width="6.42578125" style="13" customWidth="1"/>
    <col min="88" max="88" width="11.140625" style="34" customWidth="1"/>
    <col min="89" max="90" width="11.140625" style="2" customWidth="1"/>
    <col min="91" max="91" width="13.28515625" style="2" customWidth="1"/>
    <col min="92" max="92" width="7.28515625" style="2" customWidth="1"/>
    <col min="93" max="93" width="8.28515625" style="13" customWidth="1"/>
    <col min="94" max="94" width="11.140625" style="34" customWidth="1"/>
    <col min="95" max="95" width="17.42578125" style="2" customWidth="1"/>
    <col min="96" max="96" width="11.140625" style="2" customWidth="1"/>
    <col min="97" max="97" width="9.42578125" style="2" customWidth="1"/>
    <col min="98" max="98" width="11.140625" style="29" customWidth="1"/>
    <col min="99" max="99" width="22.7109375" style="135" customWidth="1"/>
    <col min="100" max="100" width="29.42578125" customWidth="1"/>
    <col min="101" max="102" width="22.7109375" customWidth="1"/>
    <col min="103" max="103" width="16.7109375" customWidth="1"/>
    <col min="104" max="109" width="17" style="88" customWidth="1"/>
    <col min="110" max="110" width="16.140625" style="124" customWidth="1"/>
    <col min="111" max="111" width="14.42578125" customWidth="1"/>
    <col min="112" max="112" width="16" customWidth="1"/>
    <col min="113" max="113" width="14.85546875" customWidth="1"/>
    <col min="114" max="114" width="22.7109375" style="6" customWidth="1"/>
    <col min="115" max="115" width="38.7109375" style="6" customWidth="1"/>
    <col min="116" max="116" width="38.7109375" style="31" customWidth="1"/>
    <col min="117" max="117" width="15.5703125" style="31" customWidth="1"/>
    <col min="118" max="118" width="21" customWidth="1"/>
    <col min="119" max="119" width="15.7109375" customWidth="1"/>
    <col min="120" max="120" width="11.42578125"/>
    <col min="121" max="121" width="13.5703125" customWidth="1"/>
  </cols>
  <sheetData>
    <row r="1" spans="1:121" s="15" customFormat="1" ht="25.5" customHeight="1" x14ac:dyDescent="0.25">
      <c r="A1" s="143" t="s">
        <v>748</v>
      </c>
      <c r="B1" s="144"/>
      <c r="C1" s="144"/>
      <c r="D1" s="144"/>
      <c r="E1" s="144"/>
      <c r="F1" s="144"/>
      <c r="G1" s="144"/>
      <c r="H1" s="144"/>
      <c r="I1" s="144"/>
      <c r="J1" s="145"/>
      <c r="K1" s="152"/>
      <c r="L1" s="153"/>
      <c r="M1" s="153"/>
      <c r="N1" s="153"/>
      <c r="O1" s="153"/>
      <c r="P1" s="153"/>
      <c r="Q1" s="153"/>
      <c r="R1" s="153"/>
      <c r="S1" s="153"/>
      <c r="T1" s="153"/>
      <c r="U1" s="153"/>
      <c r="V1" s="153"/>
      <c r="W1" s="153"/>
      <c r="X1" s="153"/>
      <c r="Y1" s="153"/>
      <c r="Z1" s="153"/>
      <c r="AA1" s="154"/>
      <c r="AB1" s="146" t="s">
        <v>749</v>
      </c>
      <c r="AC1" s="146"/>
      <c r="AD1" s="146"/>
      <c r="AE1" s="146"/>
      <c r="AF1" s="146"/>
      <c r="AG1" s="146"/>
      <c r="AH1" s="146"/>
      <c r="AI1" s="146"/>
      <c r="AJ1" s="146"/>
      <c r="AK1" s="146"/>
      <c r="AL1" s="146"/>
      <c r="AM1" s="147"/>
      <c r="AN1" s="140" t="s">
        <v>750</v>
      </c>
      <c r="AO1" s="141"/>
      <c r="AP1" s="141"/>
      <c r="AQ1" s="141"/>
      <c r="AR1" s="141"/>
      <c r="AS1" s="141"/>
      <c r="AT1" s="141"/>
      <c r="AU1" s="141"/>
      <c r="AV1" s="141"/>
      <c r="AW1" s="141"/>
      <c r="AX1" s="142"/>
      <c r="AY1" s="148" t="s">
        <v>751</v>
      </c>
      <c r="AZ1" s="149"/>
      <c r="BA1" s="149"/>
      <c r="BB1" s="149"/>
      <c r="BC1" s="149"/>
      <c r="BD1" s="149"/>
      <c r="BE1" s="149"/>
      <c r="BF1" s="149"/>
      <c r="BG1" s="149"/>
      <c r="BH1" s="149"/>
      <c r="BI1" s="149"/>
      <c r="BJ1" s="149"/>
      <c r="BK1" s="149"/>
      <c r="BL1" s="149"/>
      <c r="BM1" s="149"/>
      <c r="BN1" s="149"/>
      <c r="BO1" s="149"/>
      <c r="BP1" s="149"/>
      <c r="BQ1" s="149"/>
      <c r="BR1" s="149"/>
      <c r="BS1" s="149"/>
      <c r="BT1" s="149"/>
      <c r="BU1" s="149"/>
      <c r="BV1" s="150"/>
      <c r="BW1" s="150"/>
      <c r="BX1" s="150"/>
      <c r="BY1" s="150"/>
      <c r="BZ1" s="150"/>
      <c r="CA1" s="150"/>
      <c r="CB1" s="150"/>
      <c r="CC1" s="150"/>
      <c r="CD1" s="150"/>
      <c r="CE1" s="150"/>
      <c r="CF1" s="150"/>
      <c r="CG1" s="150"/>
      <c r="CH1" s="150"/>
      <c r="CI1" s="150"/>
      <c r="CJ1" s="150"/>
      <c r="CK1" s="150"/>
      <c r="CL1" s="150"/>
      <c r="CM1" s="150"/>
      <c r="CN1" s="150"/>
      <c r="CO1" s="150"/>
      <c r="CP1" s="150"/>
      <c r="CQ1" s="149"/>
      <c r="CR1" s="149"/>
      <c r="CS1" s="149"/>
      <c r="CT1" s="151"/>
      <c r="CU1" s="136" t="s">
        <v>752</v>
      </c>
      <c r="CV1" s="137"/>
      <c r="CW1" s="137"/>
      <c r="CX1" s="137"/>
      <c r="CY1" s="137"/>
      <c r="CZ1" s="137"/>
      <c r="DA1" s="137"/>
      <c r="DB1" s="137"/>
      <c r="DC1" s="137"/>
      <c r="DD1" s="137"/>
      <c r="DE1" s="137"/>
      <c r="DF1" s="138"/>
      <c r="DG1" s="137"/>
      <c r="DH1" s="137"/>
      <c r="DI1" s="137"/>
      <c r="DJ1" s="137"/>
      <c r="DK1" s="137"/>
      <c r="DL1" s="137"/>
      <c r="DM1" s="137"/>
      <c r="DN1" s="139"/>
      <c r="DO1" s="1"/>
      <c r="DP1" s="1"/>
      <c r="DQ1" s="1"/>
    </row>
    <row r="2" spans="1:121" s="1" customFormat="1" ht="53.25" customHeight="1" x14ac:dyDescent="0.25">
      <c r="A2" s="39" t="s">
        <v>753</v>
      </c>
      <c r="B2" s="40" t="s">
        <v>754</v>
      </c>
      <c r="C2" s="41" t="s">
        <v>755</v>
      </c>
      <c r="D2" s="42" t="s">
        <v>756</v>
      </c>
      <c r="E2" s="41" t="s">
        <v>757</v>
      </c>
      <c r="F2" s="132" t="s">
        <v>758</v>
      </c>
      <c r="G2" s="41" t="s">
        <v>759</v>
      </c>
      <c r="H2" s="41" t="s">
        <v>760</v>
      </c>
      <c r="I2" s="41" t="s">
        <v>761</v>
      </c>
      <c r="J2" s="41" t="s">
        <v>762</v>
      </c>
      <c r="K2" s="97" t="s">
        <v>763</v>
      </c>
      <c r="L2" s="41" t="s">
        <v>764</v>
      </c>
      <c r="M2" s="43" t="s">
        <v>765</v>
      </c>
      <c r="N2" s="44" t="s">
        <v>766</v>
      </c>
      <c r="O2" s="45" t="s">
        <v>767</v>
      </c>
      <c r="P2" s="41" t="s">
        <v>768</v>
      </c>
      <c r="Q2" s="41" t="s">
        <v>769</v>
      </c>
      <c r="R2" s="41" t="s">
        <v>770</v>
      </c>
      <c r="S2" s="41" t="s">
        <v>771</v>
      </c>
      <c r="T2" s="46" t="s">
        <v>772</v>
      </c>
      <c r="U2" s="47" t="s">
        <v>773</v>
      </c>
      <c r="V2" s="48" t="s">
        <v>774</v>
      </c>
      <c r="W2" s="46" t="s">
        <v>775</v>
      </c>
      <c r="X2" s="46" t="s">
        <v>776</v>
      </c>
      <c r="Y2" s="46" t="s">
        <v>777</v>
      </c>
      <c r="Z2" s="48" t="s">
        <v>778</v>
      </c>
      <c r="AA2" s="49" t="s">
        <v>779</v>
      </c>
      <c r="AB2" s="49" t="s">
        <v>780</v>
      </c>
      <c r="AC2" s="49" t="s">
        <v>781</v>
      </c>
      <c r="AD2" s="50" t="s">
        <v>782</v>
      </c>
      <c r="AE2" s="50" t="s">
        <v>783</v>
      </c>
      <c r="AF2" s="51" t="s">
        <v>784</v>
      </c>
      <c r="AG2" s="51" t="s">
        <v>785</v>
      </c>
      <c r="AH2" s="52" t="s">
        <v>786</v>
      </c>
      <c r="AI2" s="52" t="s">
        <v>787</v>
      </c>
      <c r="AJ2" s="96" t="s">
        <v>788</v>
      </c>
      <c r="AK2" s="52" t="s">
        <v>789</v>
      </c>
      <c r="AL2" s="51" t="s">
        <v>790</v>
      </c>
      <c r="AM2" s="53" t="s">
        <v>791</v>
      </c>
      <c r="AN2" s="54" t="s">
        <v>792</v>
      </c>
      <c r="AO2" s="55" t="s">
        <v>793</v>
      </c>
      <c r="AP2" s="55" t="s">
        <v>794</v>
      </c>
      <c r="AQ2" s="55" t="s">
        <v>795</v>
      </c>
      <c r="AR2" s="55" t="s">
        <v>796</v>
      </c>
      <c r="AS2" s="56" t="s">
        <v>797</v>
      </c>
      <c r="AT2" s="55" t="s">
        <v>798</v>
      </c>
      <c r="AU2" s="56" t="s">
        <v>799</v>
      </c>
      <c r="AV2" s="55" t="s">
        <v>800</v>
      </c>
      <c r="AW2" s="56" t="s">
        <v>801</v>
      </c>
      <c r="AX2" s="57" t="s">
        <v>4</v>
      </c>
      <c r="AY2" s="58" t="s">
        <v>802</v>
      </c>
      <c r="AZ2" s="59" t="s">
        <v>803</v>
      </c>
      <c r="BA2" s="60" t="s">
        <v>804</v>
      </c>
      <c r="BB2" s="60" t="s">
        <v>805</v>
      </c>
      <c r="BC2" s="61" t="s">
        <v>806</v>
      </c>
      <c r="BD2" s="61" t="s">
        <v>807</v>
      </c>
      <c r="BE2" s="61" t="s">
        <v>808</v>
      </c>
      <c r="BF2" s="62" t="s">
        <v>809</v>
      </c>
      <c r="BG2" s="62" t="s">
        <v>810</v>
      </c>
      <c r="BH2" s="62" t="s">
        <v>811</v>
      </c>
      <c r="BI2" s="62" t="s">
        <v>812</v>
      </c>
      <c r="BJ2" s="62" t="s">
        <v>813</v>
      </c>
      <c r="BK2" s="62" t="s">
        <v>814</v>
      </c>
      <c r="BL2" s="62" t="s">
        <v>815</v>
      </c>
      <c r="BM2" s="62" t="s">
        <v>816</v>
      </c>
      <c r="BN2" s="62" t="s">
        <v>817</v>
      </c>
      <c r="BO2" s="62" t="s">
        <v>818</v>
      </c>
      <c r="BP2" s="63" t="s">
        <v>819</v>
      </c>
      <c r="BQ2" s="64" t="s">
        <v>820</v>
      </c>
      <c r="BR2" s="65" t="s">
        <v>821</v>
      </c>
      <c r="BS2" s="66" t="s">
        <v>822</v>
      </c>
      <c r="BT2" s="64" t="s">
        <v>820</v>
      </c>
      <c r="BU2" s="65" t="s">
        <v>823</v>
      </c>
      <c r="BV2" s="63" t="s">
        <v>824</v>
      </c>
      <c r="BW2" s="64" t="s">
        <v>825</v>
      </c>
      <c r="BX2" s="65" t="s">
        <v>826</v>
      </c>
      <c r="BY2" s="67" t="s">
        <v>827</v>
      </c>
      <c r="BZ2" s="68" t="s">
        <v>828</v>
      </c>
      <c r="CA2" s="69" t="s">
        <v>829</v>
      </c>
      <c r="CB2" s="70" t="s">
        <v>830</v>
      </c>
      <c r="CC2" s="70" t="s">
        <v>831</v>
      </c>
      <c r="CD2" s="71" t="s">
        <v>832</v>
      </c>
      <c r="CE2" s="71" t="s">
        <v>833</v>
      </c>
      <c r="CF2" s="68" t="s">
        <v>834</v>
      </c>
      <c r="CG2" s="72" t="s">
        <v>835</v>
      </c>
      <c r="CH2" s="70" t="s">
        <v>836</v>
      </c>
      <c r="CI2" s="70" t="s">
        <v>831</v>
      </c>
      <c r="CJ2" s="73" t="s">
        <v>837</v>
      </c>
      <c r="CK2" s="68" t="s">
        <v>838</v>
      </c>
      <c r="CL2" s="68" t="s">
        <v>839</v>
      </c>
      <c r="CM2" s="72" t="s">
        <v>840</v>
      </c>
      <c r="CN2" s="70" t="s">
        <v>841</v>
      </c>
      <c r="CO2" s="70" t="s">
        <v>842</v>
      </c>
      <c r="CP2" s="74" t="s">
        <v>843</v>
      </c>
      <c r="CQ2" s="75" t="s">
        <v>844</v>
      </c>
      <c r="CR2" s="75" t="s">
        <v>845</v>
      </c>
      <c r="CS2" s="75" t="s">
        <v>846</v>
      </c>
      <c r="CT2" s="76" t="s">
        <v>847</v>
      </c>
      <c r="CU2" s="134" t="s">
        <v>848</v>
      </c>
      <c r="CV2" s="77" t="s">
        <v>849</v>
      </c>
      <c r="CW2" s="77" t="s">
        <v>850</v>
      </c>
      <c r="CX2" s="51" t="s">
        <v>851</v>
      </c>
      <c r="CY2" s="38" t="s">
        <v>852</v>
      </c>
      <c r="CZ2" s="85" t="s">
        <v>853</v>
      </c>
      <c r="DA2" s="85" t="s">
        <v>854</v>
      </c>
      <c r="DB2" s="85" t="s">
        <v>855</v>
      </c>
      <c r="DC2" s="93" t="s">
        <v>856</v>
      </c>
      <c r="DD2" s="93" t="s">
        <v>857</v>
      </c>
      <c r="DE2" s="93" t="s">
        <v>858</v>
      </c>
      <c r="DF2" s="123" t="s">
        <v>859</v>
      </c>
      <c r="DG2" s="51" t="s">
        <v>860</v>
      </c>
      <c r="DH2" s="51" t="s">
        <v>861</v>
      </c>
      <c r="DI2" s="51" t="s">
        <v>862</v>
      </c>
      <c r="DJ2" s="51" t="s">
        <v>863</v>
      </c>
      <c r="DK2" s="78" t="s">
        <v>864</v>
      </c>
      <c r="DL2" s="78" t="s">
        <v>865</v>
      </c>
      <c r="DM2" s="78" t="s">
        <v>866</v>
      </c>
      <c r="DN2" s="79" t="s">
        <v>867</v>
      </c>
      <c r="DO2" s="44" t="s">
        <v>766</v>
      </c>
    </row>
    <row r="3" spans="1:121" ht="25.5" customHeight="1" x14ac:dyDescent="0.25">
      <c r="A3" s="30" t="s">
        <v>538</v>
      </c>
      <c r="B3" s="6">
        <v>2020</v>
      </c>
      <c r="C3" s="9" t="s">
        <v>943</v>
      </c>
      <c r="D3" s="35" t="s">
        <v>944</v>
      </c>
      <c r="E3" s="18" t="s">
        <v>945</v>
      </c>
      <c r="G3" s="6" t="s">
        <v>892</v>
      </c>
      <c r="H3" s="6" t="s">
        <v>868</v>
      </c>
      <c r="I3" s="6" t="s">
        <v>869</v>
      </c>
      <c r="J3" s="6" t="s">
        <v>946</v>
      </c>
      <c r="K3" s="99" t="s">
        <v>947</v>
      </c>
      <c r="L3" s="6" t="s">
        <v>1841</v>
      </c>
      <c r="M3" s="6" t="s">
        <v>904</v>
      </c>
      <c r="N3" s="19">
        <v>1016080852</v>
      </c>
      <c r="Q3" s="6" t="s">
        <v>870</v>
      </c>
      <c r="T3" s="6"/>
      <c r="U3" s="6"/>
      <c r="V3" s="12"/>
      <c r="W3" s="6"/>
      <c r="X3" s="6"/>
      <c r="Y3" s="6"/>
      <c r="Z3" s="12">
        <v>3135863488</v>
      </c>
      <c r="AA3" s="12"/>
      <c r="AB3" s="20">
        <f>DAYS360(AD3,AE3)</f>
        <v>4</v>
      </c>
      <c r="AD3" s="23">
        <v>43853</v>
      </c>
      <c r="AE3" s="24">
        <v>43857</v>
      </c>
      <c r="AG3" s="8">
        <v>44161</v>
      </c>
      <c r="AH3" s="90">
        <f t="shared" ref="AH3:AH29" si="0">IFERROR((AI3/AB3), )</f>
        <v>5487500</v>
      </c>
      <c r="AI3" s="89">
        <v>21950000</v>
      </c>
      <c r="AJ3" s="89"/>
      <c r="AK3" s="89"/>
      <c r="AL3" s="37"/>
      <c r="AM3" s="90"/>
      <c r="AN3" s="90"/>
      <c r="AO3" s="90"/>
      <c r="AP3" s="90"/>
      <c r="AQ3" s="6"/>
      <c r="AR3" s="125"/>
      <c r="AS3" s="125"/>
      <c r="AT3" s="6">
        <f>IFERROR(VLOOKUP(AS3,#REF!,2,0), )</f>
        <v>0</v>
      </c>
      <c r="AU3" s="90"/>
      <c r="AV3" s="6">
        <f>IFERROR(VLOOKUP(AU3,#REF!,2,0), )</f>
        <v>0</v>
      </c>
      <c r="AW3" s="90"/>
      <c r="AX3" s="6">
        <f>IFERROR(VLOOKUP(AW3,#REF!,2,0), )</f>
        <v>0</v>
      </c>
      <c r="AY3" s="12"/>
      <c r="AZ3" s="12"/>
      <c r="BA3" s="12"/>
      <c r="BB3" s="12"/>
      <c r="BC3" s="12"/>
      <c r="BD3" s="12"/>
      <c r="BE3" s="12"/>
      <c r="BF3" s="126"/>
      <c r="BG3" s="126"/>
      <c r="BH3" s="126"/>
      <c r="BI3" s="126"/>
      <c r="BJ3" s="126"/>
      <c r="BK3" s="126"/>
      <c r="BL3" s="126"/>
      <c r="BM3" s="126"/>
      <c r="BN3" s="126"/>
      <c r="BO3" s="126"/>
      <c r="BP3" s="90"/>
      <c r="BQ3" s="125"/>
      <c r="BR3" s="90"/>
      <c r="BS3" s="90"/>
      <c r="BT3" s="125"/>
      <c r="BU3" s="90"/>
      <c r="BV3" s="90"/>
      <c r="BW3" s="90"/>
      <c r="BX3" s="90"/>
      <c r="BY3" s="90"/>
      <c r="BZ3" s="125"/>
      <c r="CA3" s="127"/>
      <c r="CB3" s="125"/>
      <c r="CC3" s="125"/>
      <c r="CD3" s="128"/>
      <c r="CE3" s="90"/>
      <c r="CF3" s="90"/>
      <c r="CG3" s="90"/>
      <c r="CH3" s="125"/>
      <c r="CI3" s="125"/>
      <c r="CJ3" s="128"/>
      <c r="CK3" s="90"/>
      <c r="CL3" s="90"/>
      <c r="CM3" s="90"/>
      <c r="CN3" s="90"/>
      <c r="CO3" s="125"/>
      <c r="CP3" s="128"/>
      <c r="CQ3" s="90"/>
      <c r="CR3" s="90"/>
      <c r="CS3" s="17"/>
      <c r="CT3" s="8">
        <v>44161</v>
      </c>
      <c r="CU3" s="5">
        <f t="shared" ref="CU3:CU6" si="1">+AI3+CA3+CG3+CM3</f>
        <v>21950000</v>
      </c>
      <c r="DF3"/>
      <c r="DK3" s="6" t="s">
        <v>948</v>
      </c>
      <c r="DL3" s="31" t="s">
        <v>949</v>
      </c>
      <c r="DM3" s="31" t="s">
        <v>950</v>
      </c>
    </row>
    <row r="4" spans="1:121" ht="25.5" customHeight="1" x14ac:dyDescent="0.25">
      <c r="A4" s="30" t="s">
        <v>539</v>
      </c>
      <c r="B4" s="6">
        <v>2020</v>
      </c>
      <c r="C4" s="9" t="s">
        <v>951</v>
      </c>
      <c r="D4" s="35" t="s">
        <v>952</v>
      </c>
      <c r="E4" s="18" t="s">
        <v>953</v>
      </c>
      <c r="G4" s="6" t="s">
        <v>892</v>
      </c>
      <c r="H4" s="6" t="s">
        <v>868</v>
      </c>
      <c r="I4" s="6" t="s">
        <v>869</v>
      </c>
      <c r="J4" s="6" t="s">
        <v>954</v>
      </c>
      <c r="K4" s="99" t="s">
        <v>955</v>
      </c>
      <c r="L4" s="6" t="s">
        <v>1842</v>
      </c>
      <c r="M4" s="6" t="s">
        <v>904</v>
      </c>
      <c r="N4" s="19">
        <v>51907536</v>
      </c>
      <c r="Q4" s="6" t="s">
        <v>870</v>
      </c>
      <c r="T4" s="6"/>
      <c r="U4" s="6"/>
      <c r="V4" s="12"/>
      <c r="W4" s="6"/>
      <c r="X4" s="6"/>
      <c r="Y4" s="6"/>
      <c r="Z4" s="12">
        <v>3165253932</v>
      </c>
      <c r="AA4" s="12"/>
      <c r="AB4" s="20">
        <f>DAYS360(AD4,AE4)</f>
        <v>9</v>
      </c>
      <c r="AD4" s="23">
        <v>43854</v>
      </c>
      <c r="AE4" s="24">
        <v>43864</v>
      </c>
      <c r="AG4" s="8">
        <v>44229</v>
      </c>
      <c r="AH4" s="90">
        <f t="shared" si="0"/>
        <v>3513333.3333333335</v>
      </c>
      <c r="AI4" s="89">
        <v>31620000</v>
      </c>
      <c r="AJ4" s="89"/>
      <c r="AK4" s="89"/>
      <c r="AL4" s="37"/>
      <c r="AM4" s="90"/>
      <c r="AN4" s="90"/>
      <c r="AO4" s="90"/>
      <c r="AP4" s="90"/>
      <c r="AQ4" s="6"/>
      <c r="AR4" s="125"/>
      <c r="AS4" s="125"/>
      <c r="AT4" s="90"/>
      <c r="AU4" s="90"/>
      <c r="AV4" s="6">
        <f>IFERROR(VLOOKUP(AU4,#REF!,2,0), )</f>
        <v>0</v>
      </c>
      <c r="AW4" s="90"/>
      <c r="AX4" s="6">
        <f>IFERROR(VLOOKUP(AW4,#REF!,2,0), )</f>
        <v>0</v>
      </c>
      <c r="AY4" s="12"/>
      <c r="AZ4" s="12"/>
      <c r="BA4" s="12"/>
      <c r="BB4" s="12"/>
      <c r="BC4" s="12"/>
      <c r="BD4" s="12"/>
      <c r="BE4" s="12"/>
      <c r="BF4" s="126"/>
      <c r="BG4" s="126"/>
      <c r="BH4" s="126"/>
      <c r="BI4" s="126"/>
      <c r="BJ4" s="126"/>
      <c r="BK4" s="126"/>
      <c r="BL4" s="126"/>
      <c r="BM4" s="126"/>
      <c r="BN4" s="126"/>
      <c r="BO4" s="126"/>
      <c r="BP4" s="90"/>
      <c r="BQ4" s="125"/>
      <c r="BR4" s="90"/>
      <c r="BS4" s="90"/>
      <c r="BT4" s="125"/>
      <c r="BU4" s="90"/>
      <c r="BV4" s="90"/>
      <c r="BW4" s="90"/>
      <c r="BX4" s="90"/>
      <c r="BY4" s="90"/>
      <c r="BZ4" s="125"/>
      <c r="CA4" s="127"/>
      <c r="CB4" s="125"/>
      <c r="CC4" s="125"/>
      <c r="CD4" s="128"/>
      <c r="CE4" s="90"/>
      <c r="CF4" s="90"/>
      <c r="CG4" s="90"/>
      <c r="CH4" s="125"/>
      <c r="CI4" s="125"/>
      <c r="CJ4" s="128"/>
      <c r="CK4" s="90"/>
      <c r="CL4" s="90"/>
      <c r="CM4" s="90"/>
      <c r="CN4" s="90"/>
      <c r="CO4" s="125"/>
      <c r="CP4" s="128"/>
      <c r="CQ4" s="90"/>
      <c r="CR4" s="90"/>
      <c r="CS4" s="90"/>
      <c r="CT4" s="8">
        <v>44229</v>
      </c>
      <c r="CU4" s="5">
        <f t="shared" si="1"/>
        <v>31620000</v>
      </c>
      <c r="DF4"/>
    </row>
    <row r="5" spans="1:121" ht="25.5" customHeight="1" x14ac:dyDescent="0.25">
      <c r="A5" s="30" t="s">
        <v>540</v>
      </c>
      <c r="B5" s="6">
        <v>2020</v>
      </c>
      <c r="C5" s="9" t="s">
        <v>956</v>
      </c>
      <c r="D5" s="35" t="s">
        <v>957</v>
      </c>
      <c r="E5" s="10" t="s">
        <v>958</v>
      </c>
      <c r="G5" s="6" t="s">
        <v>892</v>
      </c>
      <c r="H5" s="6" t="s">
        <v>868</v>
      </c>
      <c r="I5" s="6" t="s">
        <v>869</v>
      </c>
      <c r="J5" s="6" t="s">
        <v>959</v>
      </c>
      <c r="K5" s="99" t="s">
        <v>960</v>
      </c>
      <c r="L5" s="6" t="s">
        <v>1843</v>
      </c>
      <c r="M5" s="6" t="s">
        <v>904</v>
      </c>
      <c r="N5" s="19">
        <v>1020724030</v>
      </c>
      <c r="Q5" s="6" t="s">
        <v>870</v>
      </c>
      <c r="T5" s="6"/>
      <c r="U5" s="6"/>
      <c r="V5" s="12"/>
      <c r="W5" s="6"/>
      <c r="X5" s="6"/>
      <c r="Y5" s="6"/>
      <c r="Z5" s="12">
        <v>3156711774</v>
      </c>
      <c r="AA5" s="12"/>
      <c r="AB5" s="20">
        <f>DAYS360(AD5,AE5)</f>
        <v>3</v>
      </c>
      <c r="AD5" s="23">
        <v>43854</v>
      </c>
      <c r="AE5" s="24">
        <v>43857</v>
      </c>
      <c r="AG5" s="8">
        <v>44191</v>
      </c>
      <c r="AH5" s="90">
        <f t="shared" si="0"/>
        <v>15095666.666666666</v>
      </c>
      <c r="AI5" s="89">
        <v>45287000</v>
      </c>
      <c r="AJ5" s="89"/>
      <c r="AK5" s="89"/>
      <c r="AL5" s="37"/>
      <c r="AM5" s="90"/>
      <c r="AN5" s="90"/>
      <c r="AO5" s="90"/>
      <c r="AP5" s="90"/>
      <c r="AQ5" s="6"/>
      <c r="AR5" s="125"/>
      <c r="AS5" s="125"/>
      <c r="AT5" s="90"/>
      <c r="AU5" s="90"/>
      <c r="AV5" s="6">
        <f>IFERROR(VLOOKUP(AU5,#REF!,2,0), )</f>
        <v>0</v>
      </c>
      <c r="AW5" s="90"/>
      <c r="AX5" s="6">
        <f>IFERROR(VLOOKUP(AW5,#REF!,2,0), )</f>
        <v>0</v>
      </c>
      <c r="AY5" s="12"/>
      <c r="AZ5" s="12"/>
      <c r="BA5" s="12"/>
      <c r="BB5" s="12"/>
      <c r="BC5" s="12"/>
      <c r="BD5" s="12"/>
      <c r="BE5" s="12"/>
      <c r="BF5" s="126"/>
      <c r="BG5" s="126"/>
      <c r="BH5" s="126"/>
      <c r="BI5" s="126"/>
      <c r="BJ5" s="126"/>
      <c r="BK5" s="126"/>
      <c r="BL5" s="126"/>
      <c r="BM5" s="126"/>
      <c r="BN5" s="126"/>
      <c r="BO5" s="126"/>
      <c r="BP5" s="90"/>
      <c r="BQ5" s="125"/>
      <c r="BR5" s="90"/>
      <c r="BS5" s="90"/>
      <c r="BT5" s="125"/>
      <c r="BU5" s="90"/>
      <c r="BV5" s="90"/>
      <c r="BW5" s="90"/>
      <c r="BX5" s="90"/>
      <c r="BY5" s="90"/>
      <c r="BZ5" s="125"/>
      <c r="CA5" s="127"/>
      <c r="CB5" s="125"/>
      <c r="CC5" s="125"/>
      <c r="CD5" s="128"/>
      <c r="CE5" s="90"/>
      <c r="CF5" s="90"/>
      <c r="CG5" s="90"/>
      <c r="CH5" s="125"/>
      <c r="CI5" s="125"/>
      <c r="CJ5" s="128"/>
      <c r="CK5" s="90"/>
      <c r="CL5" s="90"/>
      <c r="CM5" s="90"/>
      <c r="CN5" s="90"/>
      <c r="CO5" s="125"/>
      <c r="CP5" s="128"/>
      <c r="CQ5" s="90"/>
      <c r="CR5" s="90"/>
      <c r="CS5" s="90"/>
      <c r="CT5" s="8">
        <v>44191</v>
      </c>
      <c r="CU5" s="5">
        <f t="shared" si="1"/>
        <v>45287000</v>
      </c>
      <c r="DF5"/>
    </row>
    <row r="6" spans="1:121" ht="25.5" customHeight="1" x14ac:dyDescent="0.25">
      <c r="A6" s="30" t="s">
        <v>542</v>
      </c>
      <c r="B6" s="6">
        <v>2020</v>
      </c>
      <c r="C6" s="9" t="s">
        <v>961</v>
      </c>
      <c r="D6" s="35" t="s">
        <v>962</v>
      </c>
      <c r="E6" s="10" t="s">
        <v>963</v>
      </c>
      <c r="G6" s="6" t="s">
        <v>892</v>
      </c>
      <c r="H6" s="6" t="s">
        <v>868</v>
      </c>
      <c r="I6" s="6" t="s">
        <v>869</v>
      </c>
      <c r="J6" s="6" t="s">
        <v>964</v>
      </c>
      <c r="K6" s="99" t="s">
        <v>965</v>
      </c>
      <c r="L6" s="6" t="s">
        <v>1844</v>
      </c>
      <c r="M6" s="6" t="s">
        <v>904</v>
      </c>
      <c r="N6" s="19">
        <v>39779104</v>
      </c>
      <c r="Q6" s="6" t="s">
        <v>870</v>
      </c>
      <c r="T6" s="6"/>
      <c r="U6" s="6"/>
      <c r="V6" s="12"/>
      <c r="W6" s="6"/>
      <c r="X6" s="6"/>
      <c r="Y6" s="6"/>
      <c r="Z6" s="12">
        <v>3103262501</v>
      </c>
      <c r="AA6" s="12"/>
      <c r="AB6" s="20">
        <f>DAYS360(AD6,AE6)</f>
        <v>7</v>
      </c>
      <c r="AD6" s="23">
        <v>43857</v>
      </c>
      <c r="AE6" s="24">
        <v>43865</v>
      </c>
      <c r="AG6" s="8">
        <v>43985</v>
      </c>
      <c r="AH6" s="90">
        <f t="shared" si="0"/>
        <v>853142.85714285716</v>
      </c>
      <c r="AI6" s="89">
        <v>5972000</v>
      </c>
      <c r="AJ6" s="89"/>
      <c r="AK6" s="89"/>
      <c r="AL6" s="37"/>
      <c r="AM6" s="90"/>
      <c r="AN6" s="90"/>
      <c r="AO6" s="90"/>
      <c r="AP6" s="90"/>
      <c r="AQ6" s="6"/>
      <c r="AR6" s="125"/>
      <c r="AS6" s="125"/>
      <c r="AT6" s="90"/>
      <c r="AU6" s="90"/>
      <c r="AV6" s="6">
        <f>IFERROR(VLOOKUP(AU6,#REF!,2,0), )</f>
        <v>0</v>
      </c>
      <c r="AW6" s="90"/>
      <c r="AX6" s="6">
        <f>IFERROR(VLOOKUP(AW6,#REF!,2,0), )</f>
        <v>0</v>
      </c>
      <c r="AY6" s="12"/>
      <c r="AZ6" s="12"/>
      <c r="BA6" s="12"/>
      <c r="BB6" s="12"/>
      <c r="BC6" s="12"/>
      <c r="BD6" s="12"/>
      <c r="BE6" s="12"/>
      <c r="BF6" s="126"/>
      <c r="BG6" s="126"/>
      <c r="BH6" s="126"/>
      <c r="BI6" s="126"/>
      <c r="BJ6" s="126"/>
      <c r="BK6" s="126"/>
      <c r="BL6" s="126"/>
      <c r="BM6" s="126"/>
      <c r="BN6" s="126"/>
      <c r="BO6" s="126"/>
      <c r="BP6" s="90"/>
      <c r="BQ6" s="125"/>
      <c r="BR6" s="90"/>
      <c r="BS6" s="90"/>
      <c r="BT6" s="125"/>
      <c r="BU6" s="90"/>
      <c r="BV6" s="90"/>
      <c r="BW6" s="90"/>
      <c r="BX6" s="90"/>
      <c r="BY6" s="90"/>
      <c r="BZ6" s="125"/>
      <c r="CA6" s="127"/>
      <c r="CB6" s="125"/>
      <c r="CC6" s="125"/>
      <c r="CD6" s="128"/>
      <c r="CE6" s="90"/>
      <c r="CF6" s="90"/>
      <c r="CG6" s="90"/>
      <c r="CH6" s="125"/>
      <c r="CI6" s="125"/>
      <c r="CJ6" s="128"/>
      <c r="CK6" s="90"/>
      <c r="CL6" s="90"/>
      <c r="CM6" s="90"/>
      <c r="CN6" s="90"/>
      <c r="CO6" s="125"/>
      <c r="CP6" s="128"/>
      <c r="CQ6" s="90"/>
      <c r="CR6" s="90"/>
      <c r="CS6" s="90"/>
      <c r="CT6" s="8">
        <v>43985</v>
      </c>
      <c r="CU6" s="5">
        <f t="shared" si="1"/>
        <v>5972000</v>
      </c>
      <c r="DF6"/>
    </row>
    <row r="7" spans="1:121" ht="25.5" customHeight="1" x14ac:dyDescent="0.25">
      <c r="A7" s="30" t="s">
        <v>543</v>
      </c>
      <c r="B7" s="6">
        <v>2020</v>
      </c>
      <c r="C7" s="9" t="s">
        <v>966</v>
      </c>
      <c r="D7" s="35" t="s">
        <v>967</v>
      </c>
      <c r="E7" s="10" t="s">
        <v>968</v>
      </c>
      <c r="G7" s="6" t="s">
        <v>892</v>
      </c>
      <c r="H7" s="6" t="s">
        <v>868</v>
      </c>
      <c r="I7" s="6" t="s">
        <v>869</v>
      </c>
      <c r="J7" s="6" t="s">
        <v>969</v>
      </c>
      <c r="K7" s="99" t="s">
        <v>970</v>
      </c>
      <c r="L7" s="6" t="s">
        <v>1845</v>
      </c>
      <c r="M7" s="6" t="s">
        <v>904</v>
      </c>
      <c r="N7" s="19">
        <v>80765413</v>
      </c>
      <c r="Q7" s="6" t="s">
        <v>870</v>
      </c>
      <c r="T7" s="6"/>
      <c r="U7" s="6"/>
      <c r="V7" s="12"/>
      <c r="W7" s="6"/>
      <c r="X7" s="6"/>
      <c r="Y7" s="6"/>
      <c r="Z7" s="12">
        <v>3203660865</v>
      </c>
      <c r="AA7" s="12"/>
      <c r="AB7" s="20">
        <v>4</v>
      </c>
      <c r="AD7" s="23">
        <v>43857</v>
      </c>
      <c r="AE7" s="24">
        <v>43858</v>
      </c>
      <c r="AG7" s="8">
        <v>43978</v>
      </c>
      <c r="AH7" s="90">
        <f t="shared" si="0"/>
        <v>3942000</v>
      </c>
      <c r="AI7" s="89">
        <v>15768000</v>
      </c>
      <c r="AJ7" s="89"/>
      <c r="AK7" s="89"/>
      <c r="AL7" s="37"/>
      <c r="AM7" s="90"/>
      <c r="AN7" s="90"/>
      <c r="AO7" s="90"/>
      <c r="AP7" s="90"/>
      <c r="AQ7" s="6"/>
      <c r="AR7" s="125"/>
      <c r="AS7" s="125"/>
      <c r="AT7" s="90"/>
      <c r="AU7" s="90"/>
      <c r="AV7" s="6">
        <f>IFERROR(VLOOKUP(AU7,#REF!,2,0), )</f>
        <v>0</v>
      </c>
      <c r="AW7" s="90"/>
      <c r="AX7" s="6">
        <f>IFERROR(VLOOKUP(AW7,#REF!,2,0), )</f>
        <v>0</v>
      </c>
      <c r="AY7" s="12">
        <v>1</v>
      </c>
      <c r="AZ7" s="12">
        <v>1</v>
      </c>
      <c r="BA7" s="12"/>
      <c r="BB7" s="12"/>
      <c r="BC7" s="12"/>
      <c r="BD7" s="12"/>
      <c r="BE7" s="12"/>
      <c r="BF7" s="126"/>
      <c r="BG7" s="126"/>
      <c r="BH7" s="126"/>
      <c r="BI7" s="126"/>
      <c r="BJ7" s="126"/>
      <c r="BK7" s="126"/>
      <c r="BL7" s="126"/>
      <c r="BM7" s="126"/>
      <c r="BN7" s="126"/>
      <c r="BO7" s="126"/>
      <c r="BP7" s="90"/>
      <c r="BQ7" s="125"/>
      <c r="BR7" s="90"/>
      <c r="BS7" s="90"/>
      <c r="BT7" s="125"/>
      <c r="BU7" s="90"/>
      <c r="BV7" s="90"/>
      <c r="BW7" s="90"/>
      <c r="BX7" s="90"/>
      <c r="BY7" s="90"/>
      <c r="BZ7" s="125"/>
      <c r="CA7" t="s">
        <v>971</v>
      </c>
      <c r="CB7" s="125">
        <v>1</v>
      </c>
      <c r="CC7" s="125"/>
      <c r="CD7" s="128">
        <v>44009</v>
      </c>
      <c r="CE7" s="90"/>
      <c r="CF7" s="90"/>
      <c r="CG7" s="90"/>
      <c r="CH7" s="125"/>
      <c r="CI7" s="125"/>
      <c r="CJ7" s="128"/>
      <c r="CK7" s="90"/>
      <c r="CL7" s="90"/>
      <c r="CM7" s="90"/>
      <c r="CN7" s="90"/>
      <c r="CO7" s="125"/>
      <c r="CP7" s="128"/>
      <c r="CQ7" s="90"/>
      <c r="CR7" s="90"/>
      <c r="CS7" s="90"/>
      <c r="CT7" s="8">
        <v>44009</v>
      </c>
      <c r="CU7" s="5">
        <f t="shared" ref="CU7:CU8" si="2">+AI7+CA7+CG7+CM7</f>
        <v>19710000</v>
      </c>
      <c r="DF7"/>
      <c r="DK7" s="6" t="s">
        <v>948</v>
      </c>
      <c r="DL7" s="31" t="s">
        <v>949</v>
      </c>
      <c r="DM7" s="31" t="s">
        <v>950</v>
      </c>
    </row>
    <row r="8" spans="1:121" ht="25.5" customHeight="1" x14ac:dyDescent="0.25">
      <c r="A8" s="30" t="s">
        <v>544</v>
      </c>
      <c r="B8" s="6">
        <v>2020</v>
      </c>
      <c r="C8" s="9" t="s">
        <v>972</v>
      </c>
      <c r="D8" s="35" t="s">
        <v>973</v>
      </c>
      <c r="E8" s="10" t="s">
        <v>974</v>
      </c>
      <c r="G8" s="6" t="s">
        <v>892</v>
      </c>
      <c r="H8" s="6" t="s">
        <v>868</v>
      </c>
      <c r="I8" s="6" t="s">
        <v>869</v>
      </c>
      <c r="J8" s="6" t="s">
        <v>975</v>
      </c>
      <c r="K8" s="99" t="s">
        <v>976</v>
      </c>
      <c r="L8" s="6" t="s">
        <v>1846</v>
      </c>
      <c r="M8" s="6" t="s">
        <v>904</v>
      </c>
      <c r="N8" s="19">
        <v>1010196659</v>
      </c>
      <c r="Q8" s="6" t="s">
        <v>870</v>
      </c>
      <c r="T8" s="6"/>
      <c r="U8" s="6"/>
      <c r="V8" s="12"/>
      <c r="W8" s="6"/>
      <c r="X8" s="6"/>
      <c r="Y8" s="6"/>
      <c r="Z8" s="12">
        <v>3213057575</v>
      </c>
      <c r="AA8" s="12"/>
      <c r="AB8" s="20">
        <v>4</v>
      </c>
      <c r="AD8" s="23">
        <v>43857</v>
      </c>
      <c r="AE8" s="24">
        <v>43858</v>
      </c>
      <c r="AG8" s="8">
        <v>43978</v>
      </c>
      <c r="AH8" s="90">
        <f t="shared" si="0"/>
        <v>3942000</v>
      </c>
      <c r="AI8" s="89">
        <v>15768000</v>
      </c>
      <c r="AJ8" s="89"/>
      <c r="AK8" s="89"/>
      <c r="AL8" s="37"/>
      <c r="AM8" s="90"/>
      <c r="AN8" s="90"/>
      <c r="AO8" s="90"/>
      <c r="AP8" s="90"/>
      <c r="AQ8" s="6"/>
      <c r="AR8" s="125"/>
      <c r="AS8" s="125"/>
      <c r="AT8" s="90"/>
      <c r="AU8" s="90"/>
      <c r="AV8" s="6">
        <f>IFERROR(VLOOKUP(AU8,#REF!,2,0), )</f>
        <v>0</v>
      </c>
      <c r="AW8" s="90"/>
      <c r="AX8" s="6">
        <f>IFERROR(VLOOKUP(AW8,#REF!,2,0), )</f>
        <v>0</v>
      </c>
      <c r="AY8" s="12">
        <v>1</v>
      </c>
      <c r="AZ8" s="12">
        <v>1</v>
      </c>
      <c r="BA8" s="12"/>
      <c r="BB8" s="12"/>
      <c r="BC8" s="12"/>
      <c r="BD8" s="12"/>
      <c r="BE8" s="12"/>
      <c r="BF8" s="126"/>
      <c r="BG8" s="126"/>
      <c r="BH8" s="126"/>
      <c r="BI8" s="126"/>
      <c r="BJ8" s="126"/>
      <c r="BK8" s="126"/>
      <c r="BL8" s="126"/>
      <c r="BM8" s="126"/>
      <c r="BN8" s="126"/>
      <c r="BO8" s="126"/>
      <c r="BP8" s="90"/>
      <c r="BQ8" s="125"/>
      <c r="BR8" s="90"/>
      <c r="BS8" s="90"/>
      <c r="BT8" s="125"/>
      <c r="BU8" s="90"/>
      <c r="BV8" s="90"/>
      <c r="BW8" s="90"/>
      <c r="BX8" s="90"/>
      <c r="BY8" s="90"/>
      <c r="BZ8" s="125"/>
      <c r="CA8" t="s">
        <v>971</v>
      </c>
      <c r="CB8" s="125">
        <v>1</v>
      </c>
      <c r="CC8" s="125"/>
      <c r="CD8" s="128">
        <v>44009</v>
      </c>
      <c r="CE8" s="90"/>
      <c r="CF8" s="90"/>
      <c r="CG8" s="90"/>
      <c r="CH8" s="125"/>
      <c r="CI8" s="125"/>
      <c r="CJ8" s="128"/>
      <c r="CK8" s="90"/>
      <c r="CL8" s="90"/>
      <c r="CM8" s="90"/>
      <c r="CN8" s="90"/>
      <c r="CO8" s="125"/>
      <c r="CP8" s="128"/>
      <c r="CQ8" s="90"/>
      <c r="CR8" s="90"/>
      <c r="CS8" s="90"/>
      <c r="CT8" s="128">
        <v>44009</v>
      </c>
      <c r="CU8" s="5">
        <f t="shared" si="2"/>
        <v>19710000</v>
      </c>
      <c r="DF8"/>
      <c r="DK8" s="6" t="s">
        <v>948</v>
      </c>
      <c r="DL8" s="31" t="s">
        <v>949</v>
      </c>
      <c r="DM8" s="31" t="s">
        <v>950</v>
      </c>
    </row>
    <row r="9" spans="1:121" ht="25.5" customHeight="1" x14ac:dyDescent="0.25">
      <c r="A9" s="30" t="s">
        <v>545</v>
      </c>
      <c r="B9" s="6">
        <v>2020</v>
      </c>
      <c r="C9" s="9" t="s">
        <v>977</v>
      </c>
      <c r="D9" s="35" t="s">
        <v>978</v>
      </c>
      <c r="E9" s="10" t="s">
        <v>979</v>
      </c>
      <c r="G9" s="6" t="s">
        <v>892</v>
      </c>
      <c r="H9" s="6" t="s">
        <v>868</v>
      </c>
      <c r="I9" s="6" t="s">
        <v>869</v>
      </c>
      <c r="J9" s="6" t="s">
        <v>980</v>
      </c>
      <c r="K9" s="99" t="s">
        <v>981</v>
      </c>
      <c r="L9" s="6" t="s">
        <v>1847</v>
      </c>
      <c r="M9" s="6" t="s">
        <v>904</v>
      </c>
      <c r="N9" s="19">
        <v>53077776</v>
      </c>
      <c r="Q9" s="6" t="s">
        <v>870</v>
      </c>
      <c r="T9" s="6"/>
      <c r="U9" s="6"/>
      <c r="V9" s="12"/>
      <c r="W9" s="6"/>
      <c r="X9" s="6"/>
      <c r="Y9" s="6"/>
      <c r="Z9" s="12">
        <v>3022873836</v>
      </c>
      <c r="AA9" s="12"/>
      <c r="AB9" s="20">
        <v>4</v>
      </c>
      <c r="AD9" s="23">
        <v>43857</v>
      </c>
      <c r="AE9" s="24">
        <v>43858</v>
      </c>
      <c r="AG9" s="8">
        <v>43978</v>
      </c>
      <c r="AH9" s="90">
        <f t="shared" si="0"/>
        <v>4117000</v>
      </c>
      <c r="AI9" s="89">
        <v>16468000</v>
      </c>
      <c r="AJ9" s="89"/>
      <c r="AK9" s="89"/>
      <c r="AL9" s="37"/>
      <c r="AM9" s="90"/>
      <c r="AN9" s="90"/>
      <c r="AO9" s="90"/>
      <c r="AP9" s="90"/>
      <c r="AQ9" s="6"/>
      <c r="AR9" s="125"/>
      <c r="AS9" s="125"/>
      <c r="AT9" s="90"/>
      <c r="AU9" s="90"/>
      <c r="AV9" s="6">
        <f>IFERROR(VLOOKUP(AU9,#REF!,2,0), )</f>
        <v>0</v>
      </c>
      <c r="AW9" s="90"/>
      <c r="AX9" s="6">
        <f>IFERROR(VLOOKUP(AW9,#REF!,2,0), )</f>
        <v>0</v>
      </c>
      <c r="AY9" s="12">
        <v>1</v>
      </c>
      <c r="AZ9" s="12">
        <v>1</v>
      </c>
      <c r="BA9" s="12">
        <v>1</v>
      </c>
      <c r="BB9" s="12"/>
      <c r="BC9" s="12"/>
      <c r="BD9" s="12"/>
      <c r="BE9" s="12"/>
      <c r="BF9" s="126"/>
      <c r="BG9" s="126"/>
      <c r="BH9" s="126"/>
      <c r="BI9" s="126"/>
      <c r="BJ9" s="126"/>
      <c r="BK9" s="126"/>
      <c r="BL9" s="126"/>
      <c r="BM9" s="126"/>
      <c r="BN9" s="126"/>
      <c r="BO9" s="126"/>
      <c r="BP9" s="90" t="s">
        <v>904</v>
      </c>
      <c r="BQ9" s="125">
        <v>52104732</v>
      </c>
      <c r="BR9" s="90" t="s">
        <v>921</v>
      </c>
      <c r="BS9" s="90"/>
      <c r="BT9" s="125"/>
      <c r="BU9" s="90"/>
      <c r="BV9" s="90"/>
      <c r="BW9" s="90"/>
      <c r="BX9" s="90"/>
      <c r="BY9" s="90"/>
      <c r="BZ9" s="125"/>
      <c r="CA9" s="127">
        <v>4117000</v>
      </c>
      <c r="CB9" s="125">
        <v>1</v>
      </c>
      <c r="CC9" s="125"/>
      <c r="CD9" s="128">
        <v>44009</v>
      </c>
      <c r="CE9" s="90"/>
      <c r="CF9" s="90"/>
      <c r="CG9" s="90"/>
      <c r="CH9" s="125"/>
      <c r="CI9" s="125"/>
      <c r="CJ9" s="128"/>
      <c r="CK9" s="90"/>
      <c r="CL9" s="90"/>
      <c r="CM9" s="90"/>
      <c r="CN9" s="90"/>
      <c r="CO9" s="125"/>
      <c r="CP9" s="128"/>
      <c r="CQ9" s="90"/>
      <c r="CR9" s="90"/>
      <c r="CS9" s="90"/>
      <c r="CT9" s="128">
        <v>44009</v>
      </c>
      <c r="CU9" s="5">
        <f t="shared" ref="CU9:CU72" si="3">+AI9+CA9+CG9+CM9</f>
        <v>20585000</v>
      </c>
      <c r="DF9"/>
      <c r="DK9" s="6" t="s">
        <v>948</v>
      </c>
      <c r="DL9" s="31" t="s">
        <v>949</v>
      </c>
      <c r="DM9" s="31" t="s">
        <v>950</v>
      </c>
    </row>
    <row r="10" spans="1:121" ht="25.5" customHeight="1" x14ac:dyDescent="0.25">
      <c r="A10" s="30" t="s">
        <v>547</v>
      </c>
      <c r="B10" s="6">
        <v>2020</v>
      </c>
      <c r="C10" s="9" t="s">
        <v>982</v>
      </c>
      <c r="D10" s="35" t="s">
        <v>983</v>
      </c>
      <c r="E10" s="18" t="s">
        <v>984</v>
      </c>
      <c r="G10" s="6" t="s">
        <v>892</v>
      </c>
      <c r="H10" s="6" t="s">
        <v>868</v>
      </c>
      <c r="I10" s="6" t="s">
        <v>869</v>
      </c>
      <c r="J10" s="6" t="s">
        <v>985</v>
      </c>
      <c r="K10" s="99" t="s">
        <v>986</v>
      </c>
      <c r="L10" s="6" t="s">
        <v>1848</v>
      </c>
      <c r="M10" s="6" t="s">
        <v>904</v>
      </c>
      <c r="N10" s="19">
        <v>1032449032</v>
      </c>
      <c r="Q10" s="6" t="s">
        <v>870</v>
      </c>
      <c r="T10" s="6"/>
      <c r="U10" s="6"/>
      <c r="V10" s="12"/>
      <c r="W10" s="6"/>
      <c r="X10" s="6"/>
      <c r="Y10" s="6"/>
      <c r="Z10" s="12">
        <v>3213434864</v>
      </c>
      <c r="AA10" s="12"/>
      <c r="AB10" s="20">
        <v>4</v>
      </c>
      <c r="AD10" s="23">
        <v>43857</v>
      </c>
      <c r="AE10" s="24">
        <v>43866</v>
      </c>
      <c r="AG10" s="8">
        <v>43986</v>
      </c>
      <c r="AH10" s="90">
        <f t="shared" si="0"/>
        <v>7111000</v>
      </c>
      <c r="AI10" s="89">
        <v>28444000</v>
      </c>
      <c r="AJ10" s="89"/>
      <c r="AK10" s="89"/>
      <c r="AL10" s="37"/>
      <c r="AM10" s="90"/>
      <c r="AN10" s="90"/>
      <c r="AO10" s="90"/>
      <c r="AP10" s="90"/>
      <c r="AQ10" s="6"/>
      <c r="AR10" s="125"/>
      <c r="AS10" s="125"/>
      <c r="AT10" s="90"/>
      <c r="AU10" s="90"/>
      <c r="AV10" s="6">
        <f>IFERROR(VLOOKUP(AU10,#REF!,2,0), )</f>
        <v>0</v>
      </c>
      <c r="AW10" s="90"/>
      <c r="AX10" s="6">
        <f>IFERROR(VLOOKUP(AW10,#REF!,2,0), )</f>
        <v>0</v>
      </c>
      <c r="AY10" s="12"/>
      <c r="AZ10" s="12"/>
      <c r="BA10" s="12"/>
      <c r="BB10" s="12"/>
      <c r="BC10" s="12"/>
      <c r="BD10" s="12"/>
      <c r="BE10" s="12"/>
      <c r="BF10" s="126"/>
      <c r="BG10" s="126"/>
      <c r="BH10" s="126"/>
      <c r="BI10" s="126"/>
      <c r="BJ10" s="126"/>
      <c r="BK10" s="126"/>
      <c r="BL10" s="126"/>
      <c r="BM10" s="126"/>
      <c r="BN10" s="126"/>
      <c r="BO10" s="126"/>
      <c r="BP10" s="90"/>
      <c r="BQ10" s="125"/>
      <c r="BR10" s="90"/>
      <c r="BS10" s="90"/>
      <c r="BT10" s="125"/>
      <c r="BU10" s="90"/>
      <c r="BV10" s="90"/>
      <c r="BW10" s="90"/>
      <c r="BX10" s="90"/>
      <c r="BY10" s="90"/>
      <c r="BZ10" s="125"/>
      <c r="CA10" s="127"/>
      <c r="CB10" s="125"/>
      <c r="CC10" s="125"/>
      <c r="CD10" s="128"/>
      <c r="CE10" s="90"/>
      <c r="CF10" s="90"/>
      <c r="CG10" s="90"/>
      <c r="CH10" s="125"/>
      <c r="CI10" s="125"/>
      <c r="CJ10" s="128"/>
      <c r="CK10" s="90"/>
      <c r="CL10" s="90"/>
      <c r="CM10" s="90"/>
      <c r="CN10" s="90"/>
      <c r="CO10" s="125"/>
      <c r="CP10" s="128"/>
      <c r="CQ10" s="90"/>
      <c r="CR10" s="90"/>
      <c r="CS10" s="90"/>
      <c r="CT10" s="8">
        <v>43986</v>
      </c>
      <c r="CU10" s="5">
        <f t="shared" si="3"/>
        <v>28444000</v>
      </c>
      <c r="DF10"/>
      <c r="DK10" s="6" t="s">
        <v>948</v>
      </c>
      <c r="DL10" s="31" t="s">
        <v>949</v>
      </c>
      <c r="DM10" s="31" t="s">
        <v>950</v>
      </c>
    </row>
    <row r="11" spans="1:121" ht="25.5" customHeight="1" x14ac:dyDescent="0.25">
      <c r="A11" s="30" t="s">
        <v>548</v>
      </c>
      <c r="B11" s="6">
        <v>2020</v>
      </c>
      <c r="C11" s="9" t="s">
        <v>987</v>
      </c>
      <c r="D11" s="35" t="s">
        <v>988</v>
      </c>
      <c r="E11" s="36" t="s">
        <v>989</v>
      </c>
      <c r="G11" s="6" t="s">
        <v>892</v>
      </c>
      <c r="H11" s="6" t="s">
        <v>868</v>
      </c>
      <c r="I11" s="6" t="s">
        <v>869</v>
      </c>
      <c r="J11" s="6" t="s">
        <v>990</v>
      </c>
      <c r="K11" s="99" t="s">
        <v>925</v>
      </c>
      <c r="L11" s="6" t="s">
        <v>1833</v>
      </c>
      <c r="M11" s="6" t="s">
        <v>904</v>
      </c>
      <c r="N11" s="19">
        <v>79694258</v>
      </c>
      <c r="Q11" s="6" t="s">
        <v>870</v>
      </c>
      <c r="T11" s="6"/>
      <c r="U11" s="6"/>
      <c r="V11" s="12"/>
      <c r="W11" s="6"/>
      <c r="X11" s="6"/>
      <c r="Y11" s="6"/>
      <c r="Z11" s="12">
        <v>3043861528</v>
      </c>
      <c r="AA11" s="12"/>
      <c r="AB11" s="20">
        <v>4</v>
      </c>
      <c r="AD11" s="23">
        <v>43872</v>
      </c>
      <c r="AE11" s="24">
        <v>43872</v>
      </c>
      <c r="AG11" s="8">
        <v>43992</v>
      </c>
      <c r="AH11" s="90">
        <f t="shared" si="0"/>
        <v>6000000</v>
      </c>
      <c r="AI11" s="89">
        <v>24000000</v>
      </c>
      <c r="AJ11" s="89"/>
      <c r="AK11" s="89"/>
      <c r="AL11" s="37"/>
      <c r="AM11" s="90"/>
      <c r="AN11" s="90"/>
      <c r="AO11" s="90"/>
      <c r="AP11" s="90"/>
      <c r="AQ11" s="6"/>
      <c r="AR11" s="125"/>
      <c r="AS11" s="125"/>
      <c r="AT11" s="90"/>
      <c r="AU11" s="90"/>
      <c r="AV11" s="6">
        <f>IFERROR(VLOOKUP(AU11,#REF!,2,0), )</f>
        <v>0</v>
      </c>
      <c r="AW11" s="90"/>
      <c r="AX11" s="6">
        <f>IFERROR(VLOOKUP(AW11,#REF!,2,0), )</f>
        <v>0</v>
      </c>
      <c r="AY11" s="12">
        <v>2</v>
      </c>
      <c r="AZ11" s="12">
        <v>2</v>
      </c>
      <c r="BA11" s="12"/>
      <c r="BB11" s="12"/>
      <c r="BC11" s="12"/>
      <c r="BD11" s="12"/>
      <c r="BE11" s="12"/>
      <c r="BF11" s="126"/>
      <c r="BG11" s="126"/>
      <c r="BH11" s="126"/>
      <c r="BI11" s="126"/>
      <c r="BJ11" s="126"/>
      <c r="BK11" s="126"/>
      <c r="BL11" s="126"/>
      <c r="BM11" s="126"/>
      <c r="BN11" s="126"/>
      <c r="BO11" s="126"/>
      <c r="BP11" s="90"/>
      <c r="BQ11" s="125"/>
      <c r="BR11" s="90"/>
      <c r="BS11" s="90"/>
      <c r="BT11" s="125"/>
      <c r="BU11" s="90"/>
      <c r="BV11" s="90"/>
      <c r="BW11" s="90"/>
      <c r="BX11" s="90"/>
      <c r="BY11" s="90"/>
      <c r="BZ11" s="125"/>
      <c r="CA11" s="127">
        <v>6000000</v>
      </c>
      <c r="CB11" s="125">
        <v>1</v>
      </c>
      <c r="CC11" s="125"/>
      <c r="CD11" s="128">
        <v>44022</v>
      </c>
      <c r="CE11" s="90"/>
      <c r="CF11" s="90"/>
      <c r="CG11" s="90">
        <v>2000000</v>
      </c>
      <c r="CH11" s="125"/>
      <c r="CI11" s="125">
        <v>10</v>
      </c>
      <c r="CJ11" s="128">
        <v>44032</v>
      </c>
      <c r="CK11" s="90"/>
      <c r="CL11" s="90"/>
      <c r="CM11" s="90"/>
      <c r="CN11" s="90"/>
      <c r="CO11" s="125"/>
      <c r="CP11" s="128"/>
      <c r="CQ11" s="90"/>
      <c r="CR11" s="90"/>
      <c r="CS11" s="90"/>
      <c r="CT11" s="128">
        <v>44032</v>
      </c>
      <c r="CU11" s="5">
        <f t="shared" si="3"/>
        <v>32000000</v>
      </c>
      <c r="DF11"/>
    </row>
    <row r="12" spans="1:121" ht="25.5" customHeight="1" x14ac:dyDescent="0.25">
      <c r="A12" s="30" t="s">
        <v>549</v>
      </c>
      <c r="B12" s="6">
        <v>2020</v>
      </c>
      <c r="C12" s="9" t="s">
        <v>991</v>
      </c>
      <c r="D12" s="35" t="s">
        <v>992</v>
      </c>
      <c r="E12" s="10" t="s">
        <v>993</v>
      </c>
      <c r="G12" s="6" t="s">
        <v>892</v>
      </c>
      <c r="H12" s="6" t="s">
        <v>868</v>
      </c>
      <c r="I12" s="6" t="s">
        <v>869</v>
      </c>
      <c r="J12" s="6" t="s">
        <v>994</v>
      </c>
      <c r="K12" s="99" t="s">
        <v>995</v>
      </c>
      <c r="L12" s="6" t="s">
        <v>1849</v>
      </c>
      <c r="M12" s="6" t="s">
        <v>904</v>
      </c>
      <c r="N12" s="19">
        <v>41657049</v>
      </c>
      <c r="Q12" s="6" t="s">
        <v>870</v>
      </c>
      <c r="T12" s="6"/>
      <c r="U12" s="6"/>
      <c r="V12" s="12"/>
      <c r="W12" s="6"/>
      <c r="X12" s="6"/>
      <c r="Y12" s="6"/>
      <c r="Z12" s="12" t="s">
        <v>996</v>
      </c>
      <c r="AA12" s="12"/>
      <c r="AB12" s="20">
        <v>4</v>
      </c>
      <c r="AD12" s="23">
        <v>43873</v>
      </c>
      <c r="AE12" s="24">
        <v>43874</v>
      </c>
      <c r="AG12" s="8">
        <v>43994</v>
      </c>
      <c r="AH12" s="90">
        <f t="shared" si="0"/>
        <v>8339000</v>
      </c>
      <c r="AI12" s="89">
        <v>33356000</v>
      </c>
      <c r="AJ12" s="89"/>
      <c r="AK12" s="89"/>
      <c r="AL12" s="37"/>
      <c r="AM12" s="90"/>
      <c r="AN12" s="90"/>
      <c r="AO12" s="90"/>
      <c r="AP12" s="90"/>
      <c r="AQ12" s="6"/>
      <c r="AR12" s="125"/>
      <c r="AS12" s="125"/>
      <c r="AT12" s="90"/>
      <c r="AU12" s="90"/>
      <c r="AV12" s="6">
        <f>IFERROR(VLOOKUP(AU12,#REF!,2,0), )</f>
        <v>0</v>
      </c>
      <c r="AW12" s="90"/>
      <c r="AX12" s="6">
        <f>IFERROR(VLOOKUP(AW12,#REF!,2,0), )</f>
        <v>0</v>
      </c>
      <c r="AY12" s="12"/>
      <c r="AZ12" s="12"/>
      <c r="BA12" s="12"/>
      <c r="BB12" s="12"/>
      <c r="BC12" s="12"/>
      <c r="BD12" s="12"/>
      <c r="BE12" s="12"/>
      <c r="BF12" s="126"/>
      <c r="BG12" s="126"/>
      <c r="BH12" s="126"/>
      <c r="BI12" s="126"/>
      <c r="BJ12" s="126"/>
      <c r="BK12" s="126"/>
      <c r="BL12" s="126"/>
      <c r="BM12" s="126"/>
      <c r="BN12" s="126"/>
      <c r="BO12" s="126"/>
      <c r="BP12" s="90"/>
      <c r="BQ12" s="125"/>
      <c r="BR12" s="90"/>
      <c r="BS12" s="90"/>
      <c r="BT12" s="125"/>
      <c r="BU12" s="90"/>
      <c r="BV12" s="90"/>
      <c r="BW12" s="90"/>
      <c r="BX12" s="90"/>
      <c r="BY12" s="90"/>
      <c r="BZ12" s="125"/>
      <c r="CA12" s="127"/>
      <c r="CB12" s="125"/>
      <c r="CC12" s="125"/>
      <c r="CD12" s="128"/>
      <c r="CE12" s="90"/>
      <c r="CF12" s="90"/>
      <c r="CG12" s="90"/>
      <c r="CH12" s="125"/>
      <c r="CI12" s="125"/>
      <c r="CJ12" s="128"/>
      <c r="CK12" s="90"/>
      <c r="CL12" s="90"/>
      <c r="CM12" s="90"/>
      <c r="CN12" s="90"/>
      <c r="CO12" s="125"/>
      <c r="CP12" s="128"/>
      <c r="CQ12" s="90"/>
      <c r="CR12" s="90"/>
      <c r="CS12" s="90"/>
      <c r="CT12" s="8">
        <v>43994</v>
      </c>
      <c r="CU12" s="5">
        <f t="shared" si="3"/>
        <v>33356000</v>
      </c>
      <c r="DF12"/>
    </row>
    <row r="13" spans="1:121" ht="25.5" customHeight="1" x14ac:dyDescent="0.25">
      <c r="A13" s="30" t="s">
        <v>550</v>
      </c>
      <c r="B13" s="6">
        <v>2020</v>
      </c>
      <c r="C13" s="9" t="s">
        <v>997</v>
      </c>
      <c r="D13" s="35" t="s">
        <v>997</v>
      </c>
      <c r="E13" s="10" t="s">
        <v>998</v>
      </c>
      <c r="G13" s="6" t="s">
        <v>892</v>
      </c>
      <c r="H13" s="6" t="s">
        <v>868</v>
      </c>
      <c r="I13" s="6" t="s">
        <v>869</v>
      </c>
      <c r="J13" s="6" t="s">
        <v>999</v>
      </c>
      <c r="K13" s="99" t="s">
        <v>872</v>
      </c>
      <c r="L13" s="6" t="s">
        <v>541</v>
      </c>
      <c r="M13" s="6" t="s">
        <v>904</v>
      </c>
      <c r="N13" s="19">
        <v>39540981</v>
      </c>
      <c r="Q13" s="6" t="s">
        <v>870</v>
      </c>
      <c r="T13" s="6"/>
      <c r="U13" s="6"/>
      <c r="V13" s="12"/>
      <c r="W13" s="6"/>
      <c r="X13" s="6"/>
      <c r="Y13" s="6"/>
      <c r="Z13" s="12" t="s">
        <v>1000</v>
      </c>
      <c r="AA13" s="12"/>
      <c r="AB13" s="20">
        <v>4</v>
      </c>
      <c r="AD13" s="23">
        <v>43874</v>
      </c>
      <c r="AE13" s="24">
        <v>43874</v>
      </c>
      <c r="AG13" s="8">
        <v>43994</v>
      </c>
      <c r="AH13" s="90">
        <f t="shared" si="0"/>
        <v>2545000</v>
      </c>
      <c r="AI13" s="89">
        <v>10180000</v>
      </c>
      <c r="AJ13" s="89"/>
      <c r="AK13" s="89"/>
      <c r="AL13" s="37"/>
      <c r="AM13" s="90"/>
      <c r="AN13" s="90"/>
      <c r="AO13" s="90"/>
      <c r="AP13" s="90"/>
      <c r="AQ13" s="6"/>
      <c r="AR13" s="125"/>
      <c r="AS13" s="125"/>
      <c r="AT13" s="90"/>
      <c r="AU13" s="90"/>
      <c r="AV13" s="6">
        <f>IFERROR(VLOOKUP(AU13,#REF!,2,0), )</f>
        <v>0</v>
      </c>
      <c r="AW13" s="90"/>
      <c r="AX13" s="6">
        <f>IFERROR(VLOOKUP(AW13,#REF!,2,0), )</f>
        <v>0</v>
      </c>
      <c r="AY13" s="12">
        <v>1</v>
      </c>
      <c r="AZ13" s="12">
        <v>1</v>
      </c>
      <c r="BA13" s="12"/>
      <c r="BB13" s="12"/>
      <c r="BC13" s="12"/>
      <c r="BD13" s="12"/>
      <c r="BE13" s="12"/>
      <c r="BF13" s="126"/>
      <c r="BG13" s="126"/>
      <c r="BH13" s="126"/>
      <c r="BI13" s="126"/>
      <c r="BJ13" s="126"/>
      <c r="BK13" s="126"/>
      <c r="BL13" s="126"/>
      <c r="BM13" s="126"/>
      <c r="BN13" s="126"/>
      <c r="BO13" s="126"/>
      <c r="BP13" s="90"/>
      <c r="BQ13" s="125"/>
      <c r="BR13" s="90"/>
      <c r="BS13" s="90"/>
      <c r="BT13" s="125"/>
      <c r="BU13" s="90"/>
      <c r="BV13" s="90"/>
      <c r="BW13" s="90"/>
      <c r="BX13" s="90"/>
      <c r="BY13" s="90"/>
      <c r="BZ13" s="125"/>
      <c r="CA13" s="127">
        <v>2545000</v>
      </c>
      <c r="CB13" s="125">
        <v>1</v>
      </c>
      <c r="CC13" s="125"/>
      <c r="CD13" s="128">
        <v>44024</v>
      </c>
      <c r="CE13" s="90"/>
      <c r="CF13" s="90"/>
      <c r="CG13" s="90"/>
      <c r="CH13" s="125"/>
      <c r="CI13" s="125"/>
      <c r="CJ13" s="128"/>
      <c r="CK13" s="90"/>
      <c r="CL13" s="90"/>
      <c r="CM13" s="90"/>
      <c r="CN13" s="90"/>
      <c r="CO13" s="125"/>
      <c r="CP13" s="128"/>
      <c r="CQ13" s="90"/>
      <c r="CR13" s="90"/>
      <c r="CS13" s="90"/>
      <c r="CT13" s="128">
        <v>44024</v>
      </c>
      <c r="CU13" s="5">
        <f t="shared" si="3"/>
        <v>12725000</v>
      </c>
      <c r="DF13"/>
    </row>
    <row r="14" spans="1:121" ht="25.5" customHeight="1" x14ac:dyDescent="0.25">
      <c r="A14" s="30" t="s">
        <v>551</v>
      </c>
      <c r="B14" s="6">
        <v>2020</v>
      </c>
      <c r="C14" s="9" t="s">
        <v>1001</v>
      </c>
      <c r="D14" s="35" t="s">
        <v>1002</v>
      </c>
      <c r="E14" s="10" t="s">
        <v>1003</v>
      </c>
      <c r="G14" s="6" t="s">
        <v>892</v>
      </c>
      <c r="H14" s="6" t="s">
        <v>868</v>
      </c>
      <c r="I14" s="6" t="s">
        <v>869</v>
      </c>
      <c r="J14" s="6" t="s">
        <v>1004</v>
      </c>
      <c r="K14" s="99" t="s">
        <v>1005</v>
      </c>
      <c r="L14" s="6" t="s">
        <v>1850</v>
      </c>
      <c r="M14" s="6" t="s">
        <v>904</v>
      </c>
      <c r="N14" s="19">
        <v>52040200</v>
      </c>
      <c r="Q14" s="6" t="s">
        <v>870</v>
      </c>
      <c r="T14" s="6"/>
      <c r="U14" s="6"/>
      <c r="V14" s="12"/>
      <c r="W14" s="6"/>
      <c r="X14" s="6"/>
      <c r="Y14" s="6"/>
      <c r="Z14" s="12">
        <v>3144509561</v>
      </c>
      <c r="AA14" s="12"/>
      <c r="AB14" s="20">
        <v>4</v>
      </c>
      <c r="AD14" s="23">
        <v>43874</v>
      </c>
      <c r="AE14" s="24">
        <v>43874</v>
      </c>
      <c r="AG14" s="8">
        <v>43994</v>
      </c>
      <c r="AH14" s="90">
        <f t="shared" si="0"/>
        <v>4800000</v>
      </c>
      <c r="AI14" s="89">
        <v>19200000</v>
      </c>
      <c r="AJ14" s="89"/>
      <c r="AK14" s="89"/>
      <c r="AL14" s="37"/>
      <c r="AM14" s="90"/>
      <c r="AN14" s="90"/>
      <c r="AO14" s="90"/>
      <c r="AP14" s="90"/>
      <c r="AQ14" s="6"/>
      <c r="AR14" s="125"/>
      <c r="AS14" s="125"/>
      <c r="AT14" s="90"/>
      <c r="AU14" s="90"/>
      <c r="AV14" s="6">
        <f>IFERROR(VLOOKUP(AU14,#REF!,2,0), )</f>
        <v>0</v>
      </c>
      <c r="AW14" s="90"/>
      <c r="AX14" s="6">
        <f>IFERROR(VLOOKUP(AW14,#REF!,2,0), )</f>
        <v>0</v>
      </c>
      <c r="AY14" s="12"/>
      <c r="AZ14" s="12"/>
      <c r="BA14" s="12"/>
      <c r="BB14" s="12"/>
      <c r="BC14" s="12"/>
      <c r="BD14" s="12"/>
      <c r="BE14" s="12"/>
      <c r="BF14" s="126"/>
      <c r="BG14" s="126"/>
      <c r="BH14" s="126"/>
      <c r="BI14" s="126"/>
      <c r="BJ14" s="126"/>
      <c r="BK14" s="126"/>
      <c r="BL14" s="126"/>
      <c r="BM14" s="126"/>
      <c r="BN14" s="126"/>
      <c r="BO14" s="126"/>
      <c r="BP14" s="90"/>
      <c r="BQ14" s="125"/>
      <c r="BR14" s="90"/>
      <c r="BS14" s="90"/>
      <c r="BT14" s="125"/>
      <c r="BU14" s="90"/>
      <c r="BV14" s="90"/>
      <c r="BW14" s="90"/>
      <c r="BX14" s="90"/>
      <c r="BY14" s="90"/>
      <c r="BZ14" s="125"/>
      <c r="CA14" s="127"/>
      <c r="CB14" s="125"/>
      <c r="CC14" s="125"/>
      <c r="CD14" s="128"/>
      <c r="CE14" s="90"/>
      <c r="CF14" s="90"/>
      <c r="CG14" s="90"/>
      <c r="CH14" s="125"/>
      <c r="CI14" s="125"/>
      <c r="CJ14" s="128"/>
      <c r="CK14" s="90"/>
      <c r="CL14" s="90"/>
      <c r="CM14" s="90"/>
      <c r="CN14" s="90"/>
      <c r="CO14" s="125"/>
      <c r="CP14" s="128"/>
      <c r="CQ14" s="90"/>
      <c r="CR14" s="90"/>
      <c r="CS14" s="90"/>
      <c r="CT14" s="8">
        <v>43994</v>
      </c>
      <c r="CU14" s="5">
        <f t="shared" si="3"/>
        <v>19200000</v>
      </c>
      <c r="DF14"/>
    </row>
    <row r="15" spans="1:121" ht="25.5" customHeight="1" x14ac:dyDescent="0.25">
      <c r="A15" s="30" t="s">
        <v>552</v>
      </c>
      <c r="B15" s="6">
        <v>2020</v>
      </c>
      <c r="C15" s="9" t="s">
        <v>1006</v>
      </c>
      <c r="D15" s="35" t="s">
        <v>1006</v>
      </c>
      <c r="E15" s="10" t="s">
        <v>1007</v>
      </c>
      <c r="G15" s="6" t="s">
        <v>892</v>
      </c>
      <c r="H15" s="6" t="s">
        <v>868</v>
      </c>
      <c r="I15" s="6" t="s">
        <v>869</v>
      </c>
      <c r="J15" s="6" t="s">
        <v>1008</v>
      </c>
      <c r="K15" s="99" t="s">
        <v>1009</v>
      </c>
      <c r="L15" s="6" t="s">
        <v>1851</v>
      </c>
      <c r="M15" s="6" t="s">
        <v>904</v>
      </c>
      <c r="N15" s="19">
        <v>52273020</v>
      </c>
      <c r="Q15" s="6" t="s">
        <v>870</v>
      </c>
      <c r="T15" s="6"/>
      <c r="U15" s="6"/>
      <c r="V15" s="12"/>
      <c r="W15" s="6"/>
      <c r="X15" s="6"/>
      <c r="Y15" s="6"/>
      <c r="Z15" s="12">
        <v>3204956177</v>
      </c>
      <c r="AA15" s="12"/>
      <c r="AB15" s="20">
        <v>4</v>
      </c>
      <c r="AD15" s="23">
        <v>43875</v>
      </c>
      <c r="AE15" s="24">
        <v>43875</v>
      </c>
      <c r="AG15" s="8">
        <v>43995</v>
      </c>
      <c r="AH15" s="90">
        <f t="shared" si="0"/>
        <v>4214000</v>
      </c>
      <c r="AI15" s="89">
        <v>16856000</v>
      </c>
      <c r="AJ15" s="89"/>
      <c r="AK15" s="89"/>
      <c r="AL15" s="37"/>
      <c r="AM15" s="90"/>
      <c r="AN15" s="90"/>
      <c r="AO15" s="90"/>
      <c r="AP15" s="90"/>
      <c r="AQ15" s="6"/>
      <c r="AR15" s="125"/>
      <c r="AS15" s="125"/>
      <c r="AT15" s="90"/>
      <c r="AU15" s="90"/>
      <c r="AV15" s="6">
        <f>IFERROR(VLOOKUP(AU15,#REF!,2,0), )</f>
        <v>0</v>
      </c>
      <c r="AW15" s="90"/>
      <c r="AX15" s="6">
        <f>IFERROR(VLOOKUP(AW15,#REF!,2,0), )</f>
        <v>0</v>
      </c>
      <c r="AY15" s="12">
        <v>1</v>
      </c>
      <c r="AZ15" s="12">
        <v>1</v>
      </c>
      <c r="BA15" s="12"/>
      <c r="BB15" s="12"/>
      <c r="BC15" s="12"/>
      <c r="BD15" s="12"/>
      <c r="BE15" s="12"/>
      <c r="BF15" s="126"/>
      <c r="BG15" s="126"/>
      <c r="BH15" s="126"/>
      <c r="BI15" s="126"/>
      <c r="BJ15" s="126"/>
      <c r="BK15" s="126"/>
      <c r="BL15" s="126"/>
      <c r="BM15" s="126"/>
      <c r="BN15" s="126"/>
      <c r="BO15" s="126"/>
      <c r="BP15" s="90"/>
      <c r="BQ15" s="125"/>
      <c r="BR15" s="90"/>
      <c r="BS15" s="90"/>
      <c r="BT15" s="125"/>
      <c r="BU15" s="90"/>
      <c r="BV15" s="90"/>
      <c r="BW15" s="90"/>
      <c r="BX15" s="90"/>
      <c r="BY15" s="90"/>
      <c r="BZ15" s="125"/>
      <c r="CA15" s="127">
        <v>8428000</v>
      </c>
      <c r="CB15" s="125">
        <v>2</v>
      </c>
      <c r="CC15" s="125"/>
      <c r="CD15" s="128">
        <v>44056</v>
      </c>
      <c r="CE15" s="90"/>
      <c r="CF15" s="90"/>
      <c r="CG15" s="90"/>
      <c r="CH15" s="125"/>
      <c r="CI15" s="125"/>
      <c r="CJ15" s="128"/>
      <c r="CK15" s="90"/>
      <c r="CL15" s="90"/>
      <c r="CM15" s="90"/>
      <c r="CN15" s="90"/>
      <c r="CO15" s="125"/>
      <c r="CP15" s="128"/>
      <c r="CQ15" s="90"/>
      <c r="CR15" s="90"/>
      <c r="CS15" s="90"/>
      <c r="CT15" s="128">
        <v>44056</v>
      </c>
      <c r="CU15" s="5">
        <f t="shared" si="3"/>
        <v>25284000</v>
      </c>
      <c r="DF15"/>
      <c r="DK15" s="6" t="s">
        <v>1010</v>
      </c>
      <c r="DL15" s="31" t="s">
        <v>1011</v>
      </c>
    </row>
    <row r="16" spans="1:121" ht="25.5" customHeight="1" x14ac:dyDescent="0.25">
      <c r="A16" s="30" t="s">
        <v>553</v>
      </c>
      <c r="B16" s="6">
        <v>2020</v>
      </c>
      <c r="C16" s="9" t="s">
        <v>1012</v>
      </c>
      <c r="D16" s="35" t="s">
        <v>1013</v>
      </c>
      <c r="E16" s="10" t="s">
        <v>1014</v>
      </c>
      <c r="G16" s="6" t="s">
        <v>892</v>
      </c>
      <c r="H16" s="6" t="s">
        <v>868</v>
      </c>
      <c r="I16" s="6" t="s">
        <v>869</v>
      </c>
      <c r="J16" s="6" t="s">
        <v>1015</v>
      </c>
      <c r="K16" s="99" t="s">
        <v>1016</v>
      </c>
      <c r="L16" s="6" t="s">
        <v>1852</v>
      </c>
      <c r="M16" s="6" t="s">
        <v>904</v>
      </c>
      <c r="N16" s="19">
        <v>52489542</v>
      </c>
      <c r="Q16" s="6" t="s">
        <v>870</v>
      </c>
      <c r="T16" s="6"/>
      <c r="U16" s="6"/>
      <c r="V16" s="12"/>
      <c r="W16" s="6"/>
      <c r="X16" s="6"/>
      <c r="Y16" s="6"/>
      <c r="Z16" s="12">
        <v>3142144448</v>
      </c>
      <c r="AA16" s="12"/>
      <c r="AB16" s="20">
        <v>4</v>
      </c>
      <c r="AD16" s="23">
        <v>43875</v>
      </c>
      <c r="AE16" s="24">
        <v>43875</v>
      </c>
      <c r="AG16" s="8">
        <v>43995</v>
      </c>
      <c r="AH16" s="90">
        <f t="shared" si="0"/>
        <v>5266000</v>
      </c>
      <c r="AI16" s="89">
        <v>21064000</v>
      </c>
      <c r="AJ16" s="89"/>
      <c r="AK16" s="89"/>
      <c r="AL16" s="37"/>
      <c r="AM16" s="90"/>
      <c r="AN16" s="90"/>
      <c r="AO16" s="90"/>
      <c r="AP16" s="90"/>
      <c r="AQ16" s="6"/>
      <c r="AR16" s="125"/>
      <c r="AS16" s="125"/>
      <c r="AT16" s="90"/>
      <c r="AU16" s="90"/>
      <c r="AV16" s="6">
        <f>IFERROR(VLOOKUP(AU16,#REF!,2,0), )</f>
        <v>0</v>
      </c>
      <c r="AW16" s="90"/>
      <c r="AX16" s="6">
        <f>IFERROR(VLOOKUP(AW16,#REF!,2,0), )</f>
        <v>0</v>
      </c>
      <c r="AY16" s="12">
        <v>1</v>
      </c>
      <c r="AZ16" s="12">
        <v>1</v>
      </c>
      <c r="BA16" s="12"/>
      <c r="BB16" s="12"/>
      <c r="BC16" s="12"/>
      <c r="BD16" s="12"/>
      <c r="BE16" s="12"/>
      <c r="BF16" s="126"/>
      <c r="BG16" s="126"/>
      <c r="BH16" s="126"/>
      <c r="BI16" s="126"/>
      <c r="BJ16" s="126"/>
      <c r="BK16" s="126"/>
      <c r="BL16" s="126"/>
      <c r="BM16" s="126"/>
      <c r="BN16" s="126"/>
      <c r="BO16" s="126"/>
      <c r="BP16" s="90"/>
      <c r="BQ16" s="125"/>
      <c r="BR16" s="90"/>
      <c r="BS16" s="90"/>
      <c r="BT16" s="125"/>
      <c r="BU16" s="90"/>
      <c r="BV16" s="90"/>
      <c r="BW16" s="90"/>
      <c r="BX16" s="90"/>
      <c r="BY16" s="90"/>
      <c r="BZ16" s="125"/>
      <c r="CA16" s="127">
        <v>5266000</v>
      </c>
      <c r="CB16" s="125">
        <v>1</v>
      </c>
      <c r="CC16" s="125"/>
      <c r="CD16" s="128">
        <v>44025</v>
      </c>
      <c r="CE16" s="90"/>
      <c r="CF16" s="90"/>
      <c r="CG16" s="90"/>
      <c r="CH16" s="125"/>
      <c r="CI16" s="125"/>
      <c r="CJ16" s="128"/>
      <c r="CK16" s="90"/>
      <c r="CL16" s="90"/>
      <c r="CM16" s="90"/>
      <c r="CN16" s="90"/>
      <c r="CO16" s="125"/>
      <c r="CP16" s="128"/>
      <c r="CQ16" s="90"/>
      <c r="CR16" s="90"/>
      <c r="CS16" s="90"/>
      <c r="CT16" s="128">
        <v>44025</v>
      </c>
      <c r="CU16" s="5">
        <f t="shared" si="3"/>
        <v>26330000</v>
      </c>
      <c r="DF16"/>
    </row>
    <row r="17" spans="1:117" ht="25.5" customHeight="1" x14ac:dyDescent="0.25">
      <c r="A17" s="30" t="s">
        <v>554</v>
      </c>
      <c r="B17" s="6">
        <v>2020</v>
      </c>
      <c r="C17" s="9" t="s">
        <v>1017</v>
      </c>
      <c r="D17" s="35" t="s">
        <v>1018</v>
      </c>
      <c r="E17" s="36" t="s">
        <v>1019</v>
      </c>
      <c r="G17" s="6" t="s">
        <v>892</v>
      </c>
      <c r="H17" s="6" t="s">
        <v>868</v>
      </c>
      <c r="I17" s="6" t="s">
        <v>869</v>
      </c>
      <c r="J17" s="6" t="s">
        <v>1020</v>
      </c>
      <c r="K17" s="99" t="s">
        <v>873</v>
      </c>
      <c r="L17" s="6" t="s">
        <v>682</v>
      </c>
      <c r="M17" s="6" t="s">
        <v>904</v>
      </c>
      <c r="N17" s="19">
        <v>52865785</v>
      </c>
      <c r="Q17" s="6" t="s">
        <v>870</v>
      </c>
      <c r="T17" s="6"/>
      <c r="U17" s="6"/>
      <c r="V17" s="12"/>
      <c r="W17" s="6"/>
      <c r="X17" s="6"/>
      <c r="Y17" s="6"/>
      <c r="Z17" s="12">
        <v>3212444104</v>
      </c>
      <c r="AA17" s="12"/>
      <c r="AB17" s="20">
        <v>4</v>
      </c>
      <c r="AD17" s="23">
        <v>43875</v>
      </c>
      <c r="AE17" s="24">
        <v>43878</v>
      </c>
      <c r="AG17" s="8">
        <v>43998</v>
      </c>
      <c r="AH17" s="90">
        <f t="shared" si="0"/>
        <v>4214000</v>
      </c>
      <c r="AI17" s="89">
        <v>16856000</v>
      </c>
      <c r="AJ17" s="89"/>
      <c r="AK17" s="89"/>
      <c r="AL17" s="37"/>
      <c r="AM17" s="90"/>
      <c r="AN17" s="90"/>
      <c r="AO17" s="90"/>
      <c r="AP17" s="90"/>
      <c r="AQ17" s="6"/>
      <c r="AR17" s="125"/>
      <c r="AS17" s="125"/>
      <c r="AT17" s="90"/>
      <c r="AU17" s="90"/>
      <c r="AV17" s="6">
        <f>IFERROR(VLOOKUP(AU17,#REF!,2,0), )</f>
        <v>0</v>
      </c>
      <c r="AW17" s="90"/>
      <c r="AX17" s="6">
        <f>IFERROR(VLOOKUP(AW17,#REF!,2,0), )</f>
        <v>0</v>
      </c>
      <c r="AY17" s="12">
        <v>1</v>
      </c>
      <c r="AZ17" s="12">
        <v>1</v>
      </c>
      <c r="BA17" s="12"/>
      <c r="BB17" s="12">
        <v>1</v>
      </c>
      <c r="BC17" s="12"/>
      <c r="BD17" s="12"/>
      <c r="BE17" s="12"/>
      <c r="BF17" s="126"/>
      <c r="BG17" s="126"/>
      <c r="BH17" s="126"/>
      <c r="BI17" s="126">
        <v>44028</v>
      </c>
      <c r="BJ17" s="126"/>
      <c r="BK17" s="126"/>
      <c r="BL17" s="126"/>
      <c r="BM17" s="126">
        <v>44035</v>
      </c>
      <c r="BN17" s="126"/>
      <c r="BO17" s="126"/>
      <c r="BP17" s="90"/>
      <c r="BQ17" s="125"/>
      <c r="BR17" s="90"/>
      <c r="BS17" s="90"/>
      <c r="BT17" s="125"/>
      <c r="BU17" s="90"/>
      <c r="BV17" s="90"/>
      <c r="BW17" s="90"/>
      <c r="BX17" s="90"/>
      <c r="BY17" s="90"/>
      <c r="BZ17" s="125"/>
      <c r="CA17" s="127">
        <v>4214000</v>
      </c>
      <c r="CB17" s="125">
        <v>1</v>
      </c>
      <c r="CC17" s="125"/>
      <c r="CD17" s="128">
        <v>44035</v>
      </c>
      <c r="CE17" s="90"/>
      <c r="CF17" s="90"/>
      <c r="CG17" s="90"/>
      <c r="CH17" s="125"/>
      <c r="CI17" s="125"/>
      <c r="CJ17" s="128"/>
      <c r="CK17" s="90"/>
      <c r="CL17" s="90"/>
      <c r="CM17" s="90"/>
      <c r="CN17" s="90"/>
      <c r="CO17" s="125"/>
      <c r="CP17" s="128"/>
      <c r="CQ17" s="90"/>
      <c r="CR17" s="90"/>
      <c r="CS17" s="90"/>
      <c r="CT17" s="128">
        <v>44035</v>
      </c>
      <c r="CU17" s="5">
        <f t="shared" si="3"/>
        <v>21070000</v>
      </c>
      <c r="DF17"/>
      <c r="DK17" s="6" t="s">
        <v>1021</v>
      </c>
      <c r="DL17" s="31" t="s">
        <v>1011</v>
      </c>
    </row>
    <row r="18" spans="1:117" ht="25.5" customHeight="1" x14ac:dyDescent="0.25">
      <c r="A18" s="30" t="s">
        <v>555</v>
      </c>
      <c r="B18" s="6">
        <v>2020</v>
      </c>
      <c r="C18" s="9" t="s">
        <v>1022</v>
      </c>
      <c r="D18" s="35" t="s">
        <v>1023</v>
      </c>
      <c r="E18" s="10" t="s">
        <v>1024</v>
      </c>
      <c r="G18" s="6" t="s">
        <v>892</v>
      </c>
      <c r="H18" s="6" t="s">
        <v>868</v>
      </c>
      <c r="I18" s="6" t="s">
        <v>869</v>
      </c>
      <c r="J18" s="6" t="s">
        <v>1025</v>
      </c>
      <c r="K18" s="99" t="s">
        <v>1026</v>
      </c>
      <c r="L18" s="6" t="s">
        <v>1853</v>
      </c>
      <c r="M18" s="6" t="s">
        <v>904</v>
      </c>
      <c r="N18" s="19">
        <v>52851220</v>
      </c>
      <c r="Q18" s="6" t="s">
        <v>870</v>
      </c>
      <c r="T18" s="6"/>
      <c r="U18" s="6"/>
      <c r="V18" s="12"/>
      <c r="W18" s="6"/>
      <c r="X18" s="6"/>
      <c r="Y18" s="6"/>
      <c r="Z18" s="12">
        <v>3123851744</v>
      </c>
      <c r="AA18" s="12"/>
      <c r="AB18" s="20">
        <v>4</v>
      </c>
      <c r="AD18" s="23">
        <v>43875</v>
      </c>
      <c r="AE18" s="24">
        <v>43875</v>
      </c>
      <c r="AG18" s="8">
        <v>43999</v>
      </c>
      <c r="AH18" s="90">
        <f t="shared" si="0"/>
        <v>2994000</v>
      </c>
      <c r="AI18" s="89">
        <v>11976000</v>
      </c>
      <c r="AJ18" s="89"/>
      <c r="AK18" s="89"/>
      <c r="AL18" s="37"/>
      <c r="AM18" s="90"/>
      <c r="AN18" s="90"/>
      <c r="AO18" s="90"/>
      <c r="AP18" s="90"/>
      <c r="AQ18" s="6"/>
      <c r="AR18" s="125"/>
      <c r="AS18" s="125"/>
      <c r="AT18" s="90"/>
      <c r="AU18" s="90"/>
      <c r="AV18" s="6">
        <f>IFERROR(VLOOKUP(AU18,#REF!,2,0), )</f>
        <v>0</v>
      </c>
      <c r="AW18" s="90"/>
      <c r="AX18" s="6">
        <f>IFERROR(VLOOKUP(AW18,#REF!,2,0), )</f>
        <v>0</v>
      </c>
      <c r="AY18" s="12">
        <v>1</v>
      </c>
      <c r="AZ18" s="12">
        <v>1</v>
      </c>
      <c r="BA18" s="12"/>
      <c r="BB18" s="12"/>
      <c r="BC18" s="12"/>
      <c r="BD18" s="12"/>
      <c r="BE18" s="12"/>
      <c r="BF18" s="126"/>
      <c r="BG18" s="126"/>
      <c r="BH18" s="126"/>
      <c r="BI18" s="126"/>
      <c r="BJ18" s="126"/>
      <c r="BK18" s="126"/>
      <c r="BL18" s="126"/>
      <c r="BM18" s="126"/>
      <c r="BN18" s="126"/>
      <c r="BO18" s="126"/>
      <c r="BP18" s="90"/>
      <c r="BQ18" s="125"/>
      <c r="BR18" s="90"/>
      <c r="BS18" s="90"/>
      <c r="BT18" s="125"/>
      <c r="BU18" s="90"/>
      <c r="BV18" s="90"/>
      <c r="BW18" s="90"/>
      <c r="BX18" s="90"/>
      <c r="BY18" s="90"/>
      <c r="BZ18" s="125"/>
      <c r="CA18" s="127">
        <v>5988000</v>
      </c>
      <c r="CB18" s="125">
        <v>2</v>
      </c>
      <c r="CC18" s="125"/>
      <c r="CD18" s="128">
        <v>44060</v>
      </c>
      <c r="CE18" s="90"/>
      <c r="CF18" s="90"/>
      <c r="CG18" s="90"/>
      <c r="CH18" s="125"/>
      <c r="CI18" s="125"/>
      <c r="CJ18" s="128"/>
      <c r="CK18" s="90"/>
      <c r="CL18" s="90"/>
      <c r="CM18" s="90"/>
      <c r="CN18" s="90"/>
      <c r="CO18" s="125"/>
      <c r="CP18" s="128"/>
      <c r="CQ18" s="90"/>
      <c r="CR18" s="90"/>
      <c r="CS18" s="90"/>
      <c r="CT18" s="128">
        <v>44060</v>
      </c>
      <c r="CU18" s="5">
        <f t="shared" si="3"/>
        <v>17964000</v>
      </c>
      <c r="DF18"/>
    </row>
    <row r="19" spans="1:117" ht="25.5" customHeight="1" x14ac:dyDescent="0.25">
      <c r="A19" s="30" t="s">
        <v>556</v>
      </c>
      <c r="B19" s="6">
        <v>2020</v>
      </c>
      <c r="C19" s="9" t="s">
        <v>1027</v>
      </c>
      <c r="D19" s="35" t="s">
        <v>1028</v>
      </c>
      <c r="E19" s="10" t="s">
        <v>1029</v>
      </c>
      <c r="G19" s="6" t="s">
        <v>892</v>
      </c>
      <c r="H19" s="6" t="s">
        <v>868</v>
      </c>
      <c r="I19" s="6" t="s">
        <v>869</v>
      </c>
      <c r="J19" s="6" t="s">
        <v>1030</v>
      </c>
      <c r="K19" s="99" t="s">
        <v>1031</v>
      </c>
      <c r="L19" s="6" t="s">
        <v>1854</v>
      </c>
      <c r="M19" s="6" t="s">
        <v>904</v>
      </c>
      <c r="N19" s="19">
        <v>1010164064</v>
      </c>
      <c r="Q19" s="6" t="s">
        <v>870</v>
      </c>
      <c r="T19" s="6"/>
      <c r="U19" s="6"/>
      <c r="V19" s="12"/>
      <c r="W19" s="6"/>
      <c r="X19" s="6"/>
      <c r="Y19" s="6"/>
      <c r="Z19" s="12">
        <v>3045922485</v>
      </c>
      <c r="AA19" s="12"/>
      <c r="AB19" s="20">
        <v>4</v>
      </c>
      <c r="AD19" s="23">
        <v>43875</v>
      </c>
      <c r="AE19" s="24">
        <v>43878</v>
      </c>
      <c r="AG19" s="8">
        <v>43998</v>
      </c>
      <c r="AH19" s="90">
        <f t="shared" si="0"/>
        <v>2100000</v>
      </c>
      <c r="AI19" s="89">
        <v>8400000</v>
      </c>
      <c r="AJ19" s="89"/>
      <c r="AK19" s="89"/>
      <c r="AL19" s="37"/>
      <c r="AM19" s="90"/>
      <c r="AN19" s="90"/>
      <c r="AO19" s="90"/>
      <c r="AP19" s="90"/>
      <c r="AQ19" s="6"/>
      <c r="AR19" s="125"/>
      <c r="AS19" s="125"/>
      <c r="AT19" s="90"/>
      <c r="AU19" s="90"/>
      <c r="AV19" s="6">
        <f>IFERROR(VLOOKUP(AU19,#REF!,2,0), )</f>
        <v>0</v>
      </c>
      <c r="AW19" s="90"/>
      <c r="AX19" s="6">
        <f>IFERROR(VLOOKUP(AW19,#REF!,2,0), )</f>
        <v>0</v>
      </c>
      <c r="AY19" s="12">
        <v>1</v>
      </c>
      <c r="AZ19" s="12">
        <v>1</v>
      </c>
      <c r="BA19" s="12"/>
      <c r="BB19" s="12"/>
      <c r="BC19" s="12"/>
      <c r="BD19" s="12"/>
      <c r="BE19" s="12"/>
      <c r="BF19" s="126"/>
      <c r="BG19" s="126"/>
      <c r="BH19" s="126"/>
      <c r="BI19" s="126"/>
      <c r="BJ19" s="126"/>
      <c r="BK19" s="126"/>
      <c r="BL19" s="126"/>
      <c r="BM19" s="126"/>
      <c r="BN19" s="126"/>
      <c r="BO19" s="126"/>
      <c r="BP19" s="90"/>
      <c r="BQ19" s="125"/>
      <c r="BR19" s="90"/>
      <c r="BS19" s="90"/>
      <c r="BT19" s="125"/>
      <c r="BU19" s="90"/>
      <c r="BV19" s="90"/>
      <c r="BW19" s="90"/>
      <c r="BX19" s="90"/>
      <c r="BY19" s="90"/>
      <c r="BZ19" s="125"/>
      <c r="CA19" s="127">
        <v>4200000</v>
      </c>
      <c r="CB19" s="125">
        <v>2</v>
      </c>
      <c r="CC19" s="125"/>
      <c r="CD19" s="128">
        <v>44059</v>
      </c>
      <c r="CE19" s="90"/>
      <c r="CF19" s="90"/>
      <c r="CG19" s="90"/>
      <c r="CH19" s="125"/>
      <c r="CI19" s="125"/>
      <c r="CJ19" s="128"/>
      <c r="CK19" s="90"/>
      <c r="CL19" s="90"/>
      <c r="CM19" s="90"/>
      <c r="CN19" s="90"/>
      <c r="CO19" s="125"/>
      <c r="CP19" s="128"/>
      <c r="CQ19" s="90"/>
      <c r="CR19" s="90"/>
      <c r="CS19" s="90"/>
      <c r="CT19" s="128">
        <v>44059</v>
      </c>
      <c r="CU19" s="5">
        <f t="shared" si="3"/>
        <v>12600000</v>
      </c>
      <c r="DF19"/>
    </row>
    <row r="20" spans="1:117" ht="25.5" customHeight="1" x14ac:dyDescent="0.25">
      <c r="A20" s="30" t="s">
        <v>557</v>
      </c>
      <c r="B20" s="6">
        <v>2020</v>
      </c>
      <c r="C20" s="9" t="s">
        <v>1032</v>
      </c>
      <c r="D20" s="35" t="s">
        <v>1033</v>
      </c>
      <c r="E20" s="10" t="s">
        <v>1034</v>
      </c>
      <c r="G20" s="6" t="s">
        <v>892</v>
      </c>
      <c r="H20" s="6" t="s">
        <v>868</v>
      </c>
      <c r="I20" s="6" t="s">
        <v>869</v>
      </c>
      <c r="J20" s="6" t="s">
        <v>1035</v>
      </c>
      <c r="K20" s="99" t="s">
        <v>1036</v>
      </c>
      <c r="L20" s="6" t="s">
        <v>1855</v>
      </c>
      <c r="M20" s="6" t="s">
        <v>904</v>
      </c>
      <c r="N20" s="19">
        <v>10352081</v>
      </c>
      <c r="Q20" s="6" t="s">
        <v>870</v>
      </c>
      <c r="T20" s="6"/>
      <c r="U20" s="6"/>
      <c r="V20" s="12"/>
      <c r="W20" s="6"/>
      <c r="X20" s="6"/>
      <c r="Y20" s="6"/>
      <c r="Z20" s="12">
        <v>3118402452</v>
      </c>
      <c r="AA20" s="12"/>
      <c r="AB20" s="20">
        <v>4</v>
      </c>
      <c r="AD20" s="23">
        <v>43875</v>
      </c>
      <c r="AE20" s="24">
        <v>43875</v>
      </c>
      <c r="AG20" s="8">
        <v>43999</v>
      </c>
      <c r="AH20" s="90">
        <f t="shared" si="0"/>
        <v>4204000</v>
      </c>
      <c r="AI20" s="89">
        <v>16816000</v>
      </c>
      <c r="AJ20" s="89"/>
      <c r="AK20" s="89"/>
      <c r="AL20" s="37"/>
      <c r="AM20" s="90"/>
      <c r="AN20" s="90"/>
      <c r="AO20" s="90"/>
      <c r="AP20" s="90"/>
      <c r="AQ20" s="6"/>
      <c r="AR20" s="125"/>
      <c r="AS20" s="125"/>
      <c r="AT20" s="90"/>
      <c r="AU20" s="90"/>
      <c r="AV20" s="6">
        <f>IFERROR(VLOOKUP(AU20,#REF!,2,0), )</f>
        <v>0</v>
      </c>
      <c r="AW20" s="90"/>
      <c r="AX20" s="6">
        <f>IFERROR(VLOOKUP(AW20,#REF!,2,0), )</f>
        <v>0</v>
      </c>
      <c r="AY20" s="12">
        <v>1</v>
      </c>
      <c r="AZ20" s="12">
        <v>1</v>
      </c>
      <c r="BA20" s="12"/>
      <c r="BB20" s="12"/>
      <c r="BC20" s="12"/>
      <c r="BD20" s="12"/>
      <c r="BE20" s="12"/>
      <c r="BF20" s="126"/>
      <c r="BG20" s="126"/>
      <c r="BH20" s="126"/>
      <c r="BI20" s="126"/>
      <c r="BJ20" s="126"/>
      <c r="BK20" s="126"/>
      <c r="BL20" s="126"/>
      <c r="BM20" s="126"/>
      <c r="BN20" s="126"/>
      <c r="BO20" s="126"/>
      <c r="BP20" s="90"/>
      <c r="BQ20" s="125"/>
      <c r="BR20" s="90"/>
      <c r="BS20" s="90"/>
      <c r="BT20" s="125"/>
      <c r="BU20" s="90"/>
      <c r="BV20" s="90"/>
      <c r="BW20" s="90"/>
      <c r="BX20" s="90"/>
      <c r="BY20" s="90"/>
      <c r="BZ20" s="125"/>
      <c r="CA20" s="127">
        <v>2949800</v>
      </c>
      <c r="CB20" s="125"/>
      <c r="CC20" s="125">
        <v>21</v>
      </c>
      <c r="CD20" s="128">
        <v>44020</v>
      </c>
      <c r="CE20" s="90"/>
      <c r="CF20" s="90"/>
      <c r="CG20" s="90"/>
      <c r="CH20" s="125"/>
      <c r="CI20" s="125"/>
      <c r="CJ20" s="128"/>
      <c r="CK20" s="90"/>
      <c r="CL20" s="90"/>
      <c r="CM20" s="90"/>
      <c r="CN20" s="90"/>
      <c r="CO20" s="125"/>
      <c r="CP20" s="128"/>
      <c r="CQ20" s="90"/>
      <c r="CR20" s="90"/>
      <c r="CS20" s="90"/>
      <c r="CT20" s="128">
        <v>44020</v>
      </c>
      <c r="CU20" s="5">
        <f t="shared" si="3"/>
        <v>19765800</v>
      </c>
      <c r="DF20"/>
      <c r="DK20" s="6" t="s">
        <v>1021</v>
      </c>
      <c r="DL20" s="31" t="s">
        <v>1011</v>
      </c>
    </row>
    <row r="21" spans="1:117" ht="25.5" customHeight="1" x14ac:dyDescent="0.25">
      <c r="A21" s="30" t="s">
        <v>558</v>
      </c>
      <c r="B21" s="6">
        <v>2020</v>
      </c>
      <c r="C21" s="9" t="s">
        <v>1037</v>
      </c>
      <c r="D21" s="35" t="s">
        <v>1038</v>
      </c>
      <c r="E21" s="10" t="s">
        <v>1039</v>
      </c>
      <c r="G21" s="6" t="s">
        <v>892</v>
      </c>
      <c r="H21" s="6" t="s">
        <v>868</v>
      </c>
      <c r="I21" s="6" t="s">
        <v>869</v>
      </c>
      <c r="J21" s="6" t="s">
        <v>1040</v>
      </c>
      <c r="K21" s="99" t="s">
        <v>1041</v>
      </c>
      <c r="L21" s="6" t="s">
        <v>1856</v>
      </c>
      <c r="M21" s="6" t="s">
        <v>904</v>
      </c>
      <c r="N21" s="19">
        <v>52478358</v>
      </c>
      <c r="Q21" s="6" t="s">
        <v>870</v>
      </c>
      <c r="T21" s="6"/>
      <c r="U21" s="6"/>
      <c r="V21" s="12"/>
      <c r="W21" s="6"/>
      <c r="X21" s="6"/>
      <c r="Y21" s="6"/>
      <c r="Z21" s="12">
        <v>3103342554</v>
      </c>
      <c r="AA21" s="12"/>
      <c r="AB21" s="20">
        <v>4</v>
      </c>
      <c r="AD21" s="23">
        <v>43878</v>
      </c>
      <c r="AE21" s="24">
        <v>43879</v>
      </c>
      <c r="AG21" s="8">
        <v>43999</v>
      </c>
      <c r="AH21" s="90">
        <f t="shared" si="0"/>
        <v>4214000</v>
      </c>
      <c r="AI21" s="89">
        <v>16856000</v>
      </c>
      <c r="AJ21" s="89"/>
      <c r="AK21" s="89"/>
      <c r="AL21" s="37"/>
      <c r="AM21" s="90"/>
      <c r="AN21" s="90"/>
      <c r="AO21" s="90"/>
      <c r="AP21" s="90"/>
      <c r="AQ21" s="6"/>
      <c r="AR21" s="125"/>
      <c r="AS21" s="125"/>
      <c r="AT21" s="90"/>
      <c r="AU21" s="90"/>
      <c r="AV21" s="6">
        <f>IFERROR(VLOOKUP(AU21,#REF!,2,0), )</f>
        <v>0</v>
      </c>
      <c r="AW21" s="90"/>
      <c r="AX21" s="6">
        <f>IFERROR(VLOOKUP(AW21,#REF!,2,0), )</f>
        <v>0</v>
      </c>
      <c r="AY21" s="12">
        <v>1</v>
      </c>
      <c r="AZ21" s="12">
        <v>1</v>
      </c>
      <c r="BA21" s="12"/>
      <c r="BB21" s="12"/>
      <c r="BC21" s="12"/>
      <c r="BD21" s="12"/>
      <c r="BE21" s="12"/>
      <c r="BF21" s="126"/>
      <c r="BG21" s="126"/>
      <c r="BH21" s="126"/>
      <c r="BI21" s="126"/>
      <c r="BJ21" s="126"/>
      <c r="BK21" s="126"/>
      <c r="BL21" s="126"/>
      <c r="BM21" s="126"/>
      <c r="BN21" s="126"/>
      <c r="BO21" s="126"/>
      <c r="BP21" s="90"/>
      <c r="BQ21" s="125"/>
      <c r="BR21" s="90"/>
      <c r="BS21" s="90"/>
      <c r="BT21" s="125"/>
      <c r="BU21" s="90"/>
      <c r="BV21" s="90"/>
      <c r="BW21" s="90"/>
      <c r="BX21" s="90"/>
      <c r="BY21" s="90"/>
      <c r="BZ21" s="125"/>
      <c r="CA21" s="127">
        <v>2949800</v>
      </c>
      <c r="CB21" s="125"/>
      <c r="CC21" s="125">
        <v>21</v>
      </c>
      <c r="CD21" s="128">
        <v>44020</v>
      </c>
      <c r="CE21" s="90"/>
      <c r="CF21" s="90"/>
      <c r="CG21" s="90"/>
      <c r="CH21" s="125"/>
      <c r="CI21" s="125"/>
      <c r="CJ21" s="128"/>
      <c r="CK21" s="90"/>
      <c r="CL21" s="90"/>
      <c r="CM21" s="90"/>
      <c r="CN21" s="90"/>
      <c r="CO21" s="125"/>
      <c r="CP21" s="128"/>
      <c r="CQ21" s="90"/>
      <c r="CR21" s="90"/>
      <c r="CS21" s="90"/>
      <c r="CT21" s="128">
        <v>44020</v>
      </c>
      <c r="CU21" s="5">
        <f t="shared" si="3"/>
        <v>19805800</v>
      </c>
      <c r="DF21"/>
      <c r="DK21" s="6" t="s">
        <v>1021</v>
      </c>
      <c r="DL21" s="31" t="s">
        <v>1011</v>
      </c>
    </row>
    <row r="22" spans="1:117" ht="25.5" customHeight="1" x14ac:dyDescent="0.25">
      <c r="A22" s="30" t="s">
        <v>559</v>
      </c>
      <c r="B22" s="6">
        <v>2020</v>
      </c>
      <c r="C22" s="9" t="s">
        <v>1042</v>
      </c>
      <c r="D22" s="35" t="s">
        <v>1043</v>
      </c>
      <c r="E22" s="10" t="s">
        <v>1044</v>
      </c>
      <c r="G22" s="6" t="s">
        <v>892</v>
      </c>
      <c r="H22" s="6" t="s">
        <v>868</v>
      </c>
      <c r="I22" s="6" t="s">
        <v>869</v>
      </c>
      <c r="J22" s="6" t="s">
        <v>1045</v>
      </c>
      <c r="K22" s="99" t="s">
        <v>1046</v>
      </c>
      <c r="L22" s="6" t="s">
        <v>1857</v>
      </c>
      <c r="M22" s="6" t="s">
        <v>904</v>
      </c>
      <c r="N22" s="19">
        <v>52430142</v>
      </c>
      <c r="Q22" s="6" t="s">
        <v>870</v>
      </c>
      <c r="T22" s="6"/>
      <c r="U22" s="6"/>
      <c r="V22" s="12"/>
      <c r="W22" s="6"/>
      <c r="X22" s="6"/>
      <c r="Y22" s="6"/>
      <c r="Z22" s="12">
        <v>3134072471</v>
      </c>
      <c r="AA22" s="12"/>
      <c r="AB22" s="20">
        <v>4</v>
      </c>
      <c r="AD22" s="23">
        <v>43878</v>
      </c>
      <c r="AE22" s="24">
        <v>43878</v>
      </c>
      <c r="AG22" s="8">
        <v>43998</v>
      </c>
      <c r="AH22" s="90">
        <f t="shared" si="0"/>
        <v>4030000</v>
      </c>
      <c r="AI22" s="89">
        <v>16120000</v>
      </c>
      <c r="AJ22" s="89"/>
      <c r="AK22" s="89"/>
      <c r="AL22" s="37"/>
      <c r="AM22" s="90"/>
      <c r="AN22" s="90"/>
      <c r="AO22" s="90"/>
      <c r="AP22" s="90"/>
      <c r="AQ22" s="6"/>
      <c r="AR22" s="125"/>
      <c r="AS22" s="125"/>
      <c r="AT22" s="90"/>
      <c r="AU22" s="90"/>
      <c r="AV22" s="6">
        <f>IFERROR(VLOOKUP(AU22,#REF!,2,0), )</f>
        <v>0</v>
      </c>
      <c r="AW22" s="90"/>
      <c r="AX22" s="6">
        <f>IFERROR(VLOOKUP(AW22,#REF!,2,0), )</f>
        <v>0</v>
      </c>
      <c r="AY22" s="12">
        <v>1</v>
      </c>
      <c r="AZ22" s="12">
        <v>1</v>
      </c>
      <c r="BA22" s="12"/>
      <c r="BB22" s="12"/>
      <c r="BC22" s="12"/>
      <c r="BD22" s="12"/>
      <c r="BE22" s="12"/>
      <c r="BF22" s="126"/>
      <c r="BG22" s="126"/>
      <c r="BH22" s="126"/>
      <c r="BI22" s="126"/>
      <c r="BJ22" s="126"/>
      <c r="BK22" s="126"/>
      <c r="BL22" s="126"/>
      <c r="BM22" s="126"/>
      <c r="BN22" s="126"/>
      <c r="BO22" s="126"/>
      <c r="BP22" s="90"/>
      <c r="BQ22" s="125"/>
      <c r="BR22" s="90"/>
      <c r="BS22" s="90"/>
      <c r="BT22" s="125"/>
      <c r="BU22" s="90"/>
      <c r="BV22" s="90"/>
      <c r="BW22" s="90"/>
      <c r="BX22" s="90"/>
      <c r="BY22" s="90"/>
      <c r="BZ22" s="125"/>
      <c r="CA22" s="127">
        <v>671667</v>
      </c>
      <c r="CB22" s="125"/>
      <c r="CC22" s="125">
        <v>5</v>
      </c>
      <c r="CD22" s="128">
        <v>44003</v>
      </c>
      <c r="CE22" s="90"/>
      <c r="CF22" s="90"/>
      <c r="CG22" s="90"/>
      <c r="CH22" s="125"/>
      <c r="CI22" s="125"/>
      <c r="CJ22" s="128"/>
      <c r="CK22" s="90"/>
      <c r="CL22" s="90"/>
      <c r="CM22" s="90"/>
      <c r="CN22" s="90"/>
      <c r="CO22" s="125"/>
      <c r="CP22" s="128"/>
      <c r="CQ22" s="90"/>
      <c r="CR22" s="90"/>
      <c r="CS22" s="90"/>
      <c r="CT22" s="128">
        <v>44003</v>
      </c>
      <c r="CU22" s="5">
        <f t="shared" si="3"/>
        <v>16791667</v>
      </c>
      <c r="DF22"/>
      <c r="DK22" s="6" t="s">
        <v>948</v>
      </c>
      <c r="DL22" s="31" t="s">
        <v>1047</v>
      </c>
      <c r="DM22" s="31" t="s">
        <v>950</v>
      </c>
    </row>
    <row r="23" spans="1:117" ht="25.5" customHeight="1" x14ac:dyDescent="0.25">
      <c r="A23" s="30" t="s">
        <v>560</v>
      </c>
      <c r="B23" s="6">
        <v>2020</v>
      </c>
      <c r="C23" s="9" t="s">
        <v>1048</v>
      </c>
      <c r="D23" s="129" t="s">
        <v>1049</v>
      </c>
      <c r="E23" s="10" t="s">
        <v>1050</v>
      </c>
      <c r="G23" s="6" t="s">
        <v>892</v>
      </c>
      <c r="H23" s="6" t="s">
        <v>868</v>
      </c>
      <c r="I23" s="6" t="s">
        <v>869</v>
      </c>
      <c r="J23" s="6" t="s">
        <v>1051</v>
      </c>
      <c r="K23" s="99" t="s">
        <v>1052</v>
      </c>
      <c r="L23" s="6" t="s">
        <v>1858</v>
      </c>
      <c r="M23" s="6" t="s">
        <v>904</v>
      </c>
      <c r="N23" s="19">
        <v>1057305535</v>
      </c>
      <c r="Q23" s="6" t="s">
        <v>870</v>
      </c>
      <c r="T23" s="6"/>
      <c r="U23" s="6"/>
      <c r="V23" s="12"/>
      <c r="W23" s="6"/>
      <c r="X23" s="6"/>
      <c r="Y23" s="6"/>
      <c r="Z23" s="12" t="s">
        <v>1053</v>
      </c>
      <c r="AA23" s="12"/>
      <c r="AD23" s="23" t="s">
        <v>912</v>
      </c>
      <c r="AE23" s="24" t="s">
        <v>912</v>
      </c>
      <c r="AH23" s="90">
        <f t="shared" si="0"/>
        <v>0</v>
      </c>
      <c r="AI23" s="89">
        <v>15768000</v>
      </c>
      <c r="AJ23" s="89"/>
      <c r="AK23" s="89"/>
      <c r="AL23" s="37"/>
      <c r="AM23" s="90"/>
      <c r="AN23" s="90"/>
      <c r="AO23" s="90"/>
      <c r="AP23" s="90"/>
      <c r="AQ23" s="6"/>
      <c r="AR23" s="125"/>
      <c r="AS23" s="125"/>
      <c r="AT23" s="90"/>
      <c r="AU23" s="90"/>
      <c r="AV23" s="6">
        <f>IFERROR(VLOOKUP(AU23,#REF!,2,0), )</f>
        <v>0</v>
      </c>
      <c r="AW23" s="90"/>
      <c r="AX23" s="6">
        <f>IFERROR(VLOOKUP(AW23,#REF!,2,0), )</f>
        <v>0</v>
      </c>
      <c r="AY23" s="12"/>
      <c r="AZ23" s="12"/>
      <c r="BA23" s="12"/>
      <c r="BB23" s="12"/>
      <c r="BC23" s="12"/>
      <c r="BD23" s="12"/>
      <c r="BE23" s="12"/>
      <c r="BF23" s="126"/>
      <c r="BG23" s="126"/>
      <c r="BH23" s="126"/>
      <c r="BI23" s="126"/>
      <c r="BJ23" s="126"/>
      <c r="BK23" s="126"/>
      <c r="BL23" s="126"/>
      <c r="BM23" s="126"/>
      <c r="BN23" s="126"/>
      <c r="BO23" s="126"/>
      <c r="BP23" s="90"/>
      <c r="BQ23" s="125"/>
      <c r="BR23" s="90"/>
      <c r="BS23" s="90"/>
      <c r="BT23" s="125"/>
      <c r="BU23" s="90"/>
      <c r="BV23" s="90"/>
      <c r="BW23" s="90"/>
      <c r="BX23" s="90"/>
      <c r="BY23" s="90"/>
      <c r="BZ23" s="125"/>
      <c r="CA23" s="127"/>
      <c r="CB23" s="125"/>
      <c r="CC23" s="125"/>
      <c r="CD23" s="128"/>
      <c r="CE23" s="90"/>
      <c r="CF23" s="90"/>
      <c r="CG23" s="90"/>
      <c r="CH23" s="125"/>
      <c r="CI23" s="125"/>
      <c r="CJ23" s="128"/>
      <c r="CK23" s="90"/>
      <c r="CL23" s="90"/>
      <c r="CM23" s="90"/>
      <c r="CN23" s="90"/>
      <c r="CO23" s="125"/>
      <c r="CP23" s="128"/>
      <c r="CQ23" s="90"/>
      <c r="CR23" s="90"/>
      <c r="CS23" s="90"/>
      <c r="CT23" s="130"/>
      <c r="CU23" s="5">
        <f t="shared" si="3"/>
        <v>15768000</v>
      </c>
      <c r="DF23"/>
    </row>
    <row r="24" spans="1:117" ht="25.5" customHeight="1" x14ac:dyDescent="0.25">
      <c r="A24" s="30" t="s">
        <v>561</v>
      </c>
      <c r="B24" s="6">
        <v>2020</v>
      </c>
      <c r="C24" s="9" t="s">
        <v>1054</v>
      </c>
      <c r="D24" s="35" t="s">
        <v>1055</v>
      </c>
      <c r="E24" s="91" t="s">
        <v>1056</v>
      </c>
      <c r="G24" s="6" t="s">
        <v>892</v>
      </c>
      <c r="H24" s="6" t="s">
        <v>868</v>
      </c>
      <c r="I24" s="6" t="s">
        <v>869</v>
      </c>
      <c r="J24" s="6" t="s">
        <v>1057</v>
      </c>
      <c r="K24" s="99" t="s">
        <v>917</v>
      </c>
      <c r="L24" s="6" t="s">
        <v>1828</v>
      </c>
      <c r="M24" s="6" t="s">
        <v>904</v>
      </c>
      <c r="N24" s="19">
        <v>52867297</v>
      </c>
      <c r="Q24" s="6" t="s">
        <v>870</v>
      </c>
      <c r="T24" s="6"/>
      <c r="U24" s="6"/>
      <c r="V24" s="12"/>
      <c r="W24" s="6"/>
      <c r="X24" s="6"/>
      <c r="Y24" s="6"/>
      <c r="Z24" s="12">
        <v>3134612732</v>
      </c>
      <c r="AA24" s="12"/>
      <c r="AB24" s="20">
        <v>4</v>
      </c>
      <c r="AD24" s="23">
        <v>43878</v>
      </c>
      <c r="AE24" s="24">
        <v>43878</v>
      </c>
      <c r="AG24" s="8">
        <v>43999</v>
      </c>
      <c r="AH24" s="90">
        <f t="shared" si="0"/>
        <v>4500000</v>
      </c>
      <c r="AI24" s="89">
        <v>18000000</v>
      </c>
      <c r="AJ24" s="89"/>
      <c r="AK24" s="89"/>
      <c r="AL24" s="37"/>
      <c r="AM24" s="90"/>
      <c r="AN24" s="90"/>
      <c r="AO24" s="90"/>
      <c r="AP24" s="90"/>
      <c r="AQ24" s="6"/>
      <c r="AR24" s="125"/>
      <c r="AS24" s="125"/>
      <c r="AT24" s="90"/>
      <c r="AU24" s="90"/>
      <c r="AV24" s="6">
        <f>IFERROR(VLOOKUP(AU24,#REF!,2,0), )</f>
        <v>0</v>
      </c>
      <c r="AW24" s="90"/>
      <c r="AX24" s="6">
        <f>IFERROR(VLOOKUP(AW24,#REF!,2,0), )</f>
        <v>0</v>
      </c>
      <c r="AY24" s="12">
        <v>1</v>
      </c>
      <c r="AZ24" s="12">
        <v>1</v>
      </c>
      <c r="BA24" s="12"/>
      <c r="BB24" s="12"/>
      <c r="BC24" s="12"/>
      <c r="BD24" s="12"/>
      <c r="BE24" s="12"/>
      <c r="BF24" s="126"/>
      <c r="BG24" s="126"/>
      <c r="BH24" s="126"/>
      <c r="BI24" s="126"/>
      <c r="BJ24" s="126"/>
      <c r="BK24" s="126"/>
      <c r="BL24" s="126"/>
      <c r="BM24" s="126"/>
      <c r="BN24" s="126"/>
      <c r="BO24" s="126"/>
      <c r="BP24" s="90"/>
      <c r="BQ24" s="125"/>
      <c r="BR24" s="90"/>
      <c r="BS24" s="90"/>
      <c r="BT24" s="125"/>
      <c r="BU24" s="90"/>
      <c r="BV24" s="90"/>
      <c r="BW24" s="90"/>
      <c r="BX24" s="90"/>
      <c r="BY24" s="90"/>
      <c r="BZ24" s="125"/>
      <c r="CA24" s="127">
        <v>4500000</v>
      </c>
      <c r="CB24" s="125">
        <v>1</v>
      </c>
      <c r="CC24" s="125"/>
      <c r="CD24" s="128">
        <v>44029</v>
      </c>
      <c r="CE24" s="90"/>
      <c r="CF24" s="90"/>
      <c r="CG24" s="90"/>
      <c r="CH24" s="125"/>
      <c r="CI24" s="125"/>
      <c r="CJ24" s="128"/>
      <c r="CK24" s="90"/>
      <c r="CL24" s="90"/>
      <c r="CM24" s="90"/>
      <c r="CN24" s="90"/>
      <c r="CO24" s="125"/>
      <c r="CP24" s="128"/>
      <c r="CQ24" s="90"/>
      <c r="CR24" s="90"/>
      <c r="CS24" s="90"/>
      <c r="CT24" s="128">
        <v>44029</v>
      </c>
      <c r="CU24" s="5">
        <f t="shared" si="3"/>
        <v>22500000</v>
      </c>
      <c r="DF24"/>
      <c r="DK24" s="6" t="s">
        <v>995</v>
      </c>
      <c r="DL24" s="31" t="s">
        <v>1058</v>
      </c>
    </row>
    <row r="25" spans="1:117" ht="25.5" customHeight="1" x14ac:dyDescent="0.25">
      <c r="A25" s="30" t="s">
        <v>562</v>
      </c>
      <c r="B25" s="6">
        <v>2020</v>
      </c>
      <c r="C25" s="9" t="s">
        <v>1059</v>
      </c>
      <c r="D25" s="35" t="s">
        <v>1059</v>
      </c>
      <c r="E25" s="10" t="s">
        <v>1060</v>
      </c>
      <c r="G25" s="6" t="s">
        <v>892</v>
      </c>
      <c r="H25" s="6" t="s">
        <v>868</v>
      </c>
      <c r="I25" s="6" t="s">
        <v>869</v>
      </c>
      <c r="J25" s="6" t="s">
        <v>1061</v>
      </c>
      <c r="K25" s="99" t="s">
        <v>1062</v>
      </c>
      <c r="L25" s="6" t="s">
        <v>1859</v>
      </c>
      <c r="M25" s="6" t="s">
        <v>904</v>
      </c>
      <c r="N25" s="19">
        <v>1015396080</v>
      </c>
      <c r="Q25" s="6" t="s">
        <v>870</v>
      </c>
      <c r="T25" s="6"/>
      <c r="U25" s="6"/>
      <c r="V25" s="12"/>
      <c r="W25" s="6"/>
      <c r="X25" s="6"/>
      <c r="Y25" s="6"/>
      <c r="Z25" s="12">
        <v>3103044010</v>
      </c>
      <c r="AA25" s="12"/>
      <c r="AB25" s="20">
        <v>4</v>
      </c>
      <c r="AD25" s="23">
        <v>43879</v>
      </c>
      <c r="AE25" s="24">
        <v>43999</v>
      </c>
      <c r="AG25" s="8">
        <v>43999</v>
      </c>
      <c r="AH25" s="90">
        <f t="shared" si="0"/>
        <v>4214000</v>
      </c>
      <c r="AI25" s="89">
        <v>16856000</v>
      </c>
      <c r="AJ25" s="89"/>
      <c r="AK25" s="89"/>
      <c r="AL25" s="37"/>
      <c r="AM25" s="90"/>
      <c r="AN25" s="90"/>
      <c r="AO25" s="90"/>
      <c r="AP25" s="90"/>
      <c r="AQ25" s="6"/>
      <c r="AR25" s="125"/>
      <c r="AS25" s="125"/>
      <c r="AT25" s="90"/>
      <c r="AU25" s="90"/>
      <c r="AV25" s="6">
        <f>IFERROR(VLOOKUP(AU25,#REF!,2,0), )</f>
        <v>0</v>
      </c>
      <c r="AW25" s="90"/>
      <c r="AX25" s="6">
        <f>IFERROR(VLOOKUP(AW25,#REF!,2,0), )</f>
        <v>0</v>
      </c>
      <c r="AY25" s="12"/>
      <c r="AZ25" s="12"/>
      <c r="BA25" s="12"/>
      <c r="BB25" s="12"/>
      <c r="BC25" s="12"/>
      <c r="BD25" s="12"/>
      <c r="BE25" s="12"/>
      <c r="BF25" s="126"/>
      <c r="BG25" s="126"/>
      <c r="BH25" s="126"/>
      <c r="BI25" s="126"/>
      <c r="BJ25" s="126"/>
      <c r="BK25" s="126"/>
      <c r="BL25" s="126"/>
      <c r="BM25" s="126"/>
      <c r="BN25" s="126"/>
      <c r="BO25" s="126"/>
      <c r="BP25" s="90"/>
      <c r="BQ25" s="125"/>
      <c r="BR25" s="90"/>
      <c r="BS25" s="90"/>
      <c r="BT25" s="125"/>
      <c r="BU25" s="90"/>
      <c r="BV25" s="90"/>
      <c r="BW25" s="90"/>
      <c r="BX25" s="90"/>
      <c r="BY25" s="90"/>
      <c r="BZ25" s="125"/>
      <c r="CA25" s="127"/>
      <c r="CB25" s="125"/>
      <c r="CC25" s="125"/>
      <c r="CD25" s="8"/>
      <c r="CE25" s="90"/>
      <c r="CF25" s="90"/>
      <c r="CG25" s="90"/>
      <c r="CH25" s="125"/>
      <c r="CI25" s="125"/>
      <c r="CJ25" s="128"/>
      <c r="CK25" s="90"/>
      <c r="CL25" s="90"/>
      <c r="CM25" s="90"/>
      <c r="CN25" s="90"/>
      <c r="CO25" s="125"/>
      <c r="CP25" s="128"/>
      <c r="CQ25" s="90"/>
      <c r="CR25" s="90"/>
      <c r="CS25" s="90"/>
      <c r="CT25" s="8">
        <v>43999</v>
      </c>
      <c r="CU25" s="5">
        <f t="shared" si="3"/>
        <v>16856000</v>
      </c>
      <c r="DF25"/>
    </row>
    <row r="26" spans="1:117" ht="25.5" customHeight="1" x14ac:dyDescent="0.25">
      <c r="A26" s="30" t="s">
        <v>563</v>
      </c>
      <c r="B26" s="6">
        <v>2020</v>
      </c>
      <c r="C26" s="9" t="s">
        <v>1063</v>
      </c>
      <c r="D26" s="35" t="s">
        <v>1063</v>
      </c>
      <c r="E26" s="10" t="s">
        <v>1064</v>
      </c>
      <c r="G26" s="6" t="s">
        <v>892</v>
      </c>
      <c r="H26" s="6" t="s">
        <v>868</v>
      </c>
      <c r="I26" s="6" t="s">
        <v>869</v>
      </c>
      <c r="J26" s="6" t="s">
        <v>1065</v>
      </c>
      <c r="K26" s="99" t="s">
        <v>1066</v>
      </c>
      <c r="L26" s="6" t="s">
        <v>1860</v>
      </c>
      <c r="M26" s="6" t="s">
        <v>904</v>
      </c>
      <c r="N26" s="19">
        <v>52530406</v>
      </c>
      <c r="Q26" s="6" t="s">
        <v>870</v>
      </c>
      <c r="T26" s="6"/>
      <c r="U26" s="6"/>
      <c r="V26" s="12"/>
      <c r="W26" s="6"/>
      <c r="X26" s="6"/>
      <c r="Y26" s="6"/>
      <c r="Z26" s="12">
        <v>3134208315</v>
      </c>
      <c r="AA26" s="12"/>
      <c r="AB26" s="20">
        <v>4</v>
      </c>
      <c r="AD26" s="23">
        <v>43879</v>
      </c>
      <c r="AE26" s="24">
        <v>43879</v>
      </c>
      <c r="AG26" s="8">
        <v>43999</v>
      </c>
      <c r="AH26" s="90">
        <f t="shared" si="0"/>
        <v>4200000</v>
      </c>
      <c r="AI26" s="89">
        <v>16800000</v>
      </c>
      <c r="AJ26" s="89"/>
      <c r="AK26" s="89"/>
      <c r="AL26" s="37"/>
      <c r="AM26" s="90"/>
      <c r="AN26" s="90"/>
      <c r="AO26" s="90"/>
      <c r="AP26" s="90"/>
      <c r="AQ26" s="6"/>
      <c r="AR26" s="125"/>
      <c r="AS26" s="125"/>
      <c r="AT26" s="90"/>
      <c r="AU26" s="90"/>
      <c r="AV26" s="6">
        <f>IFERROR(VLOOKUP(AU26,#REF!,2,0), )</f>
        <v>0</v>
      </c>
      <c r="AW26" s="90"/>
      <c r="AX26" s="6">
        <f>IFERROR(VLOOKUP(AW26,#REF!,2,0), )</f>
        <v>0</v>
      </c>
      <c r="AY26" s="12"/>
      <c r="AZ26" s="12"/>
      <c r="BA26" s="12"/>
      <c r="BB26" s="12"/>
      <c r="BC26" s="12"/>
      <c r="BD26" s="12"/>
      <c r="BE26" s="12"/>
      <c r="BF26" s="126"/>
      <c r="BG26" s="126"/>
      <c r="BH26" s="126"/>
      <c r="BI26" s="126"/>
      <c r="BJ26" s="126"/>
      <c r="BK26" s="126"/>
      <c r="BL26" s="126"/>
      <c r="BM26" s="126"/>
      <c r="BN26" s="126"/>
      <c r="BO26" s="126"/>
      <c r="BP26" s="90"/>
      <c r="BQ26" s="125"/>
      <c r="BR26" s="90"/>
      <c r="BS26" s="90"/>
      <c r="BT26" s="125"/>
      <c r="BU26" s="90"/>
      <c r="BV26" s="90"/>
      <c r="BW26" s="90"/>
      <c r="BX26" s="90"/>
      <c r="BY26" s="90"/>
      <c r="BZ26" s="125"/>
      <c r="CA26" s="127"/>
      <c r="CB26" s="125"/>
      <c r="CC26" s="125"/>
      <c r="CD26" s="8"/>
      <c r="CE26" s="90"/>
      <c r="CF26" s="90"/>
      <c r="CG26" s="90"/>
      <c r="CH26" s="125"/>
      <c r="CI26" s="125"/>
      <c r="CJ26" s="128"/>
      <c r="CK26" s="90"/>
      <c r="CL26" s="90"/>
      <c r="CM26" s="90"/>
      <c r="CN26" s="90"/>
      <c r="CO26" s="125"/>
      <c r="CP26" s="128"/>
      <c r="CQ26" s="90"/>
      <c r="CR26" s="90"/>
      <c r="CS26" s="90"/>
      <c r="CT26" s="130">
        <v>43999</v>
      </c>
      <c r="CU26" s="5">
        <f t="shared" si="3"/>
        <v>16800000</v>
      </c>
      <c r="DF26"/>
      <c r="DK26" s="6" t="s">
        <v>1067</v>
      </c>
      <c r="DL26" s="31" t="s">
        <v>1011</v>
      </c>
    </row>
    <row r="27" spans="1:117" ht="25.5" customHeight="1" x14ac:dyDescent="0.25">
      <c r="A27" s="30" t="s">
        <v>565</v>
      </c>
      <c r="B27" s="6">
        <v>2020</v>
      </c>
      <c r="C27" s="9" t="s">
        <v>1068</v>
      </c>
      <c r="D27" s="35" t="s">
        <v>1068</v>
      </c>
      <c r="E27" s="10" t="s">
        <v>1069</v>
      </c>
      <c r="G27" s="6" t="s">
        <v>892</v>
      </c>
      <c r="H27" s="6" t="s">
        <v>868</v>
      </c>
      <c r="I27" s="6" t="s">
        <v>869</v>
      </c>
      <c r="J27" s="6" t="s">
        <v>1070</v>
      </c>
      <c r="K27" s="99" t="s">
        <v>1071</v>
      </c>
      <c r="L27" s="6" t="s">
        <v>1861</v>
      </c>
      <c r="M27" s="6" t="s">
        <v>904</v>
      </c>
      <c r="N27" s="19">
        <v>19444882</v>
      </c>
      <c r="Q27" s="6" t="s">
        <v>870</v>
      </c>
      <c r="T27" s="6"/>
      <c r="U27" s="6"/>
      <c r="V27" s="12"/>
      <c r="W27" s="6"/>
      <c r="X27" s="6"/>
      <c r="Y27" s="6"/>
      <c r="Z27" s="12">
        <v>3115803404</v>
      </c>
      <c r="AA27" s="12"/>
      <c r="AB27" s="20">
        <v>4</v>
      </c>
      <c r="AD27" s="23">
        <v>43879</v>
      </c>
      <c r="AE27" s="24">
        <v>43879</v>
      </c>
      <c r="AG27" s="8">
        <v>43999</v>
      </c>
      <c r="AH27" s="90">
        <f t="shared" si="0"/>
        <v>4200000</v>
      </c>
      <c r="AI27" s="89">
        <v>16800000</v>
      </c>
      <c r="AJ27" s="89"/>
      <c r="AK27" s="89"/>
      <c r="AL27" s="37"/>
      <c r="AM27" s="90"/>
      <c r="AN27" s="90"/>
      <c r="AO27" s="90"/>
      <c r="AP27" s="90"/>
      <c r="AQ27" s="6"/>
      <c r="AR27" s="125"/>
      <c r="AS27" s="125"/>
      <c r="AT27" s="90"/>
      <c r="AU27" s="90"/>
      <c r="AV27" s="6">
        <f>IFERROR(VLOOKUP(AU27,#REF!,2,0), )</f>
        <v>0</v>
      </c>
      <c r="AW27" s="90"/>
      <c r="AX27" s="6">
        <f>IFERROR(VLOOKUP(AW27,#REF!,2,0), )</f>
        <v>0</v>
      </c>
      <c r="AY27" s="12"/>
      <c r="AZ27" s="12"/>
      <c r="BA27" s="12"/>
      <c r="BB27" s="12"/>
      <c r="BC27" s="12"/>
      <c r="BD27" s="12"/>
      <c r="BE27" s="12"/>
      <c r="BF27" s="126"/>
      <c r="BG27" s="126"/>
      <c r="BH27" s="126"/>
      <c r="BI27" s="126"/>
      <c r="BJ27" s="126"/>
      <c r="BK27" s="126"/>
      <c r="BL27" s="126"/>
      <c r="BM27" s="126"/>
      <c r="BN27" s="126"/>
      <c r="BO27" s="126"/>
      <c r="BP27" s="90"/>
      <c r="BQ27" s="125"/>
      <c r="BR27" s="90"/>
      <c r="BS27" s="90"/>
      <c r="BT27" s="125"/>
      <c r="BU27" s="90"/>
      <c r="BV27" s="90"/>
      <c r="BW27" s="90"/>
      <c r="BX27" s="90"/>
      <c r="BY27" s="90"/>
      <c r="BZ27" s="125"/>
      <c r="CA27" s="127"/>
      <c r="CB27" s="125"/>
      <c r="CC27" s="125"/>
      <c r="CD27" s="8"/>
      <c r="CE27" s="90"/>
      <c r="CF27" s="90"/>
      <c r="CG27" s="90"/>
      <c r="CH27" s="125"/>
      <c r="CI27" s="125"/>
      <c r="CJ27" s="128"/>
      <c r="CK27" s="90"/>
      <c r="CL27" s="90"/>
      <c r="CM27" s="90"/>
      <c r="CN27" s="90"/>
      <c r="CO27" s="125"/>
      <c r="CP27" s="128"/>
      <c r="CQ27" s="90"/>
      <c r="CR27" s="90"/>
      <c r="CS27" s="90"/>
      <c r="CT27" s="130">
        <v>43999</v>
      </c>
      <c r="CU27" s="5">
        <f t="shared" si="3"/>
        <v>16800000</v>
      </c>
      <c r="DF27"/>
    </row>
    <row r="28" spans="1:117" ht="25.5" customHeight="1" x14ac:dyDescent="0.25">
      <c r="A28" s="30" t="s">
        <v>566</v>
      </c>
      <c r="B28" s="6">
        <v>2020</v>
      </c>
      <c r="C28" s="9" t="s">
        <v>1072</v>
      </c>
      <c r="D28" s="35" t="s">
        <v>1072</v>
      </c>
      <c r="E28" s="10" t="s">
        <v>1073</v>
      </c>
      <c r="G28" s="6" t="s">
        <v>892</v>
      </c>
      <c r="H28" s="6" t="s">
        <v>868</v>
      </c>
      <c r="I28" s="6" t="s">
        <v>869</v>
      </c>
      <c r="J28" s="6" t="s">
        <v>1074</v>
      </c>
      <c r="K28" s="99" t="s">
        <v>1075</v>
      </c>
      <c r="L28" s="6" t="s">
        <v>1862</v>
      </c>
      <c r="M28" s="6" t="s">
        <v>904</v>
      </c>
      <c r="N28" s="19">
        <v>1024524659</v>
      </c>
      <c r="Q28" s="6" t="s">
        <v>870</v>
      </c>
      <c r="T28" s="6"/>
      <c r="U28" s="6"/>
      <c r="V28" s="12"/>
      <c r="W28" s="6"/>
      <c r="X28" s="6"/>
      <c r="Y28" s="6"/>
      <c r="Z28" s="12"/>
      <c r="AA28" s="12"/>
      <c r="AB28" s="20">
        <v>4</v>
      </c>
      <c r="AD28" s="23">
        <v>43880</v>
      </c>
      <c r="AE28" s="24">
        <v>43880</v>
      </c>
      <c r="AG28" s="8">
        <v>44000</v>
      </c>
      <c r="AH28" s="90">
        <f t="shared" si="0"/>
        <v>4200000</v>
      </c>
      <c r="AI28" s="89">
        <v>16800000</v>
      </c>
      <c r="AJ28" s="89"/>
      <c r="AK28" s="89"/>
      <c r="AL28" s="37"/>
      <c r="AM28" s="90"/>
      <c r="AN28" s="90"/>
      <c r="AO28" s="90"/>
      <c r="AP28" s="90"/>
      <c r="AQ28" s="6"/>
      <c r="AR28" s="125"/>
      <c r="AS28" s="125"/>
      <c r="AT28" s="90"/>
      <c r="AU28" s="90"/>
      <c r="AV28" s="6">
        <f>IFERROR(VLOOKUP(AU28,#REF!,2,0), )</f>
        <v>0</v>
      </c>
      <c r="AW28" s="90"/>
      <c r="AX28" s="6">
        <f>IFERROR(VLOOKUP(AW28,#REF!,2,0), )</f>
        <v>0</v>
      </c>
      <c r="AY28" s="12"/>
      <c r="AZ28" s="12"/>
      <c r="BA28" s="12"/>
      <c r="BB28" s="12"/>
      <c r="BC28" s="12"/>
      <c r="BD28" s="12"/>
      <c r="BE28" s="12"/>
      <c r="BF28" s="126"/>
      <c r="BG28" s="126"/>
      <c r="BH28" s="126"/>
      <c r="BI28" s="126"/>
      <c r="BJ28" s="126"/>
      <c r="BK28" s="126"/>
      <c r="BL28" s="126"/>
      <c r="BM28" s="126"/>
      <c r="BN28" s="126"/>
      <c r="BO28" s="126"/>
      <c r="BP28" s="90"/>
      <c r="BQ28" s="125"/>
      <c r="BR28" s="90"/>
      <c r="BS28" s="90"/>
      <c r="BT28" s="125"/>
      <c r="BU28" s="90"/>
      <c r="BV28" s="90"/>
      <c r="BW28" s="90"/>
      <c r="BX28" s="90"/>
      <c r="BY28" s="90"/>
      <c r="BZ28" s="125"/>
      <c r="CA28" s="127"/>
      <c r="CB28" s="125"/>
      <c r="CC28" s="125"/>
      <c r="CD28" s="128"/>
      <c r="CE28" s="90"/>
      <c r="CF28" s="90"/>
      <c r="CG28" s="90"/>
      <c r="CH28" s="125"/>
      <c r="CI28" s="125"/>
      <c r="CJ28" s="128"/>
      <c r="CK28" s="90"/>
      <c r="CL28" s="90"/>
      <c r="CM28" s="90"/>
      <c r="CN28" s="90"/>
      <c r="CO28" s="125"/>
      <c r="CP28" s="128"/>
      <c r="CQ28" s="90"/>
      <c r="CR28" s="90"/>
      <c r="CS28" s="90"/>
      <c r="CT28" s="128">
        <v>44000</v>
      </c>
      <c r="CU28" s="5">
        <f t="shared" si="3"/>
        <v>16800000</v>
      </c>
      <c r="DF28"/>
    </row>
    <row r="29" spans="1:117" ht="25.5" customHeight="1" x14ac:dyDescent="0.25">
      <c r="A29" s="30" t="s">
        <v>567</v>
      </c>
      <c r="B29" s="6">
        <v>2020</v>
      </c>
      <c r="C29" s="9" t="s">
        <v>1076</v>
      </c>
      <c r="D29" s="35" t="s">
        <v>1076</v>
      </c>
      <c r="E29" s="10" t="s">
        <v>1077</v>
      </c>
      <c r="G29" s="6" t="s">
        <v>892</v>
      </c>
      <c r="H29" s="6" t="s">
        <v>868</v>
      </c>
      <c r="I29" s="6" t="s">
        <v>869</v>
      </c>
      <c r="J29" s="6" t="s">
        <v>1078</v>
      </c>
      <c r="K29" s="99" t="s">
        <v>1079</v>
      </c>
      <c r="L29" s="6" t="s">
        <v>1863</v>
      </c>
      <c r="M29" s="6" t="s">
        <v>904</v>
      </c>
      <c r="N29" s="19">
        <v>1143336664</v>
      </c>
      <c r="Q29" s="6" t="s">
        <v>870</v>
      </c>
      <c r="T29" s="6"/>
      <c r="U29" s="6"/>
      <c r="V29" s="12"/>
      <c r="W29" s="6"/>
      <c r="X29" s="6"/>
      <c r="Y29" s="6"/>
      <c r="Z29" s="12">
        <v>3007177241</v>
      </c>
      <c r="AA29" s="12"/>
      <c r="AB29" s="20">
        <v>4</v>
      </c>
      <c r="AD29" s="23">
        <v>43879</v>
      </c>
      <c r="AE29" s="24">
        <v>43879</v>
      </c>
      <c r="AG29" s="8">
        <v>43999</v>
      </c>
      <c r="AH29" s="90">
        <f t="shared" si="0"/>
        <v>4500000</v>
      </c>
      <c r="AI29" s="89">
        <v>18000000</v>
      </c>
      <c r="AJ29" s="89"/>
      <c r="AK29" s="89"/>
      <c r="AL29" s="37"/>
      <c r="AM29" s="90"/>
      <c r="AN29" s="90"/>
      <c r="AO29" s="90"/>
      <c r="AP29" s="90"/>
      <c r="AQ29" s="6"/>
      <c r="AR29" s="125"/>
      <c r="AS29" s="125"/>
      <c r="AT29" s="90"/>
      <c r="AU29" s="90"/>
      <c r="AV29" s="6">
        <f>IFERROR(VLOOKUP(AU29,#REF!,2,0), )</f>
        <v>0</v>
      </c>
      <c r="AW29" s="90"/>
      <c r="AX29" s="6">
        <f>IFERROR(VLOOKUP(AW29,#REF!,2,0), )</f>
        <v>0</v>
      </c>
      <c r="AY29" s="12">
        <v>1</v>
      </c>
      <c r="AZ29" s="12">
        <v>1</v>
      </c>
      <c r="BA29" s="12"/>
      <c r="BB29" s="12"/>
      <c r="BC29" s="12"/>
      <c r="BD29" s="12"/>
      <c r="BE29" s="12"/>
      <c r="BF29" s="126"/>
      <c r="BG29" s="126"/>
      <c r="BH29" s="126"/>
      <c r="BI29" s="126"/>
      <c r="BJ29" s="126"/>
      <c r="BK29" s="126"/>
      <c r="BL29" s="126"/>
      <c r="BM29" s="126"/>
      <c r="BN29" s="126"/>
      <c r="BO29" s="126"/>
      <c r="BP29" s="90"/>
      <c r="BQ29" s="125"/>
      <c r="BR29" s="90"/>
      <c r="BS29" s="90"/>
      <c r="BT29" s="125"/>
      <c r="BU29" s="90"/>
      <c r="BV29" s="90"/>
      <c r="BW29" s="90"/>
      <c r="BX29" s="90"/>
      <c r="BY29" s="90"/>
      <c r="BZ29" s="125"/>
      <c r="CA29" s="127">
        <v>9000000</v>
      </c>
      <c r="CB29" s="125">
        <v>2</v>
      </c>
      <c r="CC29" s="125"/>
      <c r="CD29" s="128">
        <v>44061</v>
      </c>
      <c r="CE29" s="90"/>
      <c r="CF29" s="90"/>
      <c r="CG29" s="90"/>
      <c r="CH29" s="125"/>
      <c r="CI29" s="125"/>
      <c r="CJ29" s="128"/>
      <c r="CK29" s="90"/>
      <c r="CL29" s="90"/>
      <c r="CM29" s="90"/>
      <c r="CN29" s="90"/>
      <c r="CO29" s="125"/>
      <c r="CP29" s="128"/>
      <c r="CQ29" s="90"/>
      <c r="CR29" s="90"/>
      <c r="CS29" s="90"/>
      <c r="CT29" s="128">
        <v>44061</v>
      </c>
      <c r="CU29" s="5">
        <f t="shared" si="3"/>
        <v>27000000</v>
      </c>
      <c r="DF29"/>
      <c r="DK29" s="6" t="s">
        <v>995</v>
      </c>
      <c r="DL29" s="31" t="s">
        <v>1011</v>
      </c>
    </row>
    <row r="30" spans="1:117" ht="25.5" customHeight="1" x14ac:dyDescent="0.25">
      <c r="A30" s="30" t="s">
        <v>568</v>
      </c>
      <c r="B30" s="6">
        <v>2020</v>
      </c>
      <c r="C30" s="9" t="s">
        <v>1080</v>
      </c>
      <c r="D30" s="35" t="s">
        <v>1080</v>
      </c>
      <c r="E30" s="10" t="s">
        <v>1081</v>
      </c>
      <c r="G30" s="6" t="s">
        <v>892</v>
      </c>
      <c r="H30" s="6" t="s">
        <v>868</v>
      </c>
      <c r="I30" s="6" t="s">
        <v>869</v>
      </c>
      <c r="J30" s="6" t="s">
        <v>1082</v>
      </c>
      <c r="K30" s="99" t="s">
        <v>1083</v>
      </c>
      <c r="L30" s="6" t="s">
        <v>1864</v>
      </c>
      <c r="M30" s="6" t="s">
        <v>904</v>
      </c>
      <c r="N30" s="19">
        <v>1136881476</v>
      </c>
      <c r="Q30" s="6" t="s">
        <v>870</v>
      </c>
      <c r="T30" s="6"/>
      <c r="U30" s="6"/>
      <c r="V30" s="12"/>
      <c r="W30" s="6"/>
      <c r="X30" s="6"/>
      <c r="Y30" s="6"/>
      <c r="Z30" s="12">
        <v>3012252014</v>
      </c>
      <c r="AA30" s="12"/>
      <c r="AB30" s="20">
        <v>4</v>
      </c>
      <c r="AD30" s="23">
        <v>43879</v>
      </c>
      <c r="AE30" s="24">
        <v>43886</v>
      </c>
      <c r="AG30" s="8">
        <v>44006</v>
      </c>
      <c r="AH30" s="90">
        <f t="shared" ref="AH30:AH93" si="4">IFERROR((AI30/AB30), )</f>
        <v>2994000</v>
      </c>
      <c r="AI30" s="89">
        <v>11976000</v>
      </c>
      <c r="AJ30" s="89"/>
      <c r="AK30" s="89"/>
      <c r="AL30" s="37"/>
      <c r="AM30" s="90"/>
      <c r="AN30" s="90"/>
      <c r="AO30" s="90"/>
      <c r="AP30" s="90"/>
      <c r="AQ30" s="6"/>
      <c r="AR30" s="125"/>
      <c r="AS30" s="125"/>
      <c r="AT30" s="90"/>
      <c r="AU30" s="90"/>
      <c r="AV30" s="6">
        <f>IFERROR(VLOOKUP(AU30,#REF!,2,0), )</f>
        <v>0</v>
      </c>
      <c r="AW30" s="90"/>
      <c r="AX30" s="6">
        <f>IFERROR(VLOOKUP(AW30,#REF!,2,0), )</f>
        <v>0</v>
      </c>
      <c r="AY30" s="12"/>
      <c r="AZ30" s="12"/>
      <c r="BA30" s="12"/>
      <c r="BB30" s="12"/>
      <c r="BC30" s="12"/>
      <c r="BD30" s="12"/>
      <c r="BE30" s="12"/>
      <c r="BF30" s="126"/>
      <c r="BG30" s="126"/>
      <c r="BH30" s="126"/>
      <c r="BI30" s="126"/>
      <c r="BJ30" s="126"/>
      <c r="BK30" s="126"/>
      <c r="BL30" s="126"/>
      <c r="BM30" s="126"/>
      <c r="BN30" s="126"/>
      <c r="BO30" s="126"/>
      <c r="BP30" s="90"/>
      <c r="BQ30" s="125"/>
      <c r="BR30" s="90"/>
      <c r="BS30" s="90"/>
      <c r="BT30" s="125"/>
      <c r="BU30" s="90"/>
      <c r="BV30" s="90"/>
      <c r="BW30" s="90"/>
      <c r="BX30" s="90"/>
      <c r="BY30" s="90"/>
      <c r="BZ30" s="125"/>
      <c r="CA30" s="127"/>
      <c r="CB30" s="125"/>
      <c r="CC30" s="125"/>
      <c r="CD30" s="128"/>
      <c r="CE30" s="90"/>
      <c r="CF30" s="90"/>
      <c r="CG30" s="90"/>
      <c r="CH30" s="125"/>
      <c r="CI30" s="125"/>
      <c r="CJ30" s="128"/>
      <c r="CK30" s="90"/>
      <c r="CL30" s="90"/>
      <c r="CM30" s="90"/>
      <c r="CN30" s="90"/>
      <c r="CO30" s="125"/>
      <c r="CP30" s="128"/>
      <c r="CQ30" s="90"/>
      <c r="CR30" s="90"/>
      <c r="CS30" s="90"/>
      <c r="CT30" s="8">
        <v>44006</v>
      </c>
      <c r="CU30" s="5">
        <f t="shared" si="3"/>
        <v>11976000</v>
      </c>
      <c r="DF30"/>
    </row>
    <row r="31" spans="1:117" ht="25.5" customHeight="1" x14ac:dyDescent="0.25">
      <c r="A31" s="30" t="s">
        <v>569</v>
      </c>
      <c r="B31" s="6">
        <v>2020</v>
      </c>
      <c r="C31" s="9" t="s">
        <v>1084</v>
      </c>
      <c r="D31" s="35" t="s">
        <v>1084</v>
      </c>
      <c r="E31" s="10" t="s">
        <v>1085</v>
      </c>
      <c r="G31" s="6" t="s">
        <v>892</v>
      </c>
      <c r="H31" s="6" t="s">
        <v>868</v>
      </c>
      <c r="I31" s="6" t="s">
        <v>869</v>
      </c>
      <c r="J31" s="6" t="s">
        <v>1086</v>
      </c>
      <c r="K31" s="99" t="s">
        <v>1021</v>
      </c>
      <c r="L31" s="6" t="s">
        <v>1865</v>
      </c>
      <c r="M31" s="6" t="s">
        <v>904</v>
      </c>
      <c r="N31" s="19">
        <v>51715897</v>
      </c>
      <c r="Q31" s="6" t="s">
        <v>870</v>
      </c>
      <c r="T31" s="6"/>
      <c r="U31" s="6"/>
      <c r="V31" s="12"/>
      <c r="W31" s="6"/>
      <c r="X31" s="6"/>
      <c r="Y31" s="6"/>
      <c r="Z31" s="12">
        <v>3005566503</v>
      </c>
      <c r="AA31" s="12"/>
      <c r="AB31" s="20">
        <v>4</v>
      </c>
      <c r="AD31" s="23">
        <v>43879</v>
      </c>
      <c r="AE31" s="24">
        <v>43879</v>
      </c>
      <c r="AG31" s="8">
        <v>43999</v>
      </c>
      <c r="AH31" s="90">
        <f t="shared" si="4"/>
        <v>8339000</v>
      </c>
      <c r="AI31" s="89">
        <v>33356000</v>
      </c>
      <c r="AJ31" s="89"/>
      <c r="AK31" s="89"/>
      <c r="AL31" s="37"/>
      <c r="AM31" s="90"/>
      <c r="AN31" s="90"/>
      <c r="AO31" s="90"/>
      <c r="AP31" s="90"/>
      <c r="AQ31" s="6"/>
      <c r="AR31" s="125"/>
      <c r="AS31" s="125"/>
      <c r="AT31" s="90"/>
      <c r="AU31" s="90"/>
      <c r="AV31" s="6">
        <f>IFERROR(VLOOKUP(AU31,#REF!,2,0), )</f>
        <v>0</v>
      </c>
      <c r="AW31" s="90"/>
      <c r="AX31" s="6">
        <f>IFERROR(VLOOKUP(AW31,#REF!,2,0), )</f>
        <v>0</v>
      </c>
      <c r="AY31" s="12"/>
      <c r="AZ31" s="12"/>
      <c r="BA31" s="12"/>
      <c r="BB31" s="12"/>
      <c r="BC31" s="12"/>
      <c r="BD31" s="12"/>
      <c r="BE31" s="12"/>
      <c r="BF31" s="126"/>
      <c r="BG31" s="126"/>
      <c r="BH31" s="126"/>
      <c r="BI31" s="126"/>
      <c r="BJ31" s="126"/>
      <c r="BK31" s="126"/>
      <c r="BL31" s="126"/>
      <c r="BM31" s="126"/>
      <c r="BN31" s="126"/>
      <c r="BO31" s="126"/>
      <c r="BP31" s="90"/>
      <c r="BQ31" s="125"/>
      <c r="BR31" s="90"/>
      <c r="BS31" s="90"/>
      <c r="BT31" s="125"/>
      <c r="BU31" s="90"/>
      <c r="BV31" s="90"/>
      <c r="BW31" s="90"/>
      <c r="BX31" s="90"/>
      <c r="BY31" s="90"/>
      <c r="BZ31" s="125"/>
      <c r="CA31" s="127"/>
      <c r="CB31" s="125"/>
      <c r="CC31" s="125"/>
      <c r="CD31" s="128"/>
      <c r="CE31" s="90"/>
      <c r="CF31" s="90"/>
      <c r="CG31" s="90"/>
      <c r="CH31" s="125"/>
      <c r="CI31" s="125"/>
      <c r="CJ31" s="128"/>
      <c r="CK31" s="90"/>
      <c r="CL31" s="90"/>
      <c r="CM31" s="90"/>
      <c r="CN31" s="90"/>
      <c r="CO31" s="125"/>
      <c r="CP31" s="128"/>
      <c r="CQ31" s="90"/>
      <c r="CR31" s="90"/>
      <c r="CS31" s="90"/>
      <c r="CT31" s="8">
        <v>43999</v>
      </c>
      <c r="CU31" s="5">
        <f t="shared" si="3"/>
        <v>33356000</v>
      </c>
      <c r="DF31"/>
    </row>
    <row r="32" spans="1:117" ht="25.5" customHeight="1" x14ac:dyDescent="0.25">
      <c r="A32" s="30" t="s">
        <v>570</v>
      </c>
      <c r="B32" s="6">
        <v>2020</v>
      </c>
      <c r="C32" s="9" t="s">
        <v>1087</v>
      </c>
      <c r="D32" s="35" t="s">
        <v>1087</v>
      </c>
      <c r="E32" s="10" t="s">
        <v>1088</v>
      </c>
      <c r="G32" s="6" t="s">
        <v>892</v>
      </c>
      <c r="H32" s="6" t="s">
        <v>868</v>
      </c>
      <c r="I32" s="6" t="s">
        <v>869</v>
      </c>
      <c r="J32" s="6" t="s">
        <v>932</v>
      </c>
      <c r="K32" s="99" t="s">
        <v>1089</v>
      </c>
      <c r="L32" s="6" t="s">
        <v>1866</v>
      </c>
      <c r="M32" s="6" t="s">
        <v>904</v>
      </c>
      <c r="N32" s="19">
        <v>51563156</v>
      </c>
      <c r="Q32" s="6" t="s">
        <v>870</v>
      </c>
      <c r="T32" s="6"/>
      <c r="U32" s="6"/>
      <c r="V32" s="12"/>
      <c r="W32" s="6"/>
      <c r="X32" s="6"/>
      <c r="Y32" s="6"/>
      <c r="Z32" s="12">
        <v>3002992581</v>
      </c>
      <c r="AA32" s="12"/>
      <c r="AB32" s="20">
        <v>4</v>
      </c>
      <c r="AD32" s="23">
        <v>43881</v>
      </c>
      <c r="AE32" s="24">
        <v>43881</v>
      </c>
      <c r="AG32" s="8">
        <v>44001</v>
      </c>
      <c r="AH32" s="90">
        <f t="shared" si="4"/>
        <v>2545000</v>
      </c>
      <c r="AI32" s="89">
        <v>10180000</v>
      </c>
      <c r="AJ32" s="89"/>
      <c r="AK32" s="89"/>
      <c r="AL32" s="37"/>
      <c r="AM32" s="90"/>
      <c r="AN32" s="90"/>
      <c r="AO32" s="90"/>
      <c r="AP32" s="90"/>
      <c r="AQ32" s="6"/>
      <c r="AR32" s="125"/>
      <c r="AS32" s="125"/>
      <c r="AT32" s="90"/>
      <c r="AU32" s="90"/>
      <c r="AV32" s="6">
        <f>IFERROR(VLOOKUP(AU32,#REF!,2,0), )</f>
        <v>0</v>
      </c>
      <c r="AW32" s="90"/>
      <c r="AX32" s="6">
        <f>IFERROR(VLOOKUP(AW32,#REF!,2,0), )</f>
        <v>0</v>
      </c>
      <c r="AY32" s="12">
        <v>1</v>
      </c>
      <c r="AZ32" s="12">
        <v>1</v>
      </c>
      <c r="BA32" s="12"/>
      <c r="BB32" s="12"/>
      <c r="BC32" s="12"/>
      <c r="BD32" s="12"/>
      <c r="BE32" s="12"/>
      <c r="BF32" s="126"/>
      <c r="BG32" s="126"/>
      <c r="BH32" s="126"/>
      <c r="BI32" s="126"/>
      <c r="BJ32" s="126"/>
      <c r="BK32" s="126"/>
      <c r="BL32" s="126"/>
      <c r="BM32" s="126"/>
      <c r="BN32" s="126"/>
      <c r="BO32" s="126"/>
      <c r="BP32" s="90"/>
      <c r="BQ32" s="125"/>
      <c r="BR32" s="90"/>
      <c r="BS32" s="90"/>
      <c r="BT32" s="125"/>
      <c r="BU32" s="90"/>
      <c r="BV32" s="90"/>
      <c r="BW32" s="90"/>
      <c r="BX32" s="90"/>
      <c r="BY32" s="90"/>
      <c r="BZ32" s="125"/>
      <c r="CA32" s="127">
        <v>5090000</v>
      </c>
      <c r="CB32" s="125">
        <v>2</v>
      </c>
      <c r="CC32" s="125"/>
      <c r="CD32" s="128">
        <v>44062</v>
      </c>
      <c r="CE32" s="90"/>
      <c r="CF32" s="90"/>
      <c r="CG32" s="90"/>
      <c r="CH32" s="125"/>
      <c r="CI32" s="125"/>
      <c r="CJ32" s="128"/>
      <c r="CK32" s="90"/>
      <c r="CL32" s="90"/>
      <c r="CM32" s="90"/>
      <c r="CN32" s="90"/>
      <c r="CO32" s="125"/>
      <c r="CP32" s="128"/>
      <c r="CQ32" s="90"/>
      <c r="CR32" s="90"/>
      <c r="CS32" s="90"/>
      <c r="CT32" s="130">
        <v>44062</v>
      </c>
      <c r="CU32" s="5">
        <f t="shared" si="3"/>
        <v>15270000</v>
      </c>
      <c r="DF32"/>
      <c r="DK32" s="6" t="s">
        <v>1090</v>
      </c>
      <c r="DL32" s="31" t="s">
        <v>1011</v>
      </c>
    </row>
    <row r="33" spans="1:117" ht="25.5" customHeight="1" x14ac:dyDescent="0.25">
      <c r="A33" s="30" t="s">
        <v>571</v>
      </c>
      <c r="B33" s="6">
        <v>2020</v>
      </c>
      <c r="C33" s="9" t="s">
        <v>1091</v>
      </c>
      <c r="D33" s="35" t="s">
        <v>1091</v>
      </c>
      <c r="E33" s="36" t="s">
        <v>1092</v>
      </c>
      <c r="G33" s="6" t="s">
        <v>892</v>
      </c>
      <c r="H33" s="6" t="s">
        <v>868</v>
      </c>
      <c r="I33" s="6" t="s">
        <v>869</v>
      </c>
      <c r="J33" s="6" t="s">
        <v>1093</v>
      </c>
      <c r="K33" s="99" t="s">
        <v>1094</v>
      </c>
      <c r="L33" s="6" t="s">
        <v>1867</v>
      </c>
      <c r="M33" s="6" t="s">
        <v>904</v>
      </c>
      <c r="N33" s="19">
        <v>7224133</v>
      </c>
      <c r="Q33" s="6" t="s">
        <v>870</v>
      </c>
      <c r="T33" s="6"/>
      <c r="U33" s="6"/>
      <c r="V33" s="12"/>
      <c r="W33" s="6"/>
      <c r="X33" s="6"/>
      <c r="Y33" s="6"/>
      <c r="Z33" s="12">
        <v>3104778069</v>
      </c>
      <c r="AA33" s="101"/>
      <c r="AB33" s="20">
        <v>4</v>
      </c>
      <c r="AD33" s="23">
        <v>43881</v>
      </c>
      <c r="AE33" s="24">
        <v>43892</v>
      </c>
      <c r="AG33" s="8">
        <v>44013</v>
      </c>
      <c r="AH33" s="90">
        <f t="shared" si="4"/>
        <v>4500000</v>
      </c>
      <c r="AI33" s="89">
        <v>18000000</v>
      </c>
      <c r="AJ33" s="89"/>
      <c r="AK33" s="89"/>
      <c r="AL33" s="37"/>
      <c r="AM33" s="90"/>
      <c r="AN33" s="90"/>
      <c r="AO33" s="90"/>
      <c r="AP33" s="90"/>
      <c r="AQ33" s="6"/>
      <c r="AR33" s="125"/>
      <c r="AS33" s="125"/>
      <c r="AT33" s="90"/>
      <c r="AU33" s="90"/>
      <c r="AV33" s="6">
        <f>IFERROR(VLOOKUP(AU33,#REF!,2,0), )</f>
        <v>0</v>
      </c>
      <c r="AW33" s="90"/>
      <c r="AX33" s="6">
        <f>IFERROR(VLOOKUP(AW33,#REF!,2,0), )</f>
        <v>0</v>
      </c>
      <c r="AY33" s="12"/>
      <c r="AZ33" s="12"/>
      <c r="BA33" s="12"/>
      <c r="BB33" s="12"/>
      <c r="BC33" s="12"/>
      <c r="BD33" s="12"/>
      <c r="BE33" s="12"/>
      <c r="BF33" s="126"/>
      <c r="BG33" s="126"/>
      <c r="BH33" s="126"/>
      <c r="BI33" s="126"/>
      <c r="BJ33" s="126"/>
      <c r="BK33" s="126"/>
      <c r="BL33" s="126"/>
      <c r="BM33" s="126"/>
      <c r="BN33" s="126"/>
      <c r="BO33" s="126"/>
      <c r="BP33" s="90"/>
      <c r="BQ33" s="125"/>
      <c r="BR33" s="90"/>
      <c r="BS33" s="90"/>
      <c r="BT33" s="125"/>
      <c r="BU33" s="90"/>
      <c r="BV33" s="90"/>
      <c r="BW33" s="90"/>
      <c r="BX33" s="90"/>
      <c r="BY33" s="90"/>
      <c r="BZ33" s="125"/>
      <c r="CA33" s="103">
        <v>2250000</v>
      </c>
      <c r="CB33" s="125"/>
      <c r="CC33" s="105">
        <v>15</v>
      </c>
      <c r="CD33" s="118">
        <v>44028</v>
      </c>
      <c r="CE33" s="90"/>
      <c r="CF33" s="90"/>
      <c r="CG33" s="90"/>
      <c r="CH33" s="125"/>
      <c r="CI33" s="125"/>
      <c r="CJ33" s="128"/>
      <c r="CK33" s="90"/>
      <c r="CL33" s="90"/>
      <c r="CM33" s="90"/>
      <c r="CN33" s="90"/>
      <c r="CO33" s="125"/>
      <c r="CP33" s="128"/>
      <c r="CQ33" s="90"/>
      <c r="CR33" s="90"/>
      <c r="CS33" s="90"/>
      <c r="CT33" s="118">
        <v>44028</v>
      </c>
      <c r="CU33" s="5">
        <f t="shared" si="3"/>
        <v>20250000</v>
      </c>
      <c r="DF33"/>
      <c r="DK33" s="6" t="s">
        <v>1095</v>
      </c>
      <c r="DL33" s="31" t="s">
        <v>1011</v>
      </c>
    </row>
    <row r="34" spans="1:117" ht="25.5" customHeight="1" x14ac:dyDescent="0.25">
      <c r="A34" s="30" t="s">
        <v>572</v>
      </c>
      <c r="B34" s="6">
        <v>2020</v>
      </c>
      <c r="C34" s="9" t="s">
        <v>1096</v>
      </c>
      <c r="D34" s="35" t="s">
        <v>1096</v>
      </c>
      <c r="E34" s="10" t="s">
        <v>1097</v>
      </c>
      <c r="G34" s="6" t="s">
        <v>892</v>
      </c>
      <c r="H34" s="6" t="s">
        <v>868</v>
      </c>
      <c r="I34" s="6" t="s">
        <v>869</v>
      </c>
      <c r="J34" s="6" t="s">
        <v>1098</v>
      </c>
      <c r="K34" s="99" t="s">
        <v>1099</v>
      </c>
      <c r="L34" s="6" t="s">
        <v>1868</v>
      </c>
      <c r="M34" s="6" t="s">
        <v>904</v>
      </c>
      <c r="N34" s="19">
        <v>1007705</v>
      </c>
      <c r="Q34" s="6" t="s">
        <v>870</v>
      </c>
      <c r="T34" s="6"/>
      <c r="U34" s="6"/>
      <c r="V34" s="12"/>
      <c r="W34" s="6"/>
      <c r="X34" s="6"/>
      <c r="Y34" s="6"/>
      <c r="Z34" s="12">
        <v>3124511097</v>
      </c>
      <c r="AA34" s="101"/>
      <c r="AB34" s="20">
        <v>4</v>
      </c>
      <c r="AD34" s="23">
        <v>43880</v>
      </c>
      <c r="AE34" s="24">
        <v>43882</v>
      </c>
      <c r="AG34" s="8">
        <v>44002</v>
      </c>
      <c r="AH34" s="90">
        <f t="shared" si="4"/>
        <v>2100000</v>
      </c>
      <c r="AI34" s="89">
        <v>8400000</v>
      </c>
      <c r="AJ34" s="89"/>
      <c r="AK34" s="89"/>
      <c r="AL34" s="37"/>
      <c r="AM34" s="90"/>
      <c r="AN34" s="90"/>
      <c r="AO34" s="90"/>
      <c r="AP34" s="90"/>
      <c r="AQ34" s="6"/>
      <c r="AR34" s="125"/>
      <c r="AS34" s="125"/>
      <c r="AT34" s="90"/>
      <c r="AU34" s="90"/>
      <c r="AV34" s="6">
        <f>IFERROR(VLOOKUP(AU34,#REF!,2,0), )</f>
        <v>0</v>
      </c>
      <c r="AW34" s="90"/>
      <c r="AX34" s="6">
        <f>IFERROR(VLOOKUP(AW34,#REF!,2,0), )</f>
        <v>0</v>
      </c>
      <c r="AY34" s="12"/>
      <c r="AZ34" s="12"/>
      <c r="BA34" s="12"/>
      <c r="BB34" s="12"/>
      <c r="BC34" s="12"/>
      <c r="BD34" s="12"/>
      <c r="BE34" s="12"/>
      <c r="BF34" s="126"/>
      <c r="BG34" s="126"/>
      <c r="BH34" s="126"/>
      <c r="BI34" s="126"/>
      <c r="BJ34" s="126"/>
      <c r="BK34" s="126"/>
      <c r="BL34" s="126"/>
      <c r="BM34" s="126"/>
      <c r="BN34" s="126"/>
      <c r="BO34" s="126"/>
      <c r="BP34" s="90"/>
      <c r="BQ34" s="125"/>
      <c r="BR34" s="90"/>
      <c r="BS34" s="90"/>
      <c r="BT34" s="125"/>
      <c r="BU34" s="90"/>
      <c r="BV34" s="90"/>
      <c r="BW34" s="90"/>
      <c r="BX34" s="90"/>
      <c r="BY34" s="90"/>
      <c r="BZ34" s="125"/>
      <c r="CA34" s="104"/>
      <c r="CB34" s="125"/>
      <c r="CC34" s="104"/>
      <c r="CD34" s="104"/>
      <c r="CE34" s="90"/>
      <c r="CF34" s="90"/>
      <c r="CG34" s="90"/>
      <c r="CH34" s="125"/>
      <c r="CI34" s="125"/>
      <c r="CJ34" s="128"/>
      <c r="CK34" s="90"/>
      <c r="CL34" s="90"/>
      <c r="CM34" s="90"/>
      <c r="CN34" s="90"/>
      <c r="CO34" s="125"/>
      <c r="CP34" s="128"/>
      <c r="CQ34" s="90"/>
      <c r="CR34" s="90"/>
      <c r="CS34" s="90"/>
      <c r="CT34" s="8">
        <v>44002</v>
      </c>
      <c r="CU34" s="5">
        <f t="shared" si="3"/>
        <v>8400000</v>
      </c>
      <c r="DF34"/>
      <c r="DK34" s="6" t="s">
        <v>948</v>
      </c>
      <c r="DL34" s="31" t="s">
        <v>1047</v>
      </c>
      <c r="DM34" s="31" t="s">
        <v>950</v>
      </c>
    </row>
    <row r="35" spans="1:117" ht="25.5" customHeight="1" x14ac:dyDescent="0.25">
      <c r="A35" s="30" t="s">
        <v>573</v>
      </c>
      <c r="B35" s="6">
        <v>2020</v>
      </c>
      <c r="C35" s="9" t="s">
        <v>1100</v>
      </c>
      <c r="D35" s="35" t="s">
        <v>1100</v>
      </c>
      <c r="E35" s="10" t="s">
        <v>1101</v>
      </c>
      <c r="G35" s="6" t="s">
        <v>892</v>
      </c>
      <c r="H35" s="6" t="s">
        <v>868</v>
      </c>
      <c r="I35" s="6" t="s">
        <v>869</v>
      </c>
      <c r="J35" s="6" t="s">
        <v>1102</v>
      </c>
      <c r="K35" s="99" t="s">
        <v>1103</v>
      </c>
      <c r="L35" s="6" t="s">
        <v>1869</v>
      </c>
      <c r="M35" s="6" t="s">
        <v>904</v>
      </c>
      <c r="N35" s="19">
        <v>1072668595</v>
      </c>
      <c r="Q35" s="6" t="s">
        <v>870</v>
      </c>
      <c r="T35" s="6"/>
      <c r="U35" s="6"/>
      <c r="V35" s="12"/>
      <c r="W35" s="6"/>
      <c r="X35" s="6"/>
      <c r="Y35" s="6"/>
      <c r="Z35" s="12">
        <v>3142885962</v>
      </c>
      <c r="AA35" s="101"/>
      <c r="AB35" s="20">
        <v>4</v>
      </c>
      <c r="AD35" s="23">
        <v>43881</v>
      </c>
      <c r="AE35" s="24">
        <v>43882</v>
      </c>
      <c r="AG35" s="8">
        <v>44002</v>
      </c>
      <c r="AH35" s="90">
        <f t="shared" si="4"/>
        <v>1493000</v>
      </c>
      <c r="AI35" s="89">
        <v>5972000</v>
      </c>
      <c r="AJ35" s="89"/>
      <c r="AK35" s="89"/>
      <c r="AL35" s="37"/>
      <c r="AM35" s="90"/>
      <c r="AN35" s="90"/>
      <c r="AO35" s="90"/>
      <c r="AP35" s="90"/>
      <c r="AQ35" s="6"/>
      <c r="AR35" s="125"/>
      <c r="AS35" s="125"/>
      <c r="AT35" s="90"/>
      <c r="AU35" s="90"/>
      <c r="AV35" s="6">
        <f>IFERROR(VLOOKUP(AU35,#REF!,2,0), )</f>
        <v>0</v>
      </c>
      <c r="AW35" s="90"/>
      <c r="AX35" s="6">
        <f>IFERROR(VLOOKUP(AW35,#REF!,2,0), )</f>
        <v>0</v>
      </c>
      <c r="AY35" s="12"/>
      <c r="AZ35" s="12"/>
      <c r="BA35" s="12"/>
      <c r="BB35" s="12"/>
      <c r="BC35" s="12"/>
      <c r="BD35" s="12"/>
      <c r="BE35" s="12"/>
      <c r="BF35" s="126"/>
      <c r="BG35" s="126"/>
      <c r="BH35" s="126"/>
      <c r="BI35" s="126"/>
      <c r="BJ35" s="126"/>
      <c r="BK35" s="126"/>
      <c r="BL35" s="126"/>
      <c r="BM35" s="126"/>
      <c r="BN35" s="126"/>
      <c r="BO35" s="126"/>
      <c r="BP35" s="90"/>
      <c r="BQ35" s="125"/>
      <c r="BR35" s="90"/>
      <c r="BS35" s="90"/>
      <c r="BT35" s="125"/>
      <c r="BU35" s="90"/>
      <c r="BV35" s="90"/>
      <c r="BW35" s="90"/>
      <c r="BX35" s="90"/>
      <c r="BY35" s="90"/>
      <c r="BZ35" s="125"/>
      <c r="CA35" s="104"/>
      <c r="CB35" s="125"/>
      <c r="CC35" s="104"/>
      <c r="CD35" s="104"/>
      <c r="CE35" s="90"/>
      <c r="CF35" s="90"/>
      <c r="CG35" s="90"/>
      <c r="CH35" s="125"/>
      <c r="CI35" s="125"/>
      <c r="CJ35" s="128"/>
      <c r="CK35" s="90"/>
      <c r="CL35" s="90"/>
      <c r="CM35" s="90"/>
      <c r="CN35" s="90"/>
      <c r="CO35" s="125"/>
      <c r="CP35" s="128"/>
      <c r="CQ35" s="90"/>
      <c r="CR35" s="90"/>
      <c r="CS35" s="90"/>
      <c r="CT35" s="8">
        <v>44002</v>
      </c>
      <c r="CU35" s="5">
        <f t="shared" si="3"/>
        <v>5972000</v>
      </c>
      <c r="DF35"/>
    </row>
    <row r="36" spans="1:117" ht="25.5" customHeight="1" x14ac:dyDescent="0.25">
      <c r="A36" s="30" t="s">
        <v>574</v>
      </c>
      <c r="B36" s="6">
        <v>2020</v>
      </c>
      <c r="C36" s="9" t="s">
        <v>1104</v>
      </c>
      <c r="D36" s="35" t="s">
        <v>1104</v>
      </c>
      <c r="E36" s="10" t="s">
        <v>1105</v>
      </c>
      <c r="G36" s="6" t="s">
        <v>892</v>
      </c>
      <c r="H36" s="6" t="s">
        <v>868</v>
      </c>
      <c r="I36" s="6" t="s">
        <v>869</v>
      </c>
      <c r="J36" s="6" t="s">
        <v>1106</v>
      </c>
      <c r="K36" s="99" t="s">
        <v>1107</v>
      </c>
      <c r="L36" s="6" t="s">
        <v>1870</v>
      </c>
      <c r="M36" s="6" t="s">
        <v>904</v>
      </c>
      <c r="N36" s="19">
        <v>79415517</v>
      </c>
      <c r="Q36" s="6" t="s">
        <v>870</v>
      </c>
      <c r="T36" s="6"/>
      <c r="U36" s="6"/>
      <c r="V36" s="12"/>
      <c r="W36" s="6"/>
      <c r="X36" s="6"/>
      <c r="Y36" s="6"/>
      <c r="Z36" s="12">
        <v>3138914553</v>
      </c>
      <c r="AA36" s="101"/>
      <c r="AB36" s="20">
        <v>4</v>
      </c>
      <c r="AD36" s="23">
        <v>43881</v>
      </c>
      <c r="AE36" s="24">
        <v>43881</v>
      </c>
      <c r="AG36" s="8">
        <v>44001</v>
      </c>
      <c r="AH36" s="90">
        <f t="shared" si="4"/>
        <v>5000000</v>
      </c>
      <c r="AI36" s="89">
        <v>20000000</v>
      </c>
      <c r="AJ36" s="89"/>
      <c r="AK36" s="89"/>
      <c r="AL36" s="37"/>
      <c r="AM36" s="90"/>
      <c r="AN36" s="90"/>
      <c r="AP36" s="90"/>
      <c r="AQ36" s="6"/>
      <c r="AS36" s="125"/>
      <c r="AT36" s="90"/>
      <c r="AU36" s="90"/>
      <c r="AV36" s="6">
        <f>IFERROR(VLOOKUP(AU36,#REF!,2,0), )</f>
        <v>0</v>
      </c>
      <c r="AW36" s="90"/>
      <c r="AX36" s="6">
        <f>IFERROR(VLOOKUP(AW36,#REF!,2,0), )</f>
        <v>0</v>
      </c>
      <c r="AY36" s="12"/>
      <c r="AZ36" s="12"/>
      <c r="BA36" s="12"/>
      <c r="BB36" s="12"/>
      <c r="BC36" s="12"/>
      <c r="BD36" s="12"/>
      <c r="BE36" s="12"/>
      <c r="BF36" s="126"/>
      <c r="BG36" s="126"/>
      <c r="BH36" s="126"/>
      <c r="BI36" s="126"/>
      <c r="BJ36" s="126"/>
      <c r="BK36" s="126"/>
      <c r="BL36" s="126"/>
      <c r="BM36" s="126"/>
      <c r="BN36" s="126"/>
      <c r="BO36" s="126"/>
      <c r="BP36" s="90"/>
      <c r="BQ36" s="125"/>
      <c r="BR36" s="90"/>
      <c r="BS36" s="90"/>
      <c r="BT36" s="125"/>
      <c r="BU36" s="90"/>
      <c r="BV36" s="90"/>
      <c r="BW36" s="90"/>
      <c r="BX36" s="90"/>
      <c r="BY36" s="90"/>
      <c r="BZ36" s="125"/>
      <c r="CA36" s="103">
        <v>5000000</v>
      </c>
      <c r="CB36" s="125"/>
      <c r="CC36" s="105">
        <v>30</v>
      </c>
      <c r="CD36" s="118">
        <v>44031</v>
      </c>
      <c r="CE36" s="90"/>
      <c r="CF36" s="90"/>
      <c r="CG36" s="90"/>
      <c r="CH36" s="125"/>
      <c r="CI36" s="125"/>
      <c r="CJ36" s="128"/>
      <c r="CK36" s="90"/>
      <c r="CL36" s="90"/>
      <c r="CM36" s="90"/>
      <c r="CN36" s="90"/>
      <c r="CO36" s="125"/>
      <c r="CP36" s="128"/>
      <c r="CQ36" s="90"/>
      <c r="CR36" s="90"/>
      <c r="CS36" s="90"/>
      <c r="CT36" s="118">
        <v>44031</v>
      </c>
      <c r="CU36" s="5">
        <f t="shared" si="3"/>
        <v>25000000</v>
      </c>
      <c r="DF36"/>
    </row>
    <row r="37" spans="1:117" ht="25.5" customHeight="1" x14ac:dyDescent="0.25">
      <c r="A37" s="30" t="s">
        <v>575</v>
      </c>
      <c r="B37" s="6">
        <v>2020</v>
      </c>
      <c r="C37" s="9" t="s">
        <v>1108</v>
      </c>
      <c r="D37" s="35" t="s">
        <v>1108</v>
      </c>
      <c r="E37" s="36" t="s">
        <v>1109</v>
      </c>
      <c r="G37" s="6" t="s">
        <v>892</v>
      </c>
      <c r="H37" s="6" t="s">
        <v>868</v>
      </c>
      <c r="I37" s="6" t="s">
        <v>869</v>
      </c>
      <c r="J37" s="6" t="s">
        <v>1110</v>
      </c>
      <c r="K37" s="99" t="s">
        <v>1111</v>
      </c>
      <c r="L37" s="6" t="s">
        <v>1871</v>
      </c>
      <c r="M37" s="6" t="s">
        <v>904</v>
      </c>
      <c r="N37" s="19">
        <v>1019095843</v>
      </c>
      <c r="Q37" s="6" t="s">
        <v>870</v>
      </c>
      <c r="T37" s="6"/>
      <c r="U37" s="6"/>
      <c r="V37" s="12"/>
      <c r="W37" s="6"/>
      <c r="X37" s="6"/>
      <c r="Y37" s="6"/>
      <c r="Z37" s="12">
        <v>3124815814</v>
      </c>
      <c r="AA37" s="101"/>
      <c r="AB37" s="20">
        <v>4</v>
      </c>
      <c r="AD37" s="23">
        <v>43880</v>
      </c>
      <c r="AE37" s="24">
        <v>43882</v>
      </c>
      <c r="AG37" s="8">
        <v>44002</v>
      </c>
      <c r="AH37" s="90">
        <f t="shared" si="4"/>
        <v>4200000</v>
      </c>
      <c r="AI37" s="89">
        <v>16800000</v>
      </c>
      <c r="AJ37" s="89"/>
      <c r="AK37" s="89"/>
      <c r="AL37" s="37"/>
      <c r="AM37" s="90"/>
      <c r="AN37" s="90"/>
      <c r="AO37" s="90"/>
      <c r="AP37" s="90"/>
      <c r="AQ37" s="6"/>
      <c r="AR37" s="125"/>
      <c r="AS37" s="125"/>
      <c r="AT37" s="90"/>
      <c r="AU37" s="90"/>
      <c r="AV37" s="6">
        <f>IFERROR(VLOOKUP(AU37,#REF!,2,0), )</f>
        <v>0</v>
      </c>
      <c r="AW37" s="90"/>
      <c r="AX37" s="6">
        <f>IFERROR(VLOOKUP(AW37,#REF!,2,0), )</f>
        <v>0</v>
      </c>
      <c r="AY37" s="12"/>
      <c r="AZ37" s="12"/>
      <c r="BA37" s="12"/>
      <c r="BB37" s="12"/>
      <c r="BC37" s="12"/>
      <c r="BD37" s="12"/>
      <c r="BE37" s="12"/>
      <c r="BF37" s="126"/>
      <c r="BG37" s="126"/>
      <c r="BH37" s="126"/>
      <c r="BI37" s="126"/>
      <c r="BJ37" s="126"/>
      <c r="BK37" s="126"/>
      <c r="BL37" s="126"/>
      <c r="BM37" s="126"/>
      <c r="BN37" s="126"/>
      <c r="BO37" s="126"/>
      <c r="BP37" s="90"/>
      <c r="BQ37" s="125"/>
      <c r="BR37" s="90"/>
      <c r="BS37" s="90"/>
      <c r="BT37" s="125"/>
      <c r="BU37" s="90"/>
      <c r="BV37" s="90"/>
      <c r="BW37" s="90"/>
      <c r="BX37" s="90"/>
      <c r="BY37" s="90"/>
      <c r="BZ37" s="125"/>
      <c r="CA37" s="104"/>
      <c r="CB37" s="125"/>
      <c r="CC37" s="104"/>
      <c r="CD37" s="104"/>
      <c r="CE37" s="90"/>
      <c r="CF37" s="90"/>
      <c r="CG37" s="90"/>
      <c r="CH37" s="125"/>
      <c r="CI37" s="125"/>
      <c r="CJ37" s="128"/>
      <c r="CK37" s="90"/>
      <c r="CL37" s="90"/>
      <c r="CM37" s="90"/>
      <c r="CN37" s="90"/>
      <c r="CO37" s="125"/>
      <c r="CP37" s="128"/>
      <c r="CQ37" s="90"/>
      <c r="CR37" s="90"/>
      <c r="CS37" s="90"/>
      <c r="CT37" s="8">
        <v>44002</v>
      </c>
      <c r="CU37" s="5">
        <f t="shared" si="3"/>
        <v>16800000</v>
      </c>
      <c r="DF37"/>
      <c r="DK37" s="6" t="s">
        <v>1112</v>
      </c>
      <c r="DL37" s="31" t="s">
        <v>1011</v>
      </c>
    </row>
    <row r="38" spans="1:117" ht="25.5" customHeight="1" x14ac:dyDescent="0.25">
      <c r="A38" s="30" t="s">
        <v>576</v>
      </c>
      <c r="B38" s="6">
        <v>2020</v>
      </c>
      <c r="C38" s="9" t="s">
        <v>1113</v>
      </c>
      <c r="D38" s="35" t="s">
        <v>1113</v>
      </c>
      <c r="E38" s="10" t="s">
        <v>1114</v>
      </c>
      <c r="G38" s="6" t="s">
        <v>892</v>
      </c>
      <c r="H38" s="6" t="s">
        <v>868</v>
      </c>
      <c r="I38" s="6" t="s">
        <v>869</v>
      </c>
      <c r="J38" s="6" t="s">
        <v>1115</v>
      </c>
      <c r="K38" s="99" t="s">
        <v>1116</v>
      </c>
      <c r="L38" s="6" t="s">
        <v>1872</v>
      </c>
      <c r="M38" s="6" t="s">
        <v>904</v>
      </c>
      <c r="N38" s="19">
        <v>52555645</v>
      </c>
      <c r="Q38" s="6" t="s">
        <v>870</v>
      </c>
      <c r="T38" s="6"/>
      <c r="U38" s="6"/>
      <c r="V38" s="12"/>
      <c r="W38" s="6"/>
      <c r="X38" s="6"/>
      <c r="Y38" s="6"/>
      <c r="Z38" s="12">
        <v>3132674001</v>
      </c>
      <c r="AA38" s="101"/>
      <c r="AB38" s="20">
        <v>4</v>
      </c>
      <c r="AD38" s="23">
        <v>43880</v>
      </c>
      <c r="AE38" s="24">
        <v>43880</v>
      </c>
      <c r="AG38" s="8">
        <v>44000</v>
      </c>
      <c r="AH38" s="90">
        <f t="shared" si="4"/>
        <v>4214000</v>
      </c>
      <c r="AI38" s="89">
        <v>16856000</v>
      </c>
      <c r="AJ38" s="89"/>
      <c r="AK38" s="89"/>
      <c r="AL38" s="37"/>
      <c r="AM38" s="90"/>
      <c r="AN38" s="90"/>
      <c r="AO38" s="90"/>
      <c r="AP38" s="90"/>
      <c r="AQ38" s="6"/>
      <c r="AR38" s="125"/>
      <c r="AS38" s="125"/>
      <c r="AT38" s="90"/>
      <c r="AU38" s="90"/>
      <c r="AV38" s="6">
        <f>IFERROR(VLOOKUP(AU38,#REF!,2,0), )</f>
        <v>0</v>
      </c>
      <c r="AW38" s="90"/>
      <c r="AX38" s="6">
        <f>IFERROR(VLOOKUP(AW38,#REF!,2,0), )</f>
        <v>0</v>
      </c>
      <c r="AY38" s="12"/>
      <c r="AZ38" s="12"/>
      <c r="BA38" s="12"/>
      <c r="BB38" s="12"/>
      <c r="BC38" s="12"/>
      <c r="BD38" s="12"/>
      <c r="BE38" s="12"/>
      <c r="BF38" s="126"/>
      <c r="BG38" s="126"/>
      <c r="BH38" s="126"/>
      <c r="BI38" s="126"/>
      <c r="BJ38" s="126"/>
      <c r="BK38" s="126"/>
      <c r="BL38" s="126"/>
      <c r="BM38" s="126"/>
      <c r="BN38" s="126"/>
      <c r="BO38" s="126"/>
      <c r="BP38" s="90"/>
      <c r="BQ38" s="125"/>
      <c r="BR38" s="90"/>
      <c r="BS38" s="90"/>
      <c r="BT38" s="125"/>
      <c r="BU38" s="90"/>
      <c r="BV38" s="90"/>
      <c r="BW38" s="90"/>
      <c r="BX38" s="90"/>
      <c r="BY38" s="90"/>
      <c r="BZ38" s="125"/>
      <c r="CA38" s="103">
        <v>2949800</v>
      </c>
      <c r="CB38" s="125"/>
      <c r="CC38" s="105">
        <v>21</v>
      </c>
      <c r="CD38" s="118">
        <v>44021</v>
      </c>
      <c r="CE38" s="90"/>
      <c r="CF38" s="90"/>
      <c r="CG38" s="90"/>
      <c r="CH38" s="125"/>
      <c r="CI38" s="125"/>
      <c r="CJ38" s="128"/>
      <c r="CK38" s="90"/>
      <c r="CL38" s="90"/>
      <c r="CM38" s="90"/>
      <c r="CN38" s="90"/>
      <c r="CO38" s="125"/>
      <c r="CP38" s="128"/>
      <c r="CQ38" s="90"/>
      <c r="CR38" s="90"/>
      <c r="CS38" s="90"/>
      <c r="CT38" s="118">
        <v>44021</v>
      </c>
      <c r="CU38" s="5">
        <f t="shared" si="3"/>
        <v>19805800</v>
      </c>
      <c r="DF38"/>
    </row>
    <row r="39" spans="1:117" ht="25.5" customHeight="1" x14ac:dyDescent="0.25">
      <c r="A39" s="30" t="s">
        <v>577</v>
      </c>
      <c r="B39" s="6">
        <v>2020</v>
      </c>
      <c r="C39" s="9" t="s">
        <v>1117</v>
      </c>
      <c r="D39" s="35" t="s">
        <v>1117</v>
      </c>
      <c r="E39" s="10" t="s">
        <v>1118</v>
      </c>
      <c r="G39" s="6" t="s">
        <v>892</v>
      </c>
      <c r="H39" s="6" t="s">
        <v>868</v>
      </c>
      <c r="I39" s="6" t="s">
        <v>869</v>
      </c>
      <c r="J39" s="6" t="s">
        <v>1119</v>
      </c>
      <c r="K39" s="99" t="s">
        <v>1120</v>
      </c>
      <c r="L39" s="6" t="s">
        <v>1873</v>
      </c>
      <c r="M39" s="6" t="s">
        <v>904</v>
      </c>
      <c r="N39" s="19">
        <v>1022958650</v>
      </c>
      <c r="Q39" s="6" t="s">
        <v>870</v>
      </c>
      <c r="T39" s="6"/>
      <c r="U39" s="6"/>
      <c r="V39" s="12"/>
      <c r="W39" s="6"/>
      <c r="X39" s="6"/>
      <c r="Y39" s="6"/>
      <c r="Z39" s="12" t="s">
        <v>1121</v>
      </c>
      <c r="AA39" s="101"/>
      <c r="AB39" s="20">
        <v>4</v>
      </c>
      <c r="AD39" s="23">
        <v>43886</v>
      </c>
      <c r="AE39" s="24">
        <v>43886</v>
      </c>
      <c r="AG39" s="8">
        <v>44006</v>
      </c>
      <c r="AH39" s="90">
        <f t="shared" si="4"/>
        <v>3000000</v>
      </c>
      <c r="AI39" s="89">
        <v>12000000</v>
      </c>
      <c r="AJ39" s="89"/>
      <c r="AK39" s="89"/>
      <c r="AL39" s="37"/>
      <c r="AM39" s="90"/>
      <c r="AN39" s="90"/>
      <c r="AO39" s="90"/>
      <c r="AP39" s="90"/>
      <c r="AQ39" s="6"/>
      <c r="AR39" s="125"/>
      <c r="AS39" s="125"/>
      <c r="AT39" s="90"/>
      <c r="AU39" s="90"/>
      <c r="AV39" s="6">
        <f>IFERROR(VLOOKUP(AU39,#REF!,2,0), )</f>
        <v>0</v>
      </c>
      <c r="AW39" s="90"/>
      <c r="AX39" s="6">
        <f>IFERROR(VLOOKUP(AW39,#REF!,2,0), )</f>
        <v>0</v>
      </c>
      <c r="AY39" s="12"/>
      <c r="AZ39" s="12"/>
      <c r="BA39" s="12"/>
      <c r="BB39" s="12"/>
      <c r="BC39" s="12"/>
      <c r="BD39" s="12"/>
      <c r="BE39" s="12"/>
      <c r="BF39" s="126"/>
      <c r="BG39" s="126"/>
      <c r="BH39" s="126"/>
      <c r="BI39" s="126"/>
      <c r="BJ39" s="126"/>
      <c r="BK39" s="126"/>
      <c r="BL39" s="126"/>
      <c r="BM39" s="126"/>
      <c r="BN39" s="126"/>
      <c r="BO39" s="126"/>
      <c r="BP39" s="90"/>
      <c r="BQ39" s="125"/>
      <c r="BR39" s="90"/>
      <c r="BS39" s="90"/>
      <c r="BT39" s="125"/>
      <c r="BU39" s="90"/>
      <c r="BV39" s="90"/>
      <c r="BW39" s="90"/>
      <c r="BX39" s="90"/>
      <c r="BY39" s="90"/>
      <c r="BZ39" s="125"/>
      <c r="CA39" s="104"/>
      <c r="CB39" s="125"/>
      <c r="CC39" s="104"/>
      <c r="CD39" s="104"/>
      <c r="CE39" s="90"/>
      <c r="CF39" s="90"/>
      <c r="CG39" s="90"/>
      <c r="CH39" s="125"/>
      <c r="CI39" s="125"/>
      <c r="CJ39" s="128"/>
      <c r="CK39" s="90"/>
      <c r="CL39" s="90"/>
      <c r="CM39" s="90"/>
      <c r="CN39" s="90"/>
      <c r="CO39" s="125"/>
      <c r="CP39" s="128"/>
      <c r="CQ39" s="90"/>
      <c r="CR39" s="90"/>
      <c r="CS39" s="90"/>
      <c r="CT39" s="8">
        <v>44006</v>
      </c>
      <c r="CU39" s="5">
        <f t="shared" si="3"/>
        <v>12000000</v>
      </c>
      <c r="DF39"/>
      <c r="DK39" s="6" t="s">
        <v>1122</v>
      </c>
      <c r="DL39" s="31" t="s">
        <v>1011</v>
      </c>
    </row>
    <row r="40" spans="1:117" ht="25.5" customHeight="1" x14ac:dyDescent="0.25">
      <c r="A40" s="30" t="s">
        <v>578</v>
      </c>
      <c r="B40" s="6">
        <v>2020</v>
      </c>
      <c r="C40" s="9" t="s">
        <v>1123</v>
      </c>
      <c r="D40" s="35" t="s">
        <v>1123</v>
      </c>
      <c r="E40" s="10" t="s">
        <v>1124</v>
      </c>
      <c r="G40" s="6" t="s">
        <v>892</v>
      </c>
      <c r="H40" s="6" t="s">
        <v>868</v>
      </c>
      <c r="I40" s="6" t="s">
        <v>869</v>
      </c>
      <c r="J40" s="6" t="s">
        <v>1125</v>
      </c>
      <c r="K40" s="99" t="s">
        <v>1126</v>
      </c>
      <c r="L40" s="6" t="s">
        <v>1874</v>
      </c>
      <c r="M40" s="6" t="s">
        <v>904</v>
      </c>
      <c r="N40" s="19">
        <v>1018415070</v>
      </c>
      <c r="Q40" s="6" t="s">
        <v>870</v>
      </c>
      <c r="T40" s="6"/>
      <c r="U40" s="6"/>
      <c r="V40" s="12"/>
      <c r="W40" s="6"/>
      <c r="X40" s="6"/>
      <c r="Y40" s="6"/>
      <c r="Z40" s="12">
        <v>3123499199</v>
      </c>
      <c r="AA40" s="101"/>
      <c r="AB40" s="20">
        <v>4</v>
      </c>
      <c r="AD40" s="23">
        <v>43880</v>
      </c>
      <c r="AE40" s="24">
        <v>43882</v>
      </c>
      <c r="AG40" s="8">
        <v>44002</v>
      </c>
      <c r="AH40" s="90">
        <f t="shared" si="4"/>
        <v>4214000</v>
      </c>
      <c r="AI40" s="89">
        <v>16856000</v>
      </c>
      <c r="AJ40" s="89"/>
      <c r="AK40" s="89"/>
      <c r="AL40" s="37"/>
      <c r="AM40" s="90"/>
      <c r="AN40" s="90"/>
      <c r="AO40" s="90"/>
      <c r="AP40" s="90"/>
      <c r="AQ40" s="6"/>
      <c r="AR40" s="125"/>
      <c r="AS40" s="125"/>
      <c r="AT40" s="90"/>
      <c r="AU40" s="90"/>
      <c r="AV40" s="6">
        <f>IFERROR(VLOOKUP(AU40,#REF!,2,0), )</f>
        <v>0</v>
      </c>
      <c r="AW40" s="90"/>
      <c r="AX40" s="6">
        <f>IFERROR(VLOOKUP(AW40,#REF!,2,0), )</f>
        <v>0</v>
      </c>
      <c r="AY40" s="12"/>
      <c r="AZ40" s="12"/>
      <c r="BA40" s="12"/>
      <c r="BB40" s="12"/>
      <c r="BC40" s="12"/>
      <c r="BD40" s="12"/>
      <c r="BE40" s="12"/>
      <c r="BF40" s="126"/>
      <c r="BG40" s="126"/>
      <c r="BH40" s="126"/>
      <c r="BI40" s="126"/>
      <c r="BJ40" s="126"/>
      <c r="BK40" s="126"/>
      <c r="BL40" s="126"/>
      <c r="BM40" s="126"/>
      <c r="BN40" s="126"/>
      <c r="BO40" s="126"/>
      <c r="BP40" s="90"/>
      <c r="BQ40" s="125"/>
      <c r="BR40" s="90"/>
      <c r="BS40" s="90"/>
      <c r="BT40" s="125"/>
      <c r="BU40" s="90"/>
      <c r="BV40" s="90"/>
      <c r="BW40" s="90"/>
      <c r="BX40" s="90"/>
      <c r="BY40" s="90"/>
      <c r="BZ40" s="125"/>
      <c r="CA40" s="104"/>
      <c r="CB40" s="125"/>
      <c r="CC40" s="104"/>
      <c r="CD40" s="104"/>
      <c r="CE40" s="90"/>
      <c r="CF40" s="90"/>
      <c r="CG40" s="90"/>
      <c r="CH40" s="125"/>
      <c r="CI40" s="125"/>
      <c r="CJ40" s="128"/>
      <c r="CK40" s="90"/>
      <c r="CL40" s="90"/>
      <c r="CM40" s="90"/>
      <c r="CN40" s="90"/>
      <c r="CO40" s="125"/>
      <c r="CP40" s="128"/>
      <c r="CQ40" s="90"/>
      <c r="CR40" s="90"/>
      <c r="CS40" s="90"/>
      <c r="CT40" s="8">
        <v>44002</v>
      </c>
      <c r="CU40" s="5">
        <f t="shared" si="3"/>
        <v>16856000</v>
      </c>
      <c r="DF40"/>
    </row>
    <row r="41" spans="1:117" ht="25.5" customHeight="1" x14ac:dyDescent="0.25">
      <c r="A41" s="30" t="s">
        <v>580</v>
      </c>
      <c r="B41" s="6">
        <v>2020</v>
      </c>
      <c r="C41" s="9" t="s">
        <v>1127</v>
      </c>
      <c r="D41" s="35" t="s">
        <v>1127</v>
      </c>
      <c r="E41" s="10" t="s">
        <v>1128</v>
      </c>
      <c r="G41" s="6" t="s">
        <v>892</v>
      </c>
      <c r="H41" s="6" t="s">
        <v>868</v>
      </c>
      <c r="I41" s="6" t="s">
        <v>869</v>
      </c>
      <c r="J41" s="6" t="s">
        <v>1129</v>
      </c>
      <c r="K41" s="99" t="s">
        <v>1130</v>
      </c>
      <c r="L41" s="6" t="s">
        <v>1875</v>
      </c>
      <c r="M41" s="6" t="s">
        <v>904</v>
      </c>
      <c r="N41" s="19">
        <v>19429807</v>
      </c>
      <c r="Q41" s="6" t="s">
        <v>870</v>
      </c>
      <c r="T41" s="6"/>
      <c r="U41" s="6"/>
      <c r="V41" s="12"/>
      <c r="W41" s="6"/>
      <c r="X41" s="6"/>
      <c r="Y41" s="6"/>
      <c r="Z41" s="12">
        <v>3132011288</v>
      </c>
      <c r="AA41" s="100"/>
      <c r="AB41" s="20">
        <v>4</v>
      </c>
      <c r="AD41" s="23">
        <v>43880</v>
      </c>
      <c r="AE41" s="24">
        <v>43892</v>
      </c>
      <c r="AG41" s="8">
        <v>44000</v>
      </c>
      <c r="AH41" s="90">
        <f t="shared" si="4"/>
        <v>4214000</v>
      </c>
      <c r="AI41" s="89">
        <v>16856000</v>
      </c>
      <c r="AJ41" s="89"/>
      <c r="AK41" s="89"/>
      <c r="AL41" s="37"/>
      <c r="AM41" s="90"/>
      <c r="AN41" s="90"/>
      <c r="AO41" s="90"/>
      <c r="AP41" s="90"/>
      <c r="AQ41" s="6"/>
      <c r="AR41" s="125"/>
      <c r="AS41" s="125"/>
      <c r="AT41" s="90"/>
      <c r="AU41" s="90"/>
      <c r="AV41" s="6">
        <f>IFERROR(VLOOKUP(AU41,#REF!,2,0), )</f>
        <v>0</v>
      </c>
      <c r="AW41" s="90"/>
      <c r="AX41" s="6">
        <f>IFERROR(VLOOKUP(AW41,#REF!,2,0), )</f>
        <v>0</v>
      </c>
      <c r="AY41" s="12"/>
      <c r="AZ41" s="12"/>
      <c r="BA41" s="12"/>
      <c r="BB41" s="12"/>
      <c r="BC41" s="12"/>
      <c r="BD41" s="12"/>
      <c r="BE41" s="12"/>
      <c r="BF41" s="126"/>
      <c r="BG41" s="126"/>
      <c r="BH41" s="126"/>
      <c r="BI41" s="126"/>
      <c r="BJ41" s="126"/>
      <c r="BK41" s="126"/>
      <c r="BL41" s="126"/>
      <c r="BM41" s="126"/>
      <c r="BN41" s="126"/>
      <c r="BO41" s="126"/>
      <c r="BP41" s="90"/>
      <c r="BQ41" s="125"/>
      <c r="BR41" s="90"/>
      <c r="BS41" s="90"/>
      <c r="BT41" s="125"/>
      <c r="BU41" s="90"/>
      <c r="BV41" s="90"/>
      <c r="BW41" s="90"/>
      <c r="BX41" s="90"/>
      <c r="BY41" s="90"/>
      <c r="BZ41" s="125"/>
      <c r="CA41" s="103">
        <v>6321000</v>
      </c>
      <c r="CB41" s="125"/>
      <c r="CC41" s="105">
        <v>45</v>
      </c>
      <c r="CD41" s="118">
        <v>44047</v>
      </c>
      <c r="CE41" s="90"/>
      <c r="CF41" s="90"/>
      <c r="CG41" s="90"/>
      <c r="CH41" s="125"/>
      <c r="CI41" s="125"/>
      <c r="CJ41" s="128"/>
      <c r="CK41" s="90"/>
      <c r="CL41" s="90"/>
      <c r="CM41" s="90"/>
      <c r="CN41" s="90"/>
      <c r="CO41" s="125"/>
      <c r="CP41" s="128"/>
      <c r="CQ41" s="90"/>
      <c r="CR41" s="90"/>
      <c r="CS41" s="90"/>
      <c r="CT41" s="118">
        <v>44047</v>
      </c>
      <c r="CU41" s="5">
        <f t="shared" si="3"/>
        <v>23177000</v>
      </c>
      <c r="DF41"/>
      <c r="DK41" s="6" t="s">
        <v>1010</v>
      </c>
      <c r="DL41" s="31" t="s">
        <v>1011</v>
      </c>
    </row>
    <row r="42" spans="1:117" ht="25.5" customHeight="1" x14ac:dyDescent="0.25">
      <c r="A42" s="30" t="s">
        <v>581</v>
      </c>
      <c r="B42" s="6">
        <v>2020</v>
      </c>
      <c r="C42" s="9" t="s">
        <v>1131</v>
      </c>
      <c r="D42" s="35" t="s">
        <v>1131</v>
      </c>
      <c r="E42" s="10" t="s">
        <v>1132</v>
      </c>
      <c r="G42" s="6" t="s">
        <v>892</v>
      </c>
      <c r="H42" s="6" t="s">
        <v>868</v>
      </c>
      <c r="I42" s="6" t="s">
        <v>869</v>
      </c>
      <c r="J42" s="6" t="s">
        <v>1133</v>
      </c>
      <c r="K42" s="99" t="s">
        <v>1134</v>
      </c>
      <c r="L42" s="6" t="s">
        <v>1876</v>
      </c>
      <c r="M42" s="6" t="s">
        <v>904</v>
      </c>
      <c r="N42" s="19">
        <v>35354173</v>
      </c>
      <c r="Q42" s="6" t="s">
        <v>870</v>
      </c>
      <c r="T42" s="6"/>
      <c r="U42" s="6"/>
      <c r="V42" s="12"/>
      <c r="W42" s="6"/>
      <c r="X42" s="6"/>
      <c r="Y42" s="6"/>
      <c r="Z42" s="12">
        <v>3155621966</v>
      </c>
      <c r="AA42" s="101"/>
      <c r="AB42" s="20">
        <v>4</v>
      </c>
      <c r="AD42" s="23">
        <v>43880</v>
      </c>
      <c r="AE42" s="24">
        <v>43882</v>
      </c>
      <c r="AG42" s="8">
        <v>44002</v>
      </c>
      <c r="AH42" s="90">
        <f t="shared" si="4"/>
        <v>4500000</v>
      </c>
      <c r="AI42" s="89">
        <v>18000000</v>
      </c>
      <c r="AJ42" s="89"/>
      <c r="AK42" s="89"/>
      <c r="AL42" s="37"/>
      <c r="AM42" s="90"/>
      <c r="AN42" s="90"/>
      <c r="AO42" s="90"/>
      <c r="AP42" s="90"/>
      <c r="AQ42" s="6"/>
      <c r="AR42" s="125"/>
      <c r="AS42" s="125"/>
      <c r="AT42" s="90"/>
      <c r="AU42" s="90"/>
      <c r="AV42" s="6">
        <f>IFERROR(VLOOKUP(AU42,#REF!,2,0), )</f>
        <v>0</v>
      </c>
      <c r="AW42" s="90"/>
      <c r="AX42" s="6">
        <f>IFERROR(VLOOKUP(AW42,#REF!,2,0), )</f>
        <v>0</v>
      </c>
      <c r="AY42" s="12"/>
      <c r="AZ42" s="12"/>
      <c r="BA42" s="12"/>
      <c r="BB42" s="12"/>
      <c r="BC42" s="12"/>
      <c r="BD42" s="12"/>
      <c r="BE42" s="12"/>
      <c r="BF42" s="126"/>
      <c r="BG42" s="126"/>
      <c r="BH42" s="126"/>
      <c r="BI42" s="126"/>
      <c r="BJ42" s="126"/>
      <c r="BK42" s="126"/>
      <c r="BL42" s="126"/>
      <c r="BM42" s="126"/>
      <c r="BN42" s="126"/>
      <c r="BO42" s="126"/>
      <c r="BP42" s="90"/>
      <c r="BQ42" s="125"/>
      <c r="BR42" s="90"/>
      <c r="BS42" s="90"/>
      <c r="BT42" s="125"/>
      <c r="BU42" s="90"/>
      <c r="BV42" s="90"/>
      <c r="BW42" s="90"/>
      <c r="BX42" s="90"/>
      <c r="BY42" s="90"/>
      <c r="BZ42" s="125"/>
      <c r="CA42" s="103">
        <v>9000000</v>
      </c>
      <c r="CB42" s="125"/>
      <c r="CC42" s="105">
        <v>60</v>
      </c>
      <c r="CD42" s="118">
        <v>44063</v>
      </c>
      <c r="CE42" s="90"/>
      <c r="CF42" s="90"/>
      <c r="CG42" s="90"/>
      <c r="CH42" s="125"/>
      <c r="CI42" s="125"/>
      <c r="CJ42" s="128"/>
      <c r="CK42" s="90"/>
      <c r="CL42" s="90"/>
      <c r="CM42" s="90"/>
      <c r="CN42" s="90"/>
      <c r="CO42" s="125"/>
      <c r="CP42" s="128"/>
      <c r="CQ42" s="90"/>
      <c r="CR42" s="90"/>
      <c r="CS42" s="90"/>
      <c r="CT42" s="118">
        <v>44063</v>
      </c>
      <c r="CU42" s="5">
        <f t="shared" si="3"/>
        <v>27000000</v>
      </c>
      <c r="DF42"/>
      <c r="DK42" s="6" t="s">
        <v>995</v>
      </c>
      <c r="DL42" s="31" t="s">
        <v>1011</v>
      </c>
    </row>
    <row r="43" spans="1:117" ht="25.5" customHeight="1" x14ac:dyDescent="0.25">
      <c r="A43" s="30" t="s">
        <v>582</v>
      </c>
      <c r="B43" s="6">
        <v>2020</v>
      </c>
      <c r="C43" s="9" t="s">
        <v>1135</v>
      </c>
      <c r="D43" s="35" t="s">
        <v>1135</v>
      </c>
      <c r="E43" s="10" t="s">
        <v>1136</v>
      </c>
      <c r="G43" s="6" t="s">
        <v>892</v>
      </c>
      <c r="H43" s="6" t="s">
        <v>868</v>
      </c>
      <c r="I43" s="6" t="s">
        <v>869</v>
      </c>
      <c r="J43" s="6" t="s">
        <v>1137</v>
      </c>
      <c r="K43" s="99" t="s">
        <v>1138</v>
      </c>
      <c r="L43" s="6" t="s">
        <v>1877</v>
      </c>
      <c r="M43" s="6" t="s">
        <v>904</v>
      </c>
      <c r="N43" s="19">
        <v>53004579</v>
      </c>
      <c r="Q43" s="6" t="s">
        <v>870</v>
      </c>
      <c r="T43" s="6"/>
      <c r="U43" s="6"/>
      <c r="V43" s="12"/>
      <c r="W43" s="6"/>
      <c r="X43" s="6"/>
      <c r="Y43" s="6"/>
      <c r="Z43" s="12">
        <v>3115677597</v>
      </c>
      <c r="AA43" s="101"/>
      <c r="AB43" s="20">
        <v>4</v>
      </c>
      <c r="AD43" s="23">
        <v>43880</v>
      </c>
      <c r="AE43" s="24">
        <v>43882</v>
      </c>
      <c r="AG43" s="8">
        <v>44002</v>
      </c>
      <c r="AH43" s="90">
        <f t="shared" si="4"/>
        <v>2545000</v>
      </c>
      <c r="AI43" s="89">
        <v>10180000</v>
      </c>
      <c r="AJ43" s="89"/>
      <c r="AK43" s="89"/>
      <c r="AL43" s="37"/>
      <c r="AM43" s="90"/>
      <c r="AN43" s="90"/>
      <c r="AO43" s="90"/>
      <c r="AP43" s="90"/>
      <c r="AQ43" s="6"/>
      <c r="AR43" s="125"/>
      <c r="AS43" s="125"/>
      <c r="AT43" s="90"/>
      <c r="AU43" s="90"/>
      <c r="AV43" s="6">
        <f>IFERROR(VLOOKUP(AU43,#REF!,2,0), )</f>
        <v>0</v>
      </c>
      <c r="AW43" s="90"/>
      <c r="AX43" s="6">
        <f>IFERROR(VLOOKUP(AW43,#REF!,2,0), )</f>
        <v>0</v>
      </c>
      <c r="AY43" s="12"/>
      <c r="AZ43" s="12"/>
      <c r="BA43" s="12"/>
      <c r="BB43" s="12"/>
      <c r="BC43" s="12"/>
      <c r="BD43" s="12"/>
      <c r="BE43" s="12"/>
      <c r="BF43" s="126"/>
      <c r="BG43" s="126"/>
      <c r="BH43" s="126"/>
      <c r="BI43" s="126"/>
      <c r="BJ43" s="126"/>
      <c r="BK43" s="126"/>
      <c r="BL43" s="126"/>
      <c r="BM43" s="126"/>
      <c r="BN43" s="126"/>
      <c r="BO43" s="126"/>
      <c r="BP43" s="90"/>
      <c r="BQ43" s="125"/>
      <c r="BR43" s="90"/>
      <c r="BS43" s="90"/>
      <c r="BT43" s="125"/>
      <c r="BU43" s="90"/>
      <c r="BV43" s="90"/>
      <c r="BW43" s="90"/>
      <c r="BX43" s="90"/>
      <c r="BY43" s="90"/>
      <c r="BZ43" s="125"/>
      <c r="CA43" s="104"/>
      <c r="CB43" s="125"/>
      <c r="CC43" s="104"/>
      <c r="CD43" s="104"/>
      <c r="CE43" s="90"/>
      <c r="CF43" s="90"/>
      <c r="CG43" s="90"/>
      <c r="CH43" s="125"/>
      <c r="CI43" s="125"/>
      <c r="CJ43" s="128"/>
      <c r="CK43" s="90"/>
      <c r="CL43" s="90"/>
      <c r="CM43" s="90"/>
      <c r="CN43" s="90"/>
      <c r="CO43" s="125"/>
      <c r="CP43" s="128"/>
      <c r="CQ43" s="90"/>
      <c r="CR43" s="90"/>
      <c r="CS43" s="90"/>
      <c r="CT43" s="8">
        <v>44002</v>
      </c>
      <c r="CU43" s="5">
        <f t="shared" si="3"/>
        <v>10180000</v>
      </c>
      <c r="DF43"/>
    </row>
    <row r="44" spans="1:117" ht="25.5" customHeight="1" x14ac:dyDescent="0.25">
      <c r="A44" s="30" t="s">
        <v>583</v>
      </c>
      <c r="B44" s="6">
        <v>2020</v>
      </c>
      <c r="C44" s="9" t="s">
        <v>1139</v>
      </c>
      <c r="D44" s="35" t="s">
        <v>1139</v>
      </c>
      <c r="E44" s="10" t="s">
        <v>1140</v>
      </c>
      <c r="G44" s="6" t="s">
        <v>892</v>
      </c>
      <c r="H44" s="6" t="s">
        <v>868</v>
      </c>
      <c r="I44" s="6" t="s">
        <v>869</v>
      </c>
      <c r="J44" s="6" t="s">
        <v>908</v>
      </c>
      <c r="K44" s="99" t="s">
        <v>1141</v>
      </c>
      <c r="L44" s="6" t="s">
        <v>1878</v>
      </c>
      <c r="M44" s="6" t="s">
        <v>904</v>
      </c>
      <c r="N44" s="19">
        <v>1014283517</v>
      </c>
      <c r="Q44" s="6" t="s">
        <v>870</v>
      </c>
      <c r="T44" s="6"/>
      <c r="U44" s="6"/>
      <c r="V44" s="12"/>
      <c r="W44" s="6"/>
      <c r="X44" s="6"/>
      <c r="Y44" s="6"/>
      <c r="Z44" s="12">
        <v>3115021317</v>
      </c>
      <c r="AA44" s="101"/>
      <c r="AB44" s="20">
        <v>4</v>
      </c>
      <c r="AD44" s="23">
        <v>43881</v>
      </c>
      <c r="AE44" s="24">
        <v>43882</v>
      </c>
      <c r="AG44" s="8">
        <v>44002</v>
      </c>
      <c r="AH44" s="90">
        <f t="shared" si="4"/>
        <v>2100000</v>
      </c>
      <c r="AI44" s="89">
        <v>8400000</v>
      </c>
      <c r="AJ44" s="89"/>
      <c r="AK44" s="89"/>
      <c r="AL44" s="37"/>
      <c r="AM44" s="90"/>
      <c r="AN44" s="90"/>
      <c r="AO44" s="90"/>
      <c r="AP44" s="90"/>
      <c r="AQ44" s="6"/>
      <c r="AR44" s="125"/>
      <c r="AS44" s="125"/>
      <c r="AT44" s="90"/>
      <c r="AU44" s="90"/>
      <c r="AV44" s="6">
        <f>IFERROR(VLOOKUP(AU44,#REF!,2,0), )</f>
        <v>0</v>
      </c>
      <c r="AW44" s="90"/>
      <c r="AX44" s="6">
        <f>IFERROR(VLOOKUP(AW44,#REF!,2,0), )</f>
        <v>0</v>
      </c>
      <c r="AY44" s="12"/>
      <c r="AZ44" s="12"/>
      <c r="BA44" s="12"/>
      <c r="BB44" s="12"/>
      <c r="BC44" s="12"/>
      <c r="BD44" s="12"/>
      <c r="BE44" s="12"/>
      <c r="BF44" s="126"/>
      <c r="BG44" s="126"/>
      <c r="BH44" s="126"/>
      <c r="BI44" s="126"/>
      <c r="BJ44" s="126"/>
      <c r="BK44" s="126"/>
      <c r="BL44" s="126"/>
      <c r="BM44" s="126"/>
      <c r="BN44" s="126"/>
      <c r="BO44" s="126"/>
      <c r="BP44" s="90"/>
      <c r="BQ44" s="125"/>
      <c r="BR44" s="90"/>
      <c r="BS44" s="90"/>
      <c r="BT44" s="125"/>
      <c r="BU44" s="90"/>
      <c r="BV44" s="90"/>
      <c r="BW44" s="90"/>
      <c r="BX44" s="90"/>
      <c r="BY44" s="90"/>
      <c r="BZ44" s="125"/>
      <c r="CA44" s="104"/>
      <c r="CB44" s="125"/>
      <c r="CC44" s="104"/>
      <c r="CD44" s="104"/>
      <c r="CE44" s="90"/>
      <c r="CF44" s="90"/>
      <c r="CG44" s="90"/>
      <c r="CH44" s="125"/>
      <c r="CI44" s="125"/>
      <c r="CJ44" s="128"/>
      <c r="CK44" s="90"/>
      <c r="CL44" s="90"/>
      <c r="CM44" s="90"/>
      <c r="CN44" s="90"/>
      <c r="CO44" s="125"/>
      <c r="CP44" s="128"/>
      <c r="CQ44" s="90"/>
      <c r="CR44" s="90"/>
      <c r="CS44" s="90"/>
      <c r="CT44" s="8">
        <v>44002</v>
      </c>
      <c r="CU44" s="5">
        <f t="shared" si="3"/>
        <v>8400000</v>
      </c>
      <c r="DF44"/>
      <c r="DK44" s="6" t="s">
        <v>948</v>
      </c>
      <c r="DL44" s="31" t="s">
        <v>1047</v>
      </c>
      <c r="DM44" s="31" t="s">
        <v>950</v>
      </c>
    </row>
    <row r="45" spans="1:117" ht="25.5" customHeight="1" x14ac:dyDescent="0.25">
      <c r="A45" s="30" t="s">
        <v>584</v>
      </c>
      <c r="B45" s="6">
        <v>2020</v>
      </c>
      <c r="C45" s="9" t="s">
        <v>1142</v>
      </c>
      <c r="D45" s="35" t="s">
        <v>1142</v>
      </c>
      <c r="E45" s="10" t="s">
        <v>1143</v>
      </c>
      <c r="G45" s="6" t="s">
        <v>892</v>
      </c>
      <c r="H45" s="6" t="s">
        <v>868</v>
      </c>
      <c r="I45" s="6" t="s">
        <v>869</v>
      </c>
      <c r="J45" s="6" t="s">
        <v>1144</v>
      </c>
      <c r="K45" s="99" t="s">
        <v>1145</v>
      </c>
      <c r="L45" s="6" t="s">
        <v>1879</v>
      </c>
      <c r="M45" s="6" t="s">
        <v>904</v>
      </c>
      <c r="N45" s="19">
        <v>1018431</v>
      </c>
      <c r="Q45" s="6" t="s">
        <v>870</v>
      </c>
      <c r="T45" s="6"/>
      <c r="U45" s="6"/>
      <c r="V45" s="12"/>
      <c r="W45" s="6"/>
      <c r="X45" s="6"/>
      <c r="Y45" s="6"/>
      <c r="Z45" s="12">
        <v>3103330273</v>
      </c>
      <c r="AA45" s="101"/>
      <c r="AB45" s="20">
        <v>4</v>
      </c>
      <c r="AD45" s="23">
        <v>43881</v>
      </c>
      <c r="AE45" s="24">
        <v>43885</v>
      </c>
      <c r="AG45" s="8">
        <v>44005</v>
      </c>
      <c r="AH45" s="90">
        <f t="shared" si="4"/>
        <v>6000000</v>
      </c>
      <c r="AI45" s="89">
        <v>24000000</v>
      </c>
      <c r="AJ45" s="89"/>
      <c r="AK45" s="89"/>
      <c r="AL45" s="37"/>
      <c r="AM45" s="90"/>
      <c r="AN45" s="90"/>
      <c r="AO45" s="90"/>
      <c r="AP45" s="90"/>
      <c r="AQ45" s="6"/>
      <c r="AR45" s="125"/>
      <c r="AS45" s="125"/>
      <c r="AT45" s="90"/>
      <c r="AU45" s="90"/>
      <c r="AV45" s="6">
        <f>IFERROR(VLOOKUP(AU45,#REF!,2,0), )</f>
        <v>0</v>
      </c>
      <c r="AW45" s="90"/>
      <c r="AX45" s="6">
        <f>IFERROR(VLOOKUP(AW45,#REF!,2,0), )</f>
        <v>0</v>
      </c>
      <c r="AY45" s="12"/>
      <c r="AZ45" s="12"/>
      <c r="BA45" s="12"/>
      <c r="BB45" s="12"/>
      <c r="BC45" s="12"/>
      <c r="BD45" s="12"/>
      <c r="BE45" s="12"/>
      <c r="BF45" s="126"/>
      <c r="BG45" s="126"/>
      <c r="BH45" s="126"/>
      <c r="BI45" s="126"/>
      <c r="BJ45" s="126"/>
      <c r="BK45" s="126"/>
      <c r="BL45" s="126"/>
      <c r="BM45" s="126"/>
      <c r="BN45" s="126"/>
      <c r="BO45" s="126"/>
      <c r="BP45" s="90"/>
      <c r="BQ45" s="125"/>
      <c r="BR45" s="90"/>
      <c r="BS45" s="90"/>
      <c r="BT45" s="125"/>
      <c r="BU45" s="90"/>
      <c r="BV45" s="90"/>
      <c r="BW45" s="90"/>
      <c r="BX45" s="90"/>
      <c r="BY45" s="90"/>
      <c r="BZ45" s="125"/>
      <c r="CA45" s="105" t="s">
        <v>1146</v>
      </c>
      <c r="CB45" s="125"/>
      <c r="CC45" s="105">
        <v>60</v>
      </c>
      <c r="CD45" s="119">
        <v>44042</v>
      </c>
      <c r="CE45" s="90"/>
      <c r="CF45" s="90"/>
      <c r="CG45" s="90"/>
      <c r="CH45" s="125"/>
      <c r="CI45" s="125"/>
      <c r="CJ45" s="128"/>
      <c r="CK45" s="90"/>
      <c r="CL45" s="90"/>
      <c r="CM45" s="90"/>
      <c r="CN45" s="90"/>
      <c r="CO45" s="125"/>
      <c r="CP45" s="128"/>
      <c r="CQ45" s="90"/>
      <c r="CR45" s="90"/>
      <c r="CS45" s="90"/>
      <c r="CT45" s="119">
        <v>44042</v>
      </c>
      <c r="CU45" s="5" t="e">
        <f t="shared" si="3"/>
        <v>#VALUE!</v>
      </c>
      <c r="DF45"/>
      <c r="DK45" s="6" t="s">
        <v>1112</v>
      </c>
      <c r="DL45" s="31" t="s">
        <v>1011</v>
      </c>
    </row>
    <row r="46" spans="1:117" ht="25.5" customHeight="1" x14ac:dyDescent="0.25">
      <c r="A46" s="30" t="s">
        <v>585</v>
      </c>
      <c r="B46" s="6">
        <v>2020</v>
      </c>
      <c r="C46" s="9" t="s">
        <v>1147</v>
      </c>
      <c r="D46" s="35" t="s">
        <v>1147</v>
      </c>
      <c r="E46" s="10" t="s">
        <v>1148</v>
      </c>
      <c r="G46" s="6" t="s">
        <v>892</v>
      </c>
      <c r="H46" s="6" t="s">
        <v>868</v>
      </c>
      <c r="I46" s="6" t="s">
        <v>869</v>
      </c>
      <c r="J46" s="6" t="s">
        <v>1149</v>
      </c>
      <c r="K46" s="99" t="s">
        <v>1150</v>
      </c>
      <c r="L46" s="6" t="s">
        <v>1880</v>
      </c>
      <c r="M46" s="6" t="s">
        <v>904</v>
      </c>
      <c r="N46" s="19">
        <v>53062985</v>
      </c>
      <c r="Q46" s="6" t="s">
        <v>870</v>
      </c>
      <c r="T46" s="6"/>
      <c r="U46" s="6"/>
      <c r="V46" s="12"/>
      <c r="W46" s="6"/>
      <c r="X46" s="6"/>
      <c r="Y46" s="6"/>
      <c r="Z46" s="12">
        <v>3115428966</v>
      </c>
      <c r="AA46" s="101"/>
      <c r="AB46" s="20">
        <v>4</v>
      </c>
      <c r="AD46" s="23">
        <v>43882</v>
      </c>
      <c r="AE46" s="24">
        <v>43885</v>
      </c>
      <c r="AG46" s="8">
        <v>44005</v>
      </c>
      <c r="AH46" s="90">
        <f t="shared" si="4"/>
        <v>3942000</v>
      </c>
      <c r="AI46" s="89">
        <v>15768000</v>
      </c>
      <c r="AJ46" s="89"/>
      <c r="AK46" s="89"/>
      <c r="AL46" s="37"/>
      <c r="AM46" s="90"/>
      <c r="AN46" s="90"/>
      <c r="AO46" s="90"/>
      <c r="AP46" s="90"/>
      <c r="AQ46" s="6"/>
      <c r="AR46" s="125"/>
      <c r="AS46" s="125"/>
      <c r="AT46" s="90"/>
      <c r="AU46" s="90"/>
      <c r="AV46" s="6">
        <f>IFERROR(VLOOKUP(AU46,#REF!,2,0), )</f>
        <v>0</v>
      </c>
      <c r="AW46" s="90"/>
      <c r="AX46" s="6">
        <f>IFERROR(VLOOKUP(AW46,#REF!,2,0), )</f>
        <v>0</v>
      </c>
      <c r="AY46" s="12"/>
      <c r="AZ46" s="12"/>
      <c r="BA46" s="12"/>
      <c r="BB46" s="12"/>
      <c r="BC46" s="12"/>
      <c r="BD46" s="12"/>
      <c r="BE46" s="12"/>
      <c r="BF46" s="126"/>
      <c r="BG46" s="126"/>
      <c r="BH46" s="126"/>
      <c r="BI46" s="126"/>
      <c r="BJ46" s="126"/>
      <c r="BK46" s="126"/>
      <c r="BL46" s="126"/>
      <c r="BM46" s="126"/>
      <c r="BN46" s="126"/>
      <c r="BO46" s="126"/>
      <c r="BP46" s="90"/>
      <c r="BQ46" s="125"/>
      <c r="BR46" s="90"/>
      <c r="BS46" s="90"/>
      <c r="BT46" s="125"/>
      <c r="BU46" s="90"/>
      <c r="BV46" s="90"/>
      <c r="BW46" s="90"/>
      <c r="BX46" s="90"/>
      <c r="BY46" s="90"/>
      <c r="BZ46" s="125"/>
      <c r="CA46" s="104"/>
      <c r="CB46" s="125"/>
      <c r="CC46" s="104"/>
      <c r="CD46" s="104"/>
      <c r="CE46" s="90"/>
      <c r="CF46" s="90"/>
      <c r="CG46" s="90"/>
      <c r="CH46" s="125"/>
      <c r="CI46" s="125"/>
      <c r="CJ46" s="128"/>
      <c r="CK46" s="90"/>
      <c r="CL46" s="90"/>
      <c r="CM46" s="90"/>
      <c r="CN46" s="90"/>
      <c r="CO46" s="125"/>
      <c r="CP46" s="128"/>
      <c r="CQ46" s="90"/>
      <c r="CR46" s="90"/>
      <c r="CS46" s="90"/>
      <c r="CT46" s="8">
        <v>44005</v>
      </c>
      <c r="CU46" s="5">
        <f t="shared" si="3"/>
        <v>15768000</v>
      </c>
      <c r="DF46"/>
      <c r="DK46" s="6" t="s">
        <v>948</v>
      </c>
      <c r="DL46" s="31" t="s">
        <v>1047</v>
      </c>
      <c r="DM46" s="31" t="s">
        <v>950</v>
      </c>
    </row>
    <row r="47" spans="1:117" ht="25.5" customHeight="1" x14ac:dyDescent="0.25">
      <c r="A47" s="30" t="s">
        <v>586</v>
      </c>
      <c r="B47" s="6">
        <v>2020</v>
      </c>
      <c r="C47" s="9" t="s">
        <v>1151</v>
      </c>
      <c r="D47" s="35" t="s">
        <v>1151</v>
      </c>
      <c r="E47" s="10" t="s">
        <v>1152</v>
      </c>
      <c r="G47" s="6" t="s">
        <v>892</v>
      </c>
      <c r="H47" s="6" t="s">
        <v>868</v>
      </c>
      <c r="I47" s="6" t="s">
        <v>869</v>
      </c>
      <c r="J47" s="6" t="s">
        <v>1153</v>
      </c>
      <c r="K47" s="99" t="s">
        <v>1154</v>
      </c>
      <c r="L47" s="6" t="s">
        <v>1881</v>
      </c>
      <c r="M47" s="6" t="s">
        <v>904</v>
      </c>
      <c r="N47" s="19">
        <v>79803637</v>
      </c>
      <c r="Q47" s="6" t="s">
        <v>870</v>
      </c>
      <c r="T47" s="6"/>
      <c r="U47" s="6"/>
      <c r="V47" s="12"/>
      <c r="W47" s="6"/>
      <c r="X47" s="6"/>
      <c r="Y47" s="6"/>
      <c r="Z47" s="12">
        <v>3012275115</v>
      </c>
      <c r="AA47" s="100"/>
      <c r="AB47" s="20">
        <v>4</v>
      </c>
      <c r="AD47" s="23">
        <v>43887</v>
      </c>
      <c r="AE47" s="24">
        <v>43887</v>
      </c>
      <c r="AG47" s="8">
        <v>44007</v>
      </c>
      <c r="AH47" s="90">
        <f t="shared" si="4"/>
        <v>4117000</v>
      </c>
      <c r="AI47" s="89">
        <v>16468000</v>
      </c>
      <c r="AJ47" s="89"/>
      <c r="AK47" s="89"/>
      <c r="AL47" s="37"/>
      <c r="AM47" s="90"/>
      <c r="AN47" s="90"/>
      <c r="AO47" s="90"/>
      <c r="AP47" s="90"/>
      <c r="AQ47" s="6"/>
      <c r="AR47" s="125"/>
      <c r="AS47" s="125"/>
      <c r="AT47" s="90"/>
      <c r="AU47" s="90"/>
      <c r="AV47" s="6">
        <f>IFERROR(VLOOKUP(AU47,#REF!,2,0), )</f>
        <v>0</v>
      </c>
      <c r="AW47" s="90"/>
      <c r="AX47" s="6">
        <f>IFERROR(VLOOKUP(AW47,#REF!,2,0), )</f>
        <v>0</v>
      </c>
      <c r="AY47" s="12"/>
      <c r="AZ47" s="12"/>
      <c r="BA47" s="12"/>
      <c r="BB47" s="12"/>
      <c r="BC47" s="12"/>
      <c r="BD47" s="12"/>
      <c r="BE47" s="12"/>
      <c r="BF47" s="126"/>
      <c r="BG47" s="126"/>
      <c r="BH47" s="126"/>
      <c r="BI47" s="126"/>
      <c r="BJ47" s="126"/>
      <c r="BK47" s="126"/>
      <c r="BL47" s="126"/>
      <c r="BM47" s="126"/>
      <c r="BN47" s="126"/>
      <c r="BO47" s="126"/>
      <c r="BP47" s="90"/>
      <c r="BQ47" s="125"/>
      <c r="BR47" s="90"/>
      <c r="BS47" s="90"/>
      <c r="BT47" s="125"/>
      <c r="BU47" s="90"/>
      <c r="BV47" s="90"/>
      <c r="BW47" s="90"/>
      <c r="BX47" s="90"/>
      <c r="BY47" s="90"/>
      <c r="BZ47" s="125"/>
      <c r="CA47" s="104"/>
      <c r="CB47" s="125"/>
      <c r="CC47" s="104"/>
      <c r="CD47" s="104"/>
      <c r="CE47" s="90"/>
      <c r="CF47" s="90"/>
      <c r="CG47" s="90"/>
      <c r="CH47" s="125"/>
      <c r="CI47" s="125"/>
      <c r="CJ47" s="128"/>
      <c r="CK47" s="90"/>
      <c r="CL47" s="90"/>
      <c r="CM47" s="90"/>
      <c r="CN47" s="90"/>
      <c r="CO47" s="125"/>
      <c r="CP47" s="128"/>
      <c r="CQ47" s="90"/>
      <c r="CR47" s="90"/>
      <c r="CS47" s="90"/>
      <c r="CT47" s="8">
        <v>44007</v>
      </c>
      <c r="CU47" s="5">
        <f t="shared" si="3"/>
        <v>16468000</v>
      </c>
      <c r="DF47"/>
      <c r="DK47" s="6" t="s">
        <v>948</v>
      </c>
      <c r="DL47" s="31" t="s">
        <v>1047</v>
      </c>
      <c r="DM47" s="31" t="s">
        <v>950</v>
      </c>
    </row>
    <row r="48" spans="1:117" ht="25.5" customHeight="1" x14ac:dyDescent="0.25">
      <c r="A48" s="30" t="s">
        <v>588</v>
      </c>
      <c r="B48" s="6">
        <v>2020</v>
      </c>
      <c r="C48" s="9" t="s">
        <v>1155</v>
      </c>
      <c r="D48" s="35" t="s">
        <v>1155</v>
      </c>
      <c r="E48" s="10" t="s">
        <v>1156</v>
      </c>
      <c r="G48" s="6" t="s">
        <v>892</v>
      </c>
      <c r="H48" s="6" t="s">
        <v>868</v>
      </c>
      <c r="I48" s="6" t="s">
        <v>869</v>
      </c>
      <c r="J48" s="6" t="s">
        <v>1157</v>
      </c>
      <c r="K48" s="99" t="s">
        <v>1158</v>
      </c>
      <c r="L48" s="6" t="s">
        <v>1882</v>
      </c>
      <c r="M48" s="6" t="s">
        <v>904</v>
      </c>
      <c r="N48" s="19">
        <v>51982796</v>
      </c>
      <c r="Q48" s="6" t="s">
        <v>870</v>
      </c>
      <c r="T48" s="6"/>
      <c r="U48" s="6"/>
      <c r="V48" s="12"/>
      <c r="W48" s="6"/>
      <c r="X48" s="6"/>
      <c r="Y48" s="6"/>
      <c r="Z48" s="12">
        <v>3134742905</v>
      </c>
      <c r="AA48" s="101"/>
      <c r="AB48" s="20">
        <v>4</v>
      </c>
      <c r="AD48" s="23">
        <v>43882</v>
      </c>
      <c r="AE48" s="24">
        <v>43882</v>
      </c>
      <c r="AG48" s="8">
        <v>44002</v>
      </c>
      <c r="AH48" s="90">
        <f t="shared" si="4"/>
        <v>2100000</v>
      </c>
      <c r="AI48" s="89">
        <v>8400000</v>
      </c>
      <c r="AJ48" s="89"/>
      <c r="AK48" s="89"/>
      <c r="AL48" s="37"/>
      <c r="AM48" s="90"/>
      <c r="AN48" s="90"/>
      <c r="AO48" s="90"/>
      <c r="AP48" s="90"/>
      <c r="AQ48" s="6"/>
      <c r="AR48" s="125"/>
      <c r="AS48" s="125"/>
      <c r="AT48" s="90"/>
      <c r="AU48" s="90"/>
      <c r="AV48" s="6">
        <f>IFERROR(VLOOKUP(AU48,#REF!,2,0), )</f>
        <v>0</v>
      </c>
      <c r="AW48" s="90"/>
      <c r="AX48" s="6">
        <f>IFERROR(VLOOKUP(AW48,#REF!,2,0), )</f>
        <v>0</v>
      </c>
      <c r="AY48" s="12"/>
      <c r="AZ48" s="12"/>
      <c r="BA48" s="12"/>
      <c r="BB48" s="12"/>
      <c r="BC48" s="12"/>
      <c r="BD48" s="12"/>
      <c r="BE48" s="12"/>
      <c r="BF48" s="126"/>
      <c r="BG48" s="126"/>
      <c r="BH48" s="126"/>
      <c r="BI48" s="126"/>
      <c r="BJ48" s="126"/>
      <c r="BK48" s="126"/>
      <c r="BL48" s="126"/>
      <c r="BM48" s="126"/>
      <c r="BN48" s="126"/>
      <c r="BO48" s="126"/>
      <c r="BP48" s="90"/>
      <c r="BQ48" s="125"/>
      <c r="BR48" s="90"/>
      <c r="BS48" s="90"/>
      <c r="BT48" s="125"/>
      <c r="BU48" s="90"/>
      <c r="BV48" s="90"/>
      <c r="BW48" s="90"/>
      <c r="BX48" s="90"/>
      <c r="BY48" s="90"/>
      <c r="BZ48" s="125"/>
      <c r="CA48" s="104"/>
      <c r="CB48" s="125"/>
      <c r="CC48" s="104"/>
      <c r="CD48" s="104"/>
      <c r="CE48" s="90"/>
      <c r="CF48" s="90"/>
      <c r="CG48" s="90"/>
      <c r="CH48" s="125"/>
      <c r="CI48" s="125"/>
      <c r="CJ48" s="128"/>
      <c r="CK48" s="90"/>
      <c r="CL48" s="90"/>
      <c r="CM48" s="90"/>
      <c r="CN48" s="90"/>
      <c r="CO48" s="125"/>
      <c r="CP48" s="128"/>
      <c r="CQ48" s="90"/>
      <c r="CR48" s="90"/>
      <c r="CS48" s="90"/>
      <c r="CT48" s="8">
        <v>44002</v>
      </c>
      <c r="CU48" s="5">
        <f t="shared" si="3"/>
        <v>8400000</v>
      </c>
      <c r="DF48"/>
    </row>
    <row r="49" spans="1:117" ht="25.5" customHeight="1" x14ac:dyDescent="0.25">
      <c r="A49" s="30" t="s">
        <v>589</v>
      </c>
      <c r="B49" s="6">
        <v>2020</v>
      </c>
      <c r="C49" s="9" t="s">
        <v>1159</v>
      </c>
      <c r="D49" s="35" t="s">
        <v>1159</v>
      </c>
      <c r="E49" s="10" t="s">
        <v>1160</v>
      </c>
      <c r="G49" s="6" t="s">
        <v>892</v>
      </c>
      <c r="H49" s="6" t="s">
        <v>868</v>
      </c>
      <c r="I49" s="6" t="s">
        <v>869</v>
      </c>
      <c r="J49" s="6" t="s">
        <v>1161</v>
      </c>
      <c r="K49" s="99" t="s">
        <v>1162</v>
      </c>
      <c r="L49" s="6" t="s">
        <v>1883</v>
      </c>
      <c r="M49" s="6" t="s">
        <v>904</v>
      </c>
      <c r="N49" s="19">
        <v>1000268501</v>
      </c>
      <c r="Q49" s="6" t="s">
        <v>870</v>
      </c>
      <c r="T49" s="6"/>
      <c r="U49" s="6"/>
      <c r="V49" s="12"/>
      <c r="W49" s="6"/>
      <c r="X49" s="6"/>
      <c r="Y49" s="6"/>
      <c r="Z49" s="12">
        <v>3166202738</v>
      </c>
      <c r="AA49" s="101"/>
      <c r="AB49" s="20">
        <v>4</v>
      </c>
      <c r="AD49" s="23">
        <v>43882</v>
      </c>
      <c r="AE49" s="24">
        <v>43885</v>
      </c>
      <c r="AG49" s="8">
        <v>43885</v>
      </c>
      <c r="AH49" s="90">
        <f t="shared" si="4"/>
        <v>0</v>
      </c>
      <c r="AI49" s="89"/>
      <c r="AJ49" s="89"/>
      <c r="AK49" s="89"/>
      <c r="AL49" s="37"/>
      <c r="AM49" s="90"/>
      <c r="AN49" s="90"/>
      <c r="AO49" s="90"/>
      <c r="AP49" s="90"/>
      <c r="AQ49" s="6"/>
      <c r="AR49" s="125"/>
      <c r="AS49" s="125"/>
      <c r="AT49" s="90"/>
      <c r="AU49" s="90"/>
      <c r="AV49" s="6">
        <f>IFERROR(VLOOKUP(AU49,#REF!,2,0), )</f>
        <v>0</v>
      </c>
      <c r="AW49" s="90"/>
      <c r="AX49" s="6">
        <f>IFERROR(VLOOKUP(AW49,#REF!,2,0), )</f>
        <v>0</v>
      </c>
      <c r="AY49" s="12"/>
      <c r="AZ49" s="12"/>
      <c r="BA49" s="12"/>
      <c r="BB49" s="12"/>
      <c r="BC49" s="12">
        <v>1</v>
      </c>
      <c r="BD49" s="12"/>
      <c r="BE49" s="12"/>
      <c r="BF49" s="126"/>
      <c r="BG49" s="126"/>
      <c r="BH49" s="126"/>
      <c r="BI49" s="126"/>
      <c r="BJ49" s="126"/>
      <c r="BK49" s="126"/>
      <c r="BL49" s="126">
        <v>43885</v>
      </c>
      <c r="BM49" s="126"/>
      <c r="BN49" s="126"/>
      <c r="BO49" s="126"/>
      <c r="BP49" s="90"/>
      <c r="BQ49" s="125"/>
      <c r="BR49" s="90"/>
      <c r="BS49" s="90"/>
      <c r="BT49" s="125"/>
      <c r="BU49" s="90"/>
      <c r="BV49" s="90"/>
      <c r="BW49" s="90"/>
      <c r="BX49" s="90"/>
      <c r="BY49" s="90"/>
      <c r="BZ49" s="125"/>
      <c r="CA49" s="104"/>
      <c r="CB49" s="125"/>
      <c r="CC49" s="104"/>
      <c r="CD49" s="104"/>
      <c r="CE49" s="90"/>
      <c r="CF49" s="90"/>
      <c r="CG49" s="90"/>
      <c r="CH49" s="125"/>
      <c r="CI49" s="125"/>
      <c r="CJ49" s="128"/>
      <c r="CK49" s="90"/>
      <c r="CL49" s="90"/>
      <c r="CM49" s="90"/>
      <c r="CN49" s="90"/>
      <c r="CO49" s="125"/>
      <c r="CP49" s="128"/>
      <c r="CQ49" s="90"/>
      <c r="CR49" s="90"/>
      <c r="CS49" s="90"/>
      <c r="CT49" s="126">
        <v>43885</v>
      </c>
      <c r="CU49" s="5">
        <f t="shared" si="3"/>
        <v>0</v>
      </c>
      <c r="DF49"/>
    </row>
    <row r="50" spans="1:117" ht="25.5" customHeight="1" x14ac:dyDescent="0.25">
      <c r="A50" s="30" t="s">
        <v>590</v>
      </c>
      <c r="B50" s="6">
        <v>2020</v>
      </c>
      <c r="C50" s="9" t="s">
        <v>1163</v>
      </c>
      <c r="D50" s="35" t="s">
        <v>1163</v>
      </c>
      <c r="E50" s="10" t="s">
        <v>1164</v>
      </c>
      <c r="G50" s="6" t="s">
        <v>892</v>
      </c>
      <c r="H50" s="6" t="s">
        <v>868</v>
      </c>
      <c r="I50" s="6" t="s">
        <v>869</v>
      </c>
      <c r="J50" s="6" t="s">
        <v>908</v>
      </c>
      <c r="K50" s="99" t="s">
        <v>1165</v>
      </c>
      <c r="L50" s="6" t="s">
        <v>1884</v>
      </c>
      <c r="M50" s="6" t="s">
        <v>904</v>
      </c>
      <c r="N50" s="19">
        <v>52769475</v>
      </c>
      <c r="Q50" s="6" t="s">
        <v>870</v>
      </c>
      <c r="T50" s="6"/>
      <c r="U50" s="6"/>
      <c r="V50" s="12"/>
      <c r="W50" s="6"/>
      <c r="X50" s="6"/>
      <c r="Y50" s="6"/>
      <c r="Z50" s="12">
        <v>3157561264</v>
      </c>
      <c r="AA50" s="101"/>
      <c r="AB50" s="20">
        <v>4</v>
      </c>
      <c r="AD50" s="23">
        <v>43885</v>
      </c>
      <c r="AE50" s="24">
        <v>43886</v>
      </c>
      <c r="AG50" s="8">
        <v>44006</v>
      </c>
      <c r="AH50" s="90">
        <f t="shared" si="4"/>
        <v>2100000</v>
      </c>
      <c r="AI50" s="89">
        <v>8400000</v>
      </c>
      <c r="AJ50" s="89"/>
      <c r="AK50" s="89"/>
      <c r="AL50" s="37"/>
      <c r="AM50" s="90"/>
      <c r="AN50" s="90"/>
      <c r="AO50" s="90"/>
      <c r="AP50" s="90"/>
      <c r="AQ50" s="6"/>
      <c r="AR50" s="125"/>
      <c r="AS50" s="125"/>
      <c r="AT50" s="90"/>
      <c r="AU50" s="90"/>
      <c r="AV50" s="6">
        <f>IFERROR(VLOOKUP(AU50,#REF!,2,0), )</f>
        <v>0</v>
      </c>
      <c r="AW50" s="90"/>
      <c r="AX50" s="6">
        <f>IFERROR(VLOOKUP(AW50,#REF!,2,0), )</f>
        <v>0</v>
      </c>
      <c r="AY50" s="12"/>
      <c r="AZ50" s="12"/>
      <c r="BA50" s="12"/>
      <c r="BB50" s="12"/>
      <c r="BC50" s="12"/>
      <c r="BD50" s="12"/>
      <c r="BE50" s="12"/>
      <c r="BF50" s="126"/>
      <c r="BG50" s="126"/>
      <c r="BH50" s="126"/>
      <c r="BI50" s="126"/>
      <c r="BJ50" s="126"/>
      <c r="BK50" s="126"/>
      <c r="BL50" s="126"/>
      <c r="BM50" s="126"/>
      <c r="BN50" s="126"/>
      <c r="BO50" s="126"/>
      <c r="BP50" s="90"/>
      <c r="BQ50" s="125"/>
      <c r="BR50" s="90"/>
      <c r="BS50" s="90"/>
      <c r="BT50" s="125"/>
      <c r="BU50" s="90"/>
      <c r="BV50" s="90"/>
      <c r="BW50" s="90"/>
      <c r="BX50" s="90"/>
      <c r="BY50" s="90"/>
      <c r="BZ50" s="125"/>
      <c r="CA50" s="104"/>
      <c r="CB50" s="125"/>
      <c r="CC50" s="104"/>
      <c r="CD50" s="104"/>
      <c r="CE50" s="90"/>
      <c r="CF50" s="90"/>
      <c r="CG50" s="90"/>
      <c r="CH50" s="125"/>
      <c r="CI50" s="125"/>
      <c r="CJ50" s="128"/>
      <c r="CK50" s="90"/>
      <c r="CL50" s="90"/>
      <c r="CM50" s="90"/>
      <c r="CN50" s="90"/>
      <c r="CO50" s="125"/>
      <c r="CP50" s="128"/>
      <c r="CQ50" s="90"/>
      <c r="CR50" s="90"/>
      <c r="CS50" s="90"/>
      <c r="CT50" s="8">
        <v>44006</v>
      </c>
      <c r="CU50" s="5">
        <f t="shared" si="3"/>
        <v>8400000</v>
      </c>
      <c r="DF50"/>
      <c r="DK50" s="6" t="s">
        <v>948</v>
      </c>
      <c r="DL50" s="31" t="s">
        <v>1047</v>
      </c>
      <c r="DM50" s="31" t="s">
        <v>950</v>
      </c>
    </row>
    <row r="51" spans="1:117" ht="25.5" customHeight="1" x14ac:dyDescent="0.25">
      <c r="A51" s="30" t="s">
        <v>591</v>
      </c>
      <c r="B51" s="6">
        <v>2020</v>
      </c>
      <c r="C51" s="9" t="s">
        <v>1166</v>
      </c>
      <c r="D51" s="35" t="s">
        <v>1166</v>
      </c>
      <c r="E51" s="10" t="s">
        <v>1167</v>
      </c>
      <c r="G51" s="6" t="s">
        <v>892</v>
      </c>
      <c r="H51" s="6" t="s">
        <v>868</v>
      </c>
      <c r="I51" s="6" t="s">
        <v>869</v>
      </c>
      <c r="J51" s="6" t="s">
        <v>1168</v>
      </c>
      <c r="K51" s="99" t="s">
        <v>1169</v>
      </c>
      <c r="L51" s="6" t="s">
        <v>1885</v>
      </c>
      <c r="M51" s="6" t="s">
        <v>904</v>
      </c>
      <c r="N51" s="19">
        <v>53077776</v>
      </c>
      <c r="Q51" s="6" t="s">
        <v>870</v>
      </c>
      <c r="T51" s="6"/>
      <c r="U51" s="6"/>
      <c r="V51" s="12"/>
      <c r="W51" s="6"/>
      <c r="X51" s="6"/>
      <c r="Y51" s="6"/>
      <c r="Z51" s="12">
        <v>3022873836</v>
      </c>
      <c r="AA51" s="101"/>
      <c r="AB51" s="20">
        <v>8</v>
      </c>
      <c r="AD51" s="23">
        <v>43887</v>
      </c>
      <c r="AE51" s="24">
        <v>43887</v>
      </c>
      <c r="AG51" s="8">
        <v>44129</v>
      </c>
      <c r="AH51" s="90">
        <f t="shared" si="4"/>
        <v>4117000</v>
      </c>
      <c r="AI51" s="89">
        <v>32936000</v>
      </c>
      <c r="AJ51" s="89"/>
      <c r="AK51" s="89"/>
      <c r="AL51" s="37"/>
      <c r="AM51" s="90"/>
      <c r="AN51" s="90"/>
      <c r="AO51" s="90"/>
      <c r="AP51" s="90"/>
      <c r="AQ51" s="6"/>
      <c r="AR51" s="125"/>
      <c r="AS51" s="125"/>
      <c r="AT51" s="90"/>
      <c r="AU51" s="90"/>
      <c r="AV51" s="6">
        <f>IFERROR(VLOOKUP(AU51,#REF!,2,0), )</f>
        <v>0</v>
      </c>
      <c r="AW51" s="90"/>
      <c r="AX51" s="6">
        <f>IFERROR(VLOOKUP(AW51,#REF!,2,0), )</f>
        <v>0</v>
      </c>
      <c r="AY51" s="12"/>
      <c r="AZ51" s="12"/>
      <c r="BA51" s="12"/>
      <c r="BB51" s="12"/>
      <c r="BC51" s="12"/>
      <c r="BD51" s="12"/>
      <c r="BE51" s="12"/>
      <c r="BF51" s="126"/>
      <c r="BG51" s="126"/>
      <c r="BH51" s="126"/>
      <c r="BI51" s="126"/>
      <c r="BJ51" s="126"/>
      <c r="BK51" s="126"/>
      <c r="BL51" s="126"/>
      <c r="BM51" s="126"/>
      <c r="BN51" s="126"/>
      <c r="BO51" s="126"/>
      <c r="BP51" s="90"/>
      <c r="BQ51" s="125"/>
      <c r="BR51" s="90"/>
      <c r="BS51" s="90"/>
      <c r="BT51" s="125"/>
      <c r="BU51" s="90"/>
      <c r="BV51" s="90"/>
      <c r="BW51" s="90"/>
      <c r="BX51" s="90"/>
      <c r="BY51" s="90"/>
      <c r="BZ51" s="125"/>
      <c r="CA51" s="103">
        <v>13037167</v>
      </c>
      <c r="CB51" s="125"/>
      <c r="CC51" s="105">
        <v>90</v>
      </c>
      <c r="CD51" s="118">
        <v>43861</v>
      </c>
      <c r="CE51" s="90"/>
      <c r="CF51" s="90"/>
      <c r="CG51" s="90"/>
      <c r="CH51" s="125"/>
      <c r="CI51" s="125"/>
      <c r="CJ51" s="128"/>
      <c r="CK51" s="90"/>
      <c r="CL51" s="90"/>
      <c r="CM51" s="90"/>
      <c r="CN51" s="90"/>
      <c r="CO51" s="125"/>
      <c r="CP51" s="128"/>
      <c r="CQ51" s="90"/>
      <c r="CR51" s="90"/>
      <c r="CS51" s="90"/>
      <c r="CT51" s="118">
        <v>43861</v>
      </c>
      <c r="CU51" s="5">
        <f t="shared" si="3"/>
        <v>45973167</v>
      </c>
      <c r="DF51"/>
    </row>
    <row r="52" spans="1:117" ht="25.5" customHeight="1" x14ac:dyDescent="0.25">
      <c r="A52" s="30" t="s">
        <v>593</v>
      </c>
      <c r="B52" s="6">
        <v>2020</v>
      </c>
      <c r="C52" s="9" t="s">
        <v>1170</v>
      </c>
      <c r="D52" s="35" t="s">
        <v>1170</v>
      </c>
      <c r="E52" s="10" t="s">
        <v>1171</v>
      </c>
      <c r="G52" s="6" t="s">
        <v>892</v>
      </c>
      <c r="H52" s="6" t="s">
        <v>868</v>
      </c>
      <c r="I52" s="6" t="s">
        <v>869</v>
      </c>
      <c r="J52" s="6" t="s">
        <v>1172</v>
      </c>
      <c r="K52" s="99" t="s">
        <v>1173</v>
      </c>
      <c r="L52" s="6" t="s">
        <v>1886</v>
      </c>
      <c r="M52" s="6" t="s">
        <v>904</v>
      </c>
      <c r="N52" s="19">
        <v>51723646</v>
      </c>
      <c r="Q52" s="6" t="s">
        <v>870</v>
      </c>
      <c r="T52" s="6"/>
      <c r="U52" s="6"/>
      <c r="V52" s="12"/>
      <c r="W52" s="6"/>
      <c r="X52" s="6"/>
      <c r="Y52" s="6"/>
      <c r="Z52" s="12">
        <v>3214104150</v>
      </c>
      <c r="AA52" s="101"/>
      <c r="AB52" s="20">
        <v>4</v>
      </c>
      <c r="AD52" s="23">
        <v>43899</v>
      </c>
      <c r="AE52" s="24">
        <v>43899</v>
      </c>
      <c r="AG52" s="8">
        <v>44020</v>
      </c>
      <c r="AH52" s="90">
        <f t="shared" si="4"/>
        <v>4000000</v>
      </c>
      <c r="AI52" s="89">
        <v>16000000</v>
      </c>
      <c r="AJ52" s="89"/>
      <c r="AK52" s="89"/>
      <c r="AL52" s="37"/>
      <c r="AM52" s="90"/>
      <c r="AN52" s="90"/>
      <c r="AO52" s="90"/>
      <c r="AP52" s="90"/>
      <c r="AQ52" s="6"/>
      <c r="AR52" s="125"/>
      <c r="AS52" s="125"/>
      <c r="AT52" s="90"/>
      <c r="AU52" s="90"/>
      <c r="AV52" s="6">
        <f>IFERROR(VLOOKUP(AU52,#REF!,2,0), )</f>
        <v>0</v>
      </c>
      <c r="AW52" s="90"/>
      <c r="AX52" s="6">
        <f>IFERROR(VLOOKUP(AW52,#REF!,2,0), )</f>
        <v>0</v>
      </c>
      <c r="AY52" s="12"/>
      <c r="AZ52" s="12"/>
      <c r="BA52" s="12"/>
      <c r="BB52" s="12"/>
      <c r="BC52" s="12"/>
      <c r="BD52" s="12"/>
      <c r="BE52" s="12"/>
      <c r="BF52" s="126"/>
      <c r="BG52" s="126"/>
      <c r="BH52" s="126"/>
      <c r="BI52" s="126"/>
      <c r="BJ52" s="126"/>
      <c r="BK52" s="126"/>
      <c r="BL52" s="126"/>
      <c r="BM52" s="126"/>
      <c r="BN52" s="126"/>
      <c r="BO52" s="126"/>
      <c r="BP52" s="90"/>
      <c r="BQ52" s="125"/>
      <c r="BR52" s="90"/>
      <c r="BS52" s="90"/>
      <c r="BT52" s="125"/>
      <c r="BU52" s="90"/>
      <c r="BV52" s="90"/>
      <c r="BW52" s="90"/>
      <c r="BX52" s="90"/>
      <c r="BY52" s="90"/>
      <c r="BZ52" s="125"/>
      <c r="CA52" s="104"/>
      <c r="CB52" s="125"/>
      <c r="CC52" s="104"/>
      <c r="CD52" s="104"/>
      <c r="CE52" s="90"/>
      <c r="CF52" s="90"/>
      <c r="CG52" s="90"/>
      <c r="CH52" s="125"/>
      <c r="CI52" s="125"/>
      <c r="CJ52" s="128"/>
      <c r="CK52" s="90"/>
      <c r="CL52" s="90"/>
      <c r="CM52" s="90"/>
      <c r="CN52" s="90"/>
      <c r="CO52" s="125"/>
      <c r="CP52" s="128"/>
      <c r="CQ52" s="90"/>
      <c r="CR52" s="90"/>
      <c r="CS52" s="90"/>
      <c r="CT52" s="8">
        <v>44020</v>
      </c>
      <c r="CU52" s="5">
        <f t="shared" si="3"/>
        <v>16000000</v>
      </c>
      <c r="DF52"/>
      <c r="DK52" s="6" t="s">
        <v>995</v>
      </c>
      <c r="DL52" s="31" t="s">
        <v>1011</v>
      </c>
    </row>
    <row r="53" spans="1:117" ht="25.5" customHeight="1" x14ac:dyDescent="0.25">
      <c r="A53" s="30" t="s">
        <v>594</v>
      </c>
      <c r="B53" s="6">
        <v>2020</v>
      </c>
      <c r="C53" s="9" t="s">
        <v>1174</v>
      </c>
      <c r="D53" s="35" t="s">
        <v>1174</v>
      </c>
      <c r="E53" s="10" t="s">
        <v>1175</v>
      </c>
      <c r="G53" s="6" t="s">
        <v>892</v>
      </c>
      <c r="H53" s="6" t="s">
        <v>868</v>
      </c>
      <c r="I53" s="6" t="s">
        <v>869</v>
      </c>
      <c r="J53" s="6" t="s">
        <v>1176</v>
      </c>
      <c r="K53" s="99" t="s">
        <v>1177</v>
      </c>
      <c r="L53" s="6" t="s">
        <v>1887</v>
      </c>
      <c r="M53" s="6" t="s">
        <v>904</v>
      </c>
      <c r="N53" s="19">
        <v>1097332656</v>
      </c>
      <c r="Q53" s="6" t="s">
        <v>870</v>
      </c>
      <c r="T53" s="6"/>
      <c r="U53" s="6"/>
      <c r="V53" s="12"/>
      <c r="W53" s="6"/>
      <c r="X53" s="6"/>
      <c r="Y53" s="6"/>
      <c r="Z53" s="12">
        <v>3203481204</v>
      </c>
      <c r="AA53" s="101"/>
      <c r="AB53" s="20">
        <v>4</v>
      </c>
      <c r="AD53" s="23">
        <v>43885</v>
      </c>
      <c r="AE53" s="24">
        <v>43886</v>
      </c>
      <c r="AG53" s="8">
        <v>44006</v>
      </c>
      <c r="AH53" s="90">
        <f t="shared" si="4"/>
        <v>2600000</v>
      </c>
      <c r="AI53" s="89">
        <v>10400000</v>
      </c>
      <c r="AJ53" s="89"/>
      <c r="AK53" s="89"/>
      <c r="AL53" s="37"/>
      <c r="AM53" s="90"/>
      <c r="AN53" s="90"/>
      <c r="AO53" s="90"/>
      <c r="AP53" s="90"/>
      <c r="AQ53" s="6"/>
      <c r="AR53" s="125"/>
      <c r="AS53" s="125"/>
      <c r="AT53" s="90"/>
      <c r="AU53" s="90"/>
      <c r="AV53" s="6">
        <f>IFERROR(VLOOKUP(AU53,#REF!,2,0), )</f>
        <v>0</v>
      </c>
      <c r="AW53" s="90"/>
      <c r="AX53" s="6">
        <f>IFERROR(VLOOKUP(AW53,#REF!,2,0), )</f>
        <v>0</v>
      </c>
      <c r="AY53" s="12"/>
      <c r="AZ53" s="12"/>
      <c r="BA53" s="12"/>
      <c r="BB53" s="12"/>
      <c r="BC53" s="12"/>
      <c r="BD53" s="12"/>
      <c r="BE53" s="12"/>
      <c r="BF53" s="126"/>
      <c r="BG53" s="126"/>
      <c r="BH53" s="126"/>
      <c r="BI53" s="126"/>
      <c r="BJ53" s="126"/>
      <c r="BK53" s="126"/>
      <c r="BL53" s="126"/>
      <c r="BM53" s="126"/>
      <c r="BN53" s="126"/>
      <c r="BO53" s="126"/>
      <c r="BP53" s="90"/>
      <c r="BQ53" s="125"/>
      <c r="BR53" s="90"/>
      <c r="BS53" s="90"/>
      <c r="BT53" s="125"/>
      <c r="BU53" s="90"/>
      <c r="BV53" s="90"/>
      <c r="BW53" s="90"/>
      <c r="BX53" s="90"/>
      <c r="BY53" s="90"/>
      <c r="BZ53" s="125"/>
      <c r="CA53" s="103">
        <v>5200000</v>
      </c>
      <c r="CB53" s="125"/>
      <c r="CC53" s="104">
        <v>60</v>
      </c>
      <c r="CD53" s="118">
        <v>44067</v>
      </c>
      <c r="CE53" s="90"/>
      <c r="CF53" s="90"/>
      <c r="CG53" s="90"/>
      <c r="CH53" s="125"/>
      <c r="CI53" s="125"/>
      <c r="CJ53" s="128"/>
      <c r="CK53" s="90"/>
      <c r="CL53" s="90"/>
      <c r="CM53" s="90"/>
      <c r="CN53" s="90"/>
      <c r="CO53" s="125"/>
      <c r="CP53" s="128"/>
      <c r="CQ53" s="90"/>
      <c r="CR53" s="90"/>
      <c r="CS53" s="90"/>
      <c r="CT53" s="118">
        <v>44067</v>
      </c>
      <c r="CU53" s="5">
        <f t="shared" si="3"/>
        <v>15600000</v>
      </c>
      <c r="DF53"/>
      <c r="DK53" s="6" t="s">
        <v>948</v>
      </c>
      <c r="DL53" s="31" t="s">
        <v>1047</v>
      </c>
      <c r="DM53" s="31" t="s">
        <v>950</v>
      </c>
    </row>
    <row r="54" spans="1:117" ht="25.5" customHeight="1" x14ac:dyDescent="0.25">
      <c r="A54" s="30" t="s">
        <v>595</v>
      </c>
      <c r="B54" s="6">
        <v>2020</v>
      </c>
      <c r="C54" s="9" t="s">
        <v>1178</v>
      </c>
      <c r="D54" s="35" t="s">
        <v>1178</v>
      </c>
      <c r="E54" s="10" t="s">
        <v>1179</v>
      </c>
      <c r="G54" s="6" t="s">
        <v>892</v>
      </c>
      <c r="H54" s="6" t="s">
        <v>868</v>
      </c>
      <c r="I54" s="6" t="s">
        <v>869</v>
      </c>
      <c r="J54" s="6" t="s">
        <v>1180</v>
      </c>
      <c r="K54" s="99" t="s">
        <v>882</v>
      </c>
      <c r="L54" s="6" t="s">
        <v>546</v>
      </c>
      <c r="M54" s="6" t="s">
        <v>904</v>
      </c>
      <c r="N54" s="19">
        <v>51907536</v>
      </c>
      <c r="Q54" s="6" t="s">
        <v>870</v>
      </c>
      <c r="T54" s="6"/>
      <c r="U54" s="6"/>
      <c r="V54" s="12"/>
      <c r="W54" s="6"/>
      <c r="X54" s="6"/>
      <c r="Y54" s="6"/>
      <c r="Z54" s="12">
        <v>3165253932</v>
      </c>
      <c r="AA54" s="101"/>
      <c r="AB54" s="20">
        <v>10</v>
      </c>
      <c r="AD54" s="23">
        <v>43882</v>
      </c>
      <c r="AE54" s="24">
        <v>43882</v>
      </c>
      <c r="AG54" s="8">
        <v>44185</v>
      </c>
      <c r="AH54" s="90">
        <f t="shared" si="4"/>
        <v>3100000</v>
      </c>
      <c r="AI54" s="89">
        <v>31000000</v>
      </c>
      <c r="AJ54" s="89"/>
      <c r="AK54" s="89"/>
      <c r="AL54" s="37"/>
      <c r="AM54" s="90"/>
      <c r="AN54" s="90"/>
      <c r="AO54" s="90"/>
      <c r="AP54" s="90"/>
      <c r="AQ54" s="6"/>
      <c r="AR54" s="125"/>
      <c r="AS54" s="125"/>
      <c r="AT54" s="90"/>
      <c r="AU54" s="90"/>
      <c r="AV54" s="6">
        <f>IFERROR(VLOOKUP(AU54,#REF!,2,0), )</f>
        <v>0</v>
      </c>
      <c r="AW54" s="90"/>
      <c r="AX54" s="6">
        <f>IFERROR(VLOOKUP(AW54,#REF!,2,0), )</f>
        <v>0</v>
      </c>
      <c r="AY54" s="12"/>
      <c r="AZ54" s="12"/>
      <c r="BA54" s="12"/>
      <c r="BB54" s="12"/>
      <c r="BC54" s="12"/>
      <c r="BD54" s="12"/>
      <c r="BE54" s="12"/>
      <c r="BF54" s="126"/>
      <c r="BG54" s="126"/>
      <c r="BH54" s="126"/>
      <c r="BI54" s="126"/>
      <c r="BJ54" s="126"/>
      <c r="BK54" s="126"/>
      <c r="BL54" s="126"/>
      <c r="BM54" s="126"/>
      <c r="BN54" s="126"/>
      <c r="BO54" s="126"/>
      <c r="BP54" s="90"/>
      <c r="BQ54" s="125"/>
      <c r="BR54" s="90"/>
      <c r="BS54" s="90"/>
      <c r="BT54" s="125"/>
      <c r="BU54" s="90"/>
      <c r="BV54" s="90"/>
      <c r="BW54" s="90"/>
      <c r="BX54" s="90"/>
      <c r="BY54" s="90"/>
      <c r="BZ54" s="125"/>
      <c r="CA54" s="103">
        <v>3926666</v>
      </c>
      <c r="CB54" s="125"/>
      <c r="CC54" s="105">
        <v>38</v>
      </c>
      <c r="CD54" s="118">
        <v>44224</v>
      </c>
      <c r="CE54" s="90"/>
      <c r="CF54" s="90"/>
      <c r="CG54" s="90"/>
      <c r="CH54" s="125"/>
      <c r="CI54" s="125"/>
      <c r="CJ54" s="128"/>
      <c r="CK54" s="90"/>
      <c r="CL54" s="90"/>
      <c r="CM54" s="90"/>
      <c r="CN54" s="90"/>
      <c r="CO54" s="125"/>
      <c r="CP54" s="128"/>
      <c r="CQ54" s="90"/>
      <c r="CR54" s="90"/>
      <c r="CS54" s="90"/>
      <c r="CT54" s="118">
        <v>44224</v>
      </c>
      <c r="CU54" s="5">
        <f t="shared" si="3"/>
        <v>34926666</v>
      </c>
      <c r="DF54"/>
      <c r="DK54" s="6" t="s">
        <v>948</v>
      </c>
      <c r="DL54" s="31" t="s">
        <v>1047</v>
      </c>
      <c r="DM54" s="31" t="s">
        <v>950</v>
      </c>
    </row>
    <row r="55" spans="1:117" ht="25.5" customHeight="1" x14ac:dyDescent="0.25">
      <c r="A55" s="30" t="s">
        <v>596</v>
      </c>
      <c r="B55" s="6">
        <v>2020</v>
      </c>
      <c r="C55" s="9" t="s">
        <v>1181</v>
      </c>
      <c r="D55" s="35" t="s">
        <v>1181</v>
      </c>
      <c r="E55" s="10" t="s">
        <v>1182</v>
      </c>
      <c r="G55" s="6" t="s">
        <v>892</v>
      </c>
      <c r="H55" s="6" t="s">
        <v>868</v>
      </c>
      <c r="I55" s="6" t="s">
        <v>869</v>
      </c>
      <c r="J55" s="6" t="s">
        <v>1183</v>
      </c>
      <c r="K55" s="99" t="s">
        <v>1184</v>
      </c>
      <c r="L55" s="6" t="s">
        <v>1888</v>
      </c>
      <c r="M55" s="6" t="s">
        <v>904</v>
      </c>
      <c r="N55" s="19">
        <v>1000268501</v>
      </c>
      <c r="Q55" s="6" t="s">
        <v>870</v>
      </c>
      <c r="T55" s="6"/>
      <c r="U55" s="6"/>
      <c r="V55" s="12"/>
      <c r="W55" s="6"/>
      <c r="X55" s="6"/>
      <c r="Y55" s="6"/>
      <c r="Z55" s="12">
        <v>3166202738</v>
      </c>
      <c r="AA55" s="101"/>
      <c r="AB55" s="20">
        <v>4</v>
      </c>
      <c r="AD55" s="23">
        <v>43887</v>
      </c>
      <c r="AE55" s="24">
        <v>43887</v>
      </c>
      <c r="AG55" s="8">
        <v>44008</v>
      </c>
      <c r="AH55" s="90">
        <f t="shared" si="4"/>
        <v>2100000</v>
      </c>
      <c r="AI55" s="89">
        <v>8400000</v>
      </c>
      <c r="AJ55" s="89"/>
      <c r="AK55" s="89"/>
      <c r="AL55" s="37"/>
      <c r="AM55" s="90"/>
      <c r="AN55" s="90"/>
      <c r="AO55" s="90"/>
      <c r="AP55" s="90"/>
      <c r="AQ55" s="6"/>
      <c r="AR55" s="125"/>
      <c r="AS55" s="125"/>
      <c r="AT55" s="90"/>
      <c r="AU55" s="90"/>
      <c r="AV55" s="6">
        <f>IFERROR(VLOOKUP(AU55,#REF!,2,0), )</f>
        <v>0</v>
      </c>
      <c r="AW55" s="90"/>
      <c r="AX55" s="6">
        <f>IFERROR(VLOOKUP(AW55,#REF!,2,0), )</f>
        <v>0</v>
      </c>
      <c r="AY55" s="12"/>
      <c r="AZ55" s="12"/>
      <c r="BA55" s="12"/>
      <c r="BB55" s="12"/>
      <c r="BC55" s="12"/>
      <c r="BD55" s="12"/>
      <c r="BE55" s="12"/>
      <c r="BF55" s="126"/>
      <c r="BG55" s="126"/>
      <c r="BH55" s="126"/>
      <c r="BI55" s="126"/>
      <c r="BJ55" s="126"/>
      <c r="BK55" s="126"/>
      <c r="BL55" s="126"/>
      <c r="BM55" s="126"/>
      <c r="BN55" s="126"/>
      <c r="BO55" s="126"/>
      <c r="BP55" s="90"/>
      <c r="BQ55" s="125"/>
      <c r="BR55" s="90"/>
      <c r="BS55" s="90"/>
      <c r="BT55" s="125"/>
      <c r="BU55" s="90"/>
      <c r="BV55" s="90"/>
      <c r="BW55" s="90"/>
      <c r="BX55" s="90"/>
      <c r="BY55" s="90"/>
      <c r="BZ55" s="125"/>
      <c r="CA55" s="104"/>
      <c r="CB55" s="125"/>
      <c r="CC55" s="104"/>
      <c r="CD55" s="104"/>
      <c r="CE55" s="90"/>
      <c r="CF55" s="90"/>
      <c r="CG55" s="90"/>
      <c r="CH55" s="125"/>
      <c r="CI55" s="125"/>
      <c r="CJ55" s="128"/>
      <c r="CK55" s="90"/>
      <c r="CL55" s="90"/>
      <c r="CM55" s="90"/>
      <c r="CN55" s="90"/>
      <c r="CO55" s="125"/>
      <c r="CP55" s="128"/>
      <c r="CQ55" s="90"/>
      <c r="CR55" s="90"/>
      <c r="CS55" s="90"/>
      <c r="CT55" s="8">
        <v>44008</v>
      </c>
      <c r="CU55" s="5">
        <f t="shared" si="3"/>
        <v>8400000</v>
      </c>
      <c r="DF55"/>
      <c r="DK55" s="6" t="s">
        <v>1112</v>
      </c>
      <c r="DL55" s="31" t="s">
        <v>1011</v>
      </c>
    </row>
    <row r="56" spans="1:117" ht="25.5" customHeight="1" x14ac:dyDescent="0.25">
      <c r="A56" s="30" t="s">
        <v>597</v>
      </c>
      <c r="B56" s="6">
        <v>2020</v>
      </c>
      <c r="C56" s="9" t="s">
        <v>1185</v>
      </c>
      <c r="D56" s="35" t="s">
        <v>1185</v>
      </c>
      <c r="E56" s="10" t="s">
        <v>1186</v>
      </c>
      <c r="G56" s="6" t="s">
        <v>892</v>
      </c>
      <c r="H56" s="6" t="s">
        <v>868</v>
      </c>
      <c r="I56" s="6" t="s">
        <v>869</v>
      </c>
      <c r="J56" s="6" t="s">
        <v>1187</v>
      </c>
      <c r="K56" s="99" t="s">
        <v>1188</v>
      </c>
      <c r="L56" s="6" t="s">
        <v>1889</v>
      </c>
      <c r="M56" s="6" t="s">
        <v>904</v>
      </c>
      <c r="N56" s="19">
        <v>79489821</v>
      </c>
      <c r="Q56" s="6" t="s">
        <v>870</v>
      </c>
      <c r="T56" s="6"/>
      <c r="U56" s="6"/>
      <c r="V56" s="12"/>
      <c r="W56" s="6"/>
      <c r="X56" s="6"/>
      <c r="Y56" s="6"/>
      <c r="Z56" s="12">
        <v>3118829237</v>
      </c>
      <c r="AA56" s="101"/>
      <c r="AB56" s="20">
        <v>8</v>
      </c>
      <c r="AD56" s="23">
        <v>43887</v>
      </c>
      <c r="AE56" s="24">
        <v>43887</v>
      </c>
      <c r="AG56" s="8">
        <v>44129</v>
      </c>
      <c r="AH56" s="90">
        <f t="shared" si="4"/>
        <v>6000000</v>
      </c>
      <c r="AI56" s="89">
        <v>48000000</v>
      </c>
      <c r="AJ56" s="89"/>
      <c r="AK56" s="89"/>
      <c r="AL56" s="37"/>
      <c r="AM56" s="90"/>
      <c r="AN56" s="90"/>
      <c r="AO56" s="90"/>
      <c r="AP56" s="90"/>
      <c r="AQ56" s="6"/>
      <c r="AR56" s="125"/>
      <c r="AS56" s="125"/>
      <c r="AT56" s="90"/>
      <c r="AU56" s="90"/>
      <c r="AV56" s="6">
        <f>IFERROR(VLOOKUP(AU56,#REF!,2,0), )</f>
        <v>0</v>
      </c>
      <c r="AW56" s="90"/>
      <c r="AX56" s="6">
        <f>IFERROR(VLOOKUP(AW56,#REF!,2,0), )</f>
        <v>0</v>
      </c>
      <c r="AY56" s="12"/>
      <c r="AZ56" s="12"/>
      <c r="BA56" s="12"/>
      <c r="BB56" s="12"/>
      <c r="BC56" s="12"/>
      <c r="BD56" s="12"/>
      <c r="BE56" s="12"/>
      <c r="BF56" s="126"/>
      <c r="BG56" s="126"/>
      <c r="BH56" s="126"/>
      <c r="BI56" s="126"/>
      <c r="BJ56" s="126"/>
      <c r="BK56" s="126"/>
      <c r="BL56" s="126"/>
      <c r="BM56" s="126"/>
      <c r="BN56" s="126"/>
      <c r="BO56" s="126"/>
      <c r="BP56" s="90"/>
      <c r="BQ56" s="125"/>
      <c r="BR56" s="90"/>
      <c r="BS56" s="90"/>
      <c r="BT56" s="125"/>
      <c r="BU56" s="90"/>
      <c r="BV56" s="90"/>
      <c r="BW56" s="90"/>
      <c r="BX56" s="90"/>
      <c r="BY56" s="90"/>
      <c r="BZ56" s="125"/>
      <c r="CA56" s="105"/>
      <c r="CB56" s="125"/>
      <c r="CC56" s="105">
        <v>22</v>
      </c>
      <c r="CD56" s="118">
        <v>44151</v>
      </c>
      <c r="CE56" s="90"/>
      <c r="CF56" s="90"/>
      <c r="CG56" s="90"/>
      <c r="CH56" s="125"/>
      <c r="CI56" s="125"/>
      <c r="CJ56" s="128"/>
      <c r="CK56" s="90"/>
      <c r="CL56" s="90"/>
      <c r="CM56" s="90"/>
      <c r="CN56" s="90"/>
      <c r="CO56" s="125"/>
      <c r="CP56" s="128"/>
      <c r="CQ56" s="90"/>
      <c r="CR56" s="90"/>
      <c r="CS56" s="90"/>
      <c r="CT56" s="118">
        <v>44151</v>
      </c>
      <c r="CU56" s="5">
        <f t="shared" si="3"/>
        <v>48000000</v>
      </c>
      <c r="DF56"/>
    </row>
    <row r="57" spans="1:117" ht="25.5" customHeight="1" x14ac:dyDescent="0.25">
      <c r="A57" s="30" t="s">
        <v>598</v>
      </c>
      <c r="B57" s="6">
        <v>2020</v>
      </c>
      <c r="C57" s="9" t="s">
        <v>1189</v>
      </c>
      <c r="D57" s="35" t="s">
        <v>1189</v>
      </c>
      <c r="E57" s="10" t="s">
        <v>1190</v>
      </c>
      <c r="G57" s="6" t="s">
        <v>892</v>
      </c>
      <c r="H57" s="6" t="s">
        <v>868</v>
      </c>
      <c r="I57" s="6" t="s">
        <v>869</v>
      </c>
      <c r="J57" s="6" t="s">
        <v>1191</v>
      </c>
      <c r="K57" s="99" t="s">
        <v>1192</v>
      </c>
      <c r="L57" s="6" t="s">
        <v>1890</v>
      </c>
      <c r="M57" s="6" t="s">
        <v>904</v>
      </c>
      <c r="N57" s="19">
        <v>79557732</v>
      </c>
      <c r="Q57" s="6" t="s">
        <v>870</v>
      </c>
      <c r="T57" s="6"/>
      <c r="U57" s="6"/>
      <c r="V57" s="12"/>
      <c r="W57" s="6"/>
      <c r="X57" s="6"/>
      <c r="Y57" s="6"/>
      <c r="Z57" s="12">
        <v>31555865403</v>
      </c>
      <c r="AA57" s="101"/>
      <c r="AB57" s="20">
        <v>4</v>
      </c>
      <c r="AD57" s="23">
        <v>43887</v>
      </c>
      <c r="AE57" s="24">
        <v>43887</v>
      </c>
      <c r="AG57" s="8">
        <v>44007</v>
      </c>
      <c r="AH57" s="90">
        <f t="shared" si="4"/>
        <v>4500000</v>
      </c>
      <c r="AI57" s="89">
        <v>18000000</v>
      </c>
      <c r="AJ57" s="89"/>
      <c r="AK57" s="89"/>
      <c r="AL57" s="37"/>
      <c r="AM57" s="90"/>
      <c r="AN57" s="90"/>
      <c r="AO57" s="90"/>
      <c r="AP57" s="90"/>
      <c r="AQ57" s="6"/>
      <c r="AR57" s="125"/>
      <c r="AS57" s="125"/>
      <c r="AT57" s="90"/>
      <c r="AU57" s="90"/>
      <c r="AV57" s="6">
        <f>IFERROR(VLOOKUP(AU57,#REF!,2,0), )</f>
        <v>0</v>
      </c>
      <c r="AW57" s="90"/>
      <c r="AX57" s="6">
        <f>IFERROR(VLOOKUP(AW57,#REF!,2,0), )</f>
        <v>0</v>
      </c>
      <c r="AY57" s="12"/>
      <c r="AZ57" s="12"/>
      <c r="BA57" s="12"/>
      <c r="BB57" s="12"/>
      <c r="BC57" s="12"/>
      <c r="BD57" s="12"/>
      <c r="BE57" s="12"/>
      <c r="BF57" s="126"/>
      <c r="BG57" s="126"/>
      <c r="BH57" s="126"/>
      <c r="BI57" s="126"/>
      <c r="BJ57" s="126"/>
      <c r="BK57" s="126"/>
      <c r="BL57" s="126"/>
      <c r="BM57" s="126"/>
      <c r="BN57" s="126"/>
      <c r="BO57" s="126"/>
      <c r="BP57" s="90"/>
      <c r="BQ57" s="125"/>
      <c r="BR57" s="90"/>
      <c r="BS57" s="90"/>
      <c r="BT57" s="125"/>
      <c r="BU57" s="90"/>
      <c r="BV57" s="90"/>
      <c r="BW57" s="90"/>
      <c r="BX57" s="90"/>
      <c r="BY57" s="90"/>
      <c r="BZ57" s="125"/>
      <c r="CA57" s="104"/>
      <c r="CB57" s="125"/>
      <c r="CC57" s="104"/>
      <c r="CD57" s="104"/>
      <c r="CE57" s="90"/>
      <c r="CF57" s="90"/>
      <c r="CG57" s="90"/>
      <c r="CH57" s="125"/>
      <c r="CI57" s="125"/>
      <c r="CJ57" s="128"/>
      <c r="CK57" s="90"/>
      <c r="CL57" s="90"/>
      <c r="CM57" s="90"/>
      <c r="CN57" s="90"/>
      <c r="CO57" s="125"/>
      <c r="CP57" s="128"/>
      <c r="CQ57" s="90"/>
      <c r="CR57" s="90"/>
      <c r="CS57" s="90"/>
      <c r="CT57" s="8">
        <v>44007</v>
      </c>
      <c r="CU57" s="5">
        <f t="shared" si="3"/>
        <v>18000000</v>
      </c>
      <c r="DF57"/>
      <c r="DK57" s="6" t="s">
        <v>1090</v>
      </c>
      <c r="DL57" s="31" t="s">
        <v>1011</v>
      </c>
    </row>
    <row r="58" spans="1:117" ht="25.5" customHeight="1" x14ac:dyDescent="0.25">
      <c r="A58" s="30" t="s">
        <v>599</v>
      </c>
      <c r="B58" s="6">
        <v>2020</v>
      </c>
      <c r="C58" s="9" t="s">
        <v>1193</v>
      </c>
      <c r="D58" s="35" t="s">
        <v>1193</v>
      </c>
      <c r="E58" s="10" t="s">
        <v>1194</v>
      </c>
      <c r="G58" s="6" t="s">
        <v>892</v>
      </c>
      <c r="H58" s="6" t="s">
        <v>868</v>
      </c>
      <c r="I58" s="6" t="s">
        <v>869</v>
      </c>
      <c r="J58" s="6" t="s">
        <v>1195</v>
      </c>
      <c r="K58" s="99" t="s">
        <v>1196</v>
      </c>
      <c r="L58" s="6" t="s">
        <v>1891</v>
      </c>
      <c r="M58" s="6" t="s">
        <v>904</v>
      </c>
      <c r="N58" s="19">
        <v>508756779</v>
      </c>
      <c r="Q58" s="6" t="s">
        <v>870</v>
      </c>
      <c r="T58" s="6"/>
      <c r="U58" s="6"/>
      <c r="V58" s="12"/>
      <c r="W58" s="6"/>
      <c r="X58" s="6"/>
      <c r="Y58" s="6"/>
      <c r="Z58" s="12">
        <v>3143225349</v>
      </c>
      <c r="AA58" s="101"/>
      <c r="AB58" s="20">
        <v>4</v>
      </c>
      <c r="AD58" s="23">
        <v>43887</v>
      </c>
      <c r="AE58" s="24">
        <v>43887</v>
      </c>
      <c r="AG58" s="8">
        <v>44007</v>
      </c>
      <c r="AH58" s="90">
        <f t="shared" si="4"/>
        <v>7000000</v>
      </c>
      <c r="AI58" s="89">
        <v>28000000</v>
      </c>
      <c r="AJ58" s="89"/>
      <c r="AK58" s="89"/>
      <c r="AL58" s="37"/>
      <c r="AM58" s="90"/>
      <c r="AN58" s="90"/>
      <c r="AO58" s="90"/>
      <c r="AP58" s="90"/>
      <c r="AQ58" s="6"/>
      <c r="AR58" s="125"/>
      <c r="AS58" s="125"/>
      <c r="AT58" s="90"/>
      <c r="AU58" s="90"/>
      <c r="AV58" s="6">
        <f>IFERROR(VLOOKUP(AU58,#REF!,2,0), )</f>
        <v>0</v>
      </c>
      <c r="AW58" s="90"/>
      <c r="AX58" s="6">
        <f>IFERROR(VLOOKUP(AW58,#REF!,2,0), )</f>
        <v>0</v>
      </c>
      <c r="AY58" s="12"/>
      <c r="AZ58" s="12"/>
      <c r="BA58" s="12"/>
      <c r="BB58" s="12"/>
      <c r="BC58" s="12"/>
      <c r="BD58" s="12"/>
      <c r="BE58" s="12"/>
      <c r="BF58" s="126"/>
      <c r="BG58" s="126"/>
      <c r="BH58" s="126"/>
      <c r="BI58" s="126"/>
      <c r="BJ58" s="126"/>
      <c r="BK58" s="126"/>
      <c r="BL58" s="126"/>
      <c r="BM58" s="126"/>
      <c r="BN58" s="126"/>
      <c r="BO58" s="126"/>
      <c r="BP58" s="90"/>
      <c r="BQ58" s="125"/>
      <c r="BR58" s="90"/>
      <c r="BS58" s="90"/>
      <c r="BT58" s="125"/>
      <c r="BU58" s="90"/>
      <c r="BV58" s="90"/>
      <c r="BW58" s="90"/>
      <c r="BX58" s="90"/>
      <c r="BY58" s="90"/>
      <c r="BZ58" s="125"/>
      <c r="CA58" s="104"/>
      <c r="CB58" s="125"/>
      <c r="CC58" s="104"/>
      <c r="CD58" s="104"/>
      <c r="CE58" s="90"/>
      <c r="CF58" s="90"/>
      <c r="CG58" s="90"/>
      <c r="CH58" s="125"/>
      <c r="CI58" s="125"/>
      <c r="CJ58" s="128"/>
      <c r="CK58" s="90"/>
      <c r="CL58" s="90"/>
      <c r="CM58" s="90"/>
      <c r="CN58" s="90"/>
      <c r="CO58" s="125"/>
      <c r="CP58" s="128"/>
      <c r="CQ58" s="90"/>
      <c r="CR58" s="90"/>
      <c r="CS58" s="90"/>
      <c r="CT58" s="8">
        <v>44007</v>
      </c>
      <c r="CU58" s="5">
        <f t="shared" si="3"/>
        <v>28000000</v>
      </c>
      <c r="DF58"/>
    </row>
    <row r="59" spans="1:117" ht="25.5" customHeight="1" x14ac:dyDescent="0.25">
      <c r="A59" s="30" t="s">
        <v>600</v>
      </c>
      <c r="B59" s="6">
        <v>2020</v>
      </c>
      <c r="C59" s="9" t="s">
        <v>1197</v>
      </c>
      <c r="D59" s="35" t="s">
        <v>1197</v>
      </c>
      <c r="E59" s="10" t="s">
        <v>1198</v>
      </c>
      <c r="G59" s="6" t="s">
        <v>892</v>
      </c>
      <c r="H59" s="6" t="s">
        <v>868</v>
      </c>
      <c r="I59" s="6" t="s">
        <v>869</v>
      </c>
      <c r="J59" s="6" t="s">
        <v>1199</v>
      </c>
      <c r="K59" s="99" t="s">
        <v>1200</v>
      </c>
      <c r="L59" s="6" t="s">
        <v>1892</v>
      </c>
      <c r="M59" s="6" t="s">
        <v>904</v>
      </c>
      <c r="N59" s="19">
        <v>80222582</v>
      </c>
      <c r="Q59" s="6" t="s">
        <v>870</v>
      </c>
      <c r="T59" s="6"/>
      <c r="U59" s="6"/>
      <c r="V59" s="12"/>
      <c r="W59" s="6"/>
      <c r="X59" s="6"/>
      <c r="Y59" s="6"/>
      <c r="Z59" s="12">
        <v>3058159411</v>
      </c>
      <c r="AA59" s="101"/>
      <c r="AB59" s="20">
        <v>4</v>
      </c>
      <c r="AD59" s="23">
        <v>43889</v>
      </c>
      <c r="AE59" s="24">
        <v>43889</v>
      </c>
      <c r="AG59" s="8">
        <v>44009</v>
      </c>
      <c r="AH59" s="90">
        <f t="shared" si="4"/>
        <v>4100000</v>
      </c>
      <c r="AI59" s="89">
        <v>16400000</v>
      </c>
      <c r="AJ59" s="89"/>
      <c r="AK59" s="89"/>
      <c r="AL59" s="37"/>
      <c r="AM59" s="90"/>
      <c r="AN59" s="90"/>
      <c r="AO59" s="90"/>
      <c r="AP59" s="90"/>
      <c r="AQ59" s="6"/>
      <c r="AR59" s="125"/>
      <c r="AS59" s="125"/>
      <c r="AT59" s="90"/>
      <c r="AU59" s="90"/>
      <c r="AV59" s="6">
        <f>IFERROR(VLOOKUP(AU59,#REF!,2,0), )</f>
        <v>0</v>
      </c>
      <c r="AW59" s="90"/>
      <c r="AX59" s="6">
        <f>IFERROR(VLOOKUP(AW59,#REF!,2,0), )</f>
        <v>0</v>
      </c>
      <c r="AY59" s="12"/>
      <c r="AZ59" s="12"/>
      <c r="BA59" s="12"/>
      <c r="BB59" s="12"/>
      <c r="BC59" s="12"/>
      <c r="BD59" s="12"/>
      <c r="BE59" s="12"/>
      <c r="BF59" s="126"/>
      <c r="BG59" s="126"/>
      <c r="BH59" s="126"/>
      <c r="BI59" s="126"/>
      <c r="BJ59" s="126"/>
      <c r="BK59" s="126"/>
      <c r="BL59" s="126"/>
      <c r="BM59" s="126"/>
      <c r="BN59" s="126"/>
      <c r="BO59" s="126"/>
      <c r="BP59" s="90"/>
      <c r="BQ59" s="125"/>
      <c r="BR59" s="90"/>
      <c r="BS59" s="90"/>
      <c r="BT59" s="125"/>
      <c r="BU59" s="90"/>
      <c r="BV59" s="90"/>
      <c r="BW59" s="90"/>
      <c r="BX59" s="90"/>
      <c r="BY59" s="90"/>
      <c r="BZ59" s="125"/>
      <c r="CA59" s="103">
        <v>8200000</v>
      </c>
      <c r="CB59" s="125"/>
      <c r="CC59" s="105">
        <v>60</v>
      </c>
      <c r="CD59" s="118">
        <v>44071</v>
      </c>
      <c r="CE59" s="90"/>
      <c r="CF59" s="90"/>
      <c r="CG59" s="90"/>
      <c r="CH59" s="125"/>
      <c r="CI59" s="125"/>
      <c r="CJ59" s="128"/>
      <c r="CK59" s="90"/>
      <c r="CL59" s="90"/>
      <c r="CM59" s="90"/>
      <c r="CN59" s="90"/>
      <c r="CO59" s="125"/>
      <c r="CP59" s="128"/>
      <c r="CQ59" s="90"/>
      <c r="CR59" s="90"/>
      <c r="CS59" s="90"/>
      <c r="CT59" s="118">
        <v>44071</v>
      </c>
      <c r="CU59" s="5">
        <f t="shared" si="3"/>
        <v>24600000</v>
      </c>
      <c r="DF59"/>
      <c r="DK59" s="6" t="s">
        <v>1021</v>
      </c>
      <c r="DL59" s="31" t="s">
        <v>1011</v>
      </c>
    </row>
    <row r="60" spans="1:117" ht="25.5" customHeight="1" x14ac:dyDescent="0.25">
      <c r="A60" s="30" t="s">
        <v>601</v>
      </c>
      <c r="B60" s="6">
        <v>2020</v>
      </c>
      <c r="C60" s="9" t="s">
        <v>1201</v>
      </c>
      <c r="D60" s="35" t="s">
        <v>1201</v>
      </c>
      <c r="E60" s="10" t="s">
        <v>1202</v>
      </c>
      <c r="G60" s="6" t="s">
        <v>892</v>
      </c>
      <c r="H60" s="6" t="s">
        <v>868</v>
      </c>
      <c r="I60" s="6" t="s">
        <v>869</v>
      </c>
      <c r="J60" s="6" t="s">
        <v>1203</v>
      </c>
      <c r="K60" s="99" t="s">
        <v>1204</v>
      </c>
      <c r="L60" s="6" t="s">
        <v>1893</v>
      </c>
      <c r="M60" s="6" t="s">
        <v>904</v>
      </c>
      <c r="N60" s="19">
        <v>19451565</v>
      </c>
      <c r="Q60" s="6" t="s">
        <v>870</v>
      </c>
      <c r="T60" s="6"/>
      <c r="U60" s="6"/>
      <c r="V60" s="12"/>
      <c r="W60" s="6"/>
      <c r="X60" s="6"/>
      <c r="Y60" s="6"/>
      <c r="Z60" s="12">
        <v>3057960657</v>
      </c>
      <c r="AA60" s="101"/>
      <c r="AB60" s="20">
        <v>4</v>
      </c>
      <c r="AD60" s="23">
        <v>43887</v>
      </c>
      <c r="AE60" s="24">
        <v>43887</v>
      </c>
      <c r="AG60" s="8">
        <v>44007</v>
      </c>
      <c r="AH60" s="90">
        <f t="shared" si="4"/>
        <v>2370000</v>
      </c>
      <c r="AI60" s="89">
        <v>9480000</v>
      </c>
      <c r="AJ60" s="89"/>
      <c r="AK60" s="89"/>
      <c r="AL60" s="37"/>
      <c r="AM60" s="90"/>
      <c r="AN60" s="90"/>
      <c r="AO60" s="90"/>
      <c r="AP60" s="90"/>
      <c r="AQ60" s="6"/>
      <c r="AR60" s="125"/>
      <c r="AS60" s="125"/>
      <c r="AT60" s="90"/>
      <c r="AU60" s="90"/>
      <c r="AV60" s="6">
        <f>IFERROR(VLOOKUP(AU60,#REF!,2,0), )</f>
        <v>0</v>
      </c>
      <c r="AW60" s="90"/>
      <c r="AX60" s="6">
        <f>IFERROR(VLOOKUP(AW60,#REF!,2,0), )</f>
        <v>0</v>
      </c>
      <c r="AY60" s="12"/>
      <c r="AZ60" s="12"/>
      <c r="BA60" s="12"/>
      <c r="BB60" s="12"/>
      <c r="BC60" s="12"/>
      <c r="BD60" s="12"/>
      <c r="BE60" s="12"/>
      <c r="BF60" s="126"/>
      <c r="BG60" s="126"/>
      <c r="BH60" s="126"/>
      <c r="BI60" s="126"/>
      <c r="BJ60" s="126"/>
      <c r="BK60" s="126"/>
      <c r="BL60" s="126"/>
      <c r="BM60" s="126"/>
      <c r="BN60" s="126"/>
      <c r="BO60" s="126"/>
      <c r="BP60" s="90"/>
      <c r="BQ60" s="125"/>
      <c r="BR60" s="90"/>
      <c r="BS60" s="90"/>
      <c r="BT60" s="125"/>
      <c r="BU60" s="90"/>
      <c r="BV60" s="90"/>
      <c r="BW60" s="90"/>
      <c r="BX60" s="90"/>
      <c r="BY60" s="90"/>
      <c r="BZ60" s="125"/>
      <c r="CA60" s="104"/>
      <c r="CB60" s="125"/>
      <c r="CC60" s="104"/>
      <c r="CD60" s="104"/>
      <c r="CE60" s="90"/>
      <c r="CF60" s="90"/>
      <c r="CG60" s="90"/>
      <c r="CH60" s="125"/>
      <c r="CI60" s="125"/>
      <c r="CJ60" s="128"/>
      <c r="CK60" s="90"/>
      <c r="CL60" s="90"/>
      <c r="CM60" s="90"/>
      <c r="CN60" s="90"/>
      <c r="CO60" s="125"/>
      <c r="CP60" s="128"/>
      <c r="CQ60" s="90"/>
      <c r="CR60" s="90"/>
      <c r="CS60" s="90"/>
      <c r="CT60" s="8">
        <v>44007</v>
      </c>
      <c r="CU60" s="5">
        <f t="shared" si="3"/>
        <v>9480000</v>
      </c>
      <c r="DF60"/>
      <c r="DK60" s="6" t="s">
        <v>1112</v>
      </c>
      <c r="DL60" s="31" t="s">
        <v>1011</v>
      </c>
    </row>
    <row r="61" spans="1:117" ht="25.5" customHeight="1" x14ac:dyDescent="0.25">
      <c r="A61" s="30" t="s">
        <v>602</v>
      </c>
      <c r="B61" s="6">
        <v>2020</v>
      </c>
      <c r="C61" s="9" t="s">
        <v>1205</v>
      </c>
      <c r="D61" s="35" t="s">
        <v>1205</v>
      </c>
      <c r="E61" s="36" t="s">
        <v>1206</v>
      </c>
      <c r="G61" s="6" t="s">
        <v>892</v>
      </c>
      <c r="H61" s="6" t="s">
        <v>868</v>
      </c>
      <c r="I61" s="6" t="s">
        <v>869</v>
      </c>
      <c r="J61" s="6" t="s">
        <v>1207</v>
      </c>
      <c r="K61" s="99" t="s">
        <v>1208</v>
      </c>
      <c r="L61" s="6" t="s">
        <v>1894</v>
      </c>
      <c r="M61" s="6" t="s">
        <v>904</v>
      </c>
      <c r="N61" s="19">
        <v>21061272</v>
      </c>
      <c r="Q61" s="6" t="s">
        <v>870</v>
      </c>
      <c r="T61" s="6"/>
      <c r="U61" s="6"/>
      <c r="V61" s="12"/>
      <c r="W61" s="6"/>
      <c r="X61" s="6"/>
      <c r="Y61" s="6"/>
      <c r="Z61" s="12">
        <v>3102631013</v>
      </c>
      <c r="AA61" s="101"/>
      <c r="AB61" s="20">
        <v>4</v>
      </c>
      <c r="AD61" s="23">
        <v>43892</v>
      </c>
      <c r="AE61" s="24">
        <v>43892</v>
      </c>
      <c r="AG61" s="8">
        <v>44013</v>
      </c>
      <c r="AH61" s="90">
        <f t="shared" si="4"/>
        <v>4600000</v>
      </c>
      <c r="AI61" s="89">
        <v>18400000</v>
      </c>
      <c r="AJ61" s="89"/>
      <c r="AK61" s="89"/>
      <c r="AL61" s="37"/>
      <c r="AM61" s="90"/>
      <c r="AN61" s="90"/>
      <c r="AO61" s="90"/>
      <c r="AP61" s="90"/>
      <c r="AQ61" s="6"/>
      <c r="AR61" s="125"/>
      <c r="AS61" s="125"/>
      <c r="AT61" s="90"/>
      <c r="AU61" s="90"/>
      <c r="AV61" s="6">
        <f>IFERROR(VLOOKUP(AU61,#REF!,2,0), )</f>
        <v>0</v>
      </c>
      <c r="AW61" s="90"/>
      <c r="AX61" s="6">
        <f>IFERROR(VLOOKUP(AW61,#REF!,2,0), )</f>
        <v>0</v>
      </c>
      <c r="AY61" s="12"/>
      <c r="AZ61" s="12"/>
      <c r="BA61" s="12"/>
      <c r="BB61" s="12"/>
      <c r="BC61" s="12"/>
      <c r="BD61" s="12"/>
      <c r="BE61" s="12"/>
      <c r="BF61" s="126"/>
      <c r="BG61" s="126"/>
      <c r="BH61" s="126"/>
      <c r="BI61" s="126"/>
      <c r="BJ61" s="126"/>
      <c r="BK61" s="126"/>
      <c r="BL61" s="126"/>
      <c r="BM61" s="126"/>
      <c r="BN61" s="126"/>
      <c r="BO61" s="126"/>
      <c r="BP61" s="90"/>
      <c r="BQ61" s="125"/>
      <c r="BR61" s="90"/>
      <c r="BS61" s="90"/>
      <c r="BT61" s="125"/>
      <c r="BU61" s="90"/>
      <c r="BV61" s="90"/>
      <c r="BW61" s="90"/>
      <c r="BX61" s="90"/>
      <c r="BY61" s="90"/>
      <c r="BZ61" s="125"/>
      <c r="CA61" s="104"/>
      <c r="CB61" s="125"/>
      <c r="CC61" s="104"/>
      <c r="CD61" s="104"/>
      <c r="CE61" s="90"/>
      <c r="CF61" s="90"/>
      <c r="CG61" s="90"/>
      <c r="CH61" s="125"/>
      <c r="CI61" s="125"/>
      <c r="CJ61" s="128"/>
      <c r="CK61" s="90"/>
      <c r="CL61" s="90"/>
      <c r="CM61" s="90"/>
      <c r="CN61" s="90"/>
      <c r="CO61" s="125"/>
      <c r="CP61" s="128"/>
      <c r="CQ61" s="90"/>
      <c r="CR61" s="90"/>
      <c r="CS61" s="90"/>
      <c r="CT61" s="8">
        <v>44013</v>
      </c>
      <c r="CU61" s="5">
        <f t="shared" si="3"/>
        <v>18400000</v>
      </c>
      <c r="DF61"/>
    </row>
    <row r="62" spans="1:117" ht="25.5" customHeight="1" x14ac:dyDescent="0.25">
      <c r="A62" s="30" t="s">
        <v>603</v>
      </c>
      <c r="B62" s="6">
        <v>2020</v>
      </c>
      <c r="C62" s="9" t="s">
        <v>1209</v>
      </c>
      <c r="D62" s="35" t="s">
        <v>1209</v>
      </c>
      <c r="E62" s="10" t="s">
        <v>1210</v>
      </c>
      <c r="G62" s="6" t="s">
        <v>892</v>
      </c>
      <c r="H62" s="6" t="s">
        <v>868</v>
      </c>
      <c r="I62" s="6" t="s">
        <v>869</v>
      </c>
      <c r="J62" s="6" t="s">
        <v>1211</v>
      </c>
      <c r="K62" s="99" t="s">
        <v>1212</v>
      </c>
      <c r="L62" s="6" t="s">
        <v>1895</v>
      </c>
      <c r="M62" s="6" t="s">
        <v>904</v>
      </c>
      <c r="N62" s="19">
        <v>1031133666</v>
      </c>
      <c r="Q62" s="6" t="s">
        <v>870</v>
      </c>
      <c r="T62" s="6"/>
      <c r="U62" s="6"/>
      <c r="V62" s="12"/>
      <c r="W62" s="6"/>
      <c r="X62" s="6"/>
      <c r="Y62" s="6"/>
      <c r="Z62" s="12">
        <v>3016690374</v>
      </c>
      <c r="AA62" s="101"/>
      <c r="AB62" s="20">
        <v>4</v>
      </c>
      <c r="AD62" s="23">
        <v>43894</v>
      </c>
      <c r="AE62" s="24">
        <v>43899</v>
      </c>
      <c r="AG62" s="8">
        <v>44020</v>
      </c>
      <c r="AH62" s="90">
        <f t="shared" si="4"/>
        <v>2100000</v>
      </c>
      <c r="AI62" s="89">
        <v>8400000</v>
      </c>
      <c r="AJ62" s="89"/>
      <c r="AK62" s="89"/>
      <c r="AL62" s="37"/>
      <c r="AM62" s="90"/>
      <c r="AN62" s="90"/>
      <c r="AO62" s="90"/>
      <c r="AP62" s="90"/>
      <c r="AQ62" s="6"/>
      <c r="AR62" s="125"/>
      <c r="AS62" s="125"/>
      <c r="AT62" s="90"/>
      <c r="AU62" s="90"/>
      <c r="AV62" s="6">
        <f>IFERROR(VLOOKUP(AU62,#REF!,2,0), )</f>
        <v>0</v>
      </c>
      <c r="AW62" s="90"/>
      <c r="AX62" s="6">
        <f>IFERROR(VLOOKUP(AW62,#REF!,2,0), )</f>
        <v>0</v>
      </c>
      <c r="AY62" s="12"/>
      <c r="AZ62" s="12"/>
      <c r="BA62" s="12"/>
      <c r="BB62" s="12"/>
      <c r="BC62" s="12"/>
      <c r="BD62" s="12"/>
      <c r="BE62" s="12"/>
      <c r="BF62" s="126"/>
      <c r="BG62" s="126"/>
      <c r="BH62" s="126"/>
      <c r="BI62" s="126"/>
      <c r="BJ62" s="126"/>
      <c r="BK62" s="126"/>
      <c r="BL62" s="126"/>
      <c r="BM62" s="126"/>
      <c r="BN62" s="126"/>
      <c r="BO62" s="126"/>
      <c r="BP62" s="90"/>
      <c r="BQ62" s="125"/>
      <c r="BR62" s="90"/>
      <c r="BS62" s="90"/>
      <c r="BT62" s="125"/>
      <c r="BU62" s="90"/>
      <c r="BV62" s="90"/>
      <c r="BW62" s="90"/>
      <c r="BX62" s="90"/>
      <c r="BY62" s="90"/>
      <c r="BZ62" s="125"/>
      <c r="CA62" s="103">
        <v>2100000</v>
      </c>
      <c r="CB62" s="125"/>
      <c r="CC62" s="105">
        <v>30</v>
      </c>
      <c r="CD62" s="118">
        <v>44051</v>
      </c>
      <c r="CE62" s="90"/>
      <c r="CF62" s="90"/>
      <c r="CG62" s="90"/>
      <c r="CH62" s="125"/>
      <c r="CI62" s="125"/>
      <c r="CJ62" s="128"/>
      <c r="CK62" s="90"/>
      <c r="CL62" s="90"/>
      <c r="CM62" s="90"/>
      <c r="CN62" s="90"/>
      <c r="CO62" s="125"/>
      <c r="CP62" s="128"/>
      <c r="CQ62" s="90"/>
      <c r="CR62" s="90"/>
      <c r="CS62" s="90"/>
      <c r="CT62" s="118">
        <v>44051</v>
      </c>
      <c r="CU62" s="5">
        <f t="shared" si="3"/>
        <v>10500000</v>
      </c>
      <c r="DF62"/>
    </row>
    <row r="63" spans="1:117" ht="25.5" customHeight="1" x14ac:dyDescent="0.25">
      <c r="A63" s="30" t="s">
        <v>604</v>
      </c>
      <c r="B63" s="6">
        <v>2020</v>
      </c>
      <c r="C63" s="9" t="s">
        <v>1213</v>
      </c>
      <c r="D63" s="35" t="s">
        <v>1213</v>
      </c>
      <c r="E63" s="10" t="s">
        <v>1214</v>
      </c>
      <c r="G63" s="6" t="s">
        <v>892</v>
      </c>
      <c r="H63" s="6" t="s">
        <v>868</v>
      </c>
      <c r="I63" s="6" t="s">
        <v>869</v>
      </c>
      <c r="J63" s="6" t="s">
        <v>1215</v>
      </c>
      <c r="K63" s="99" t="s">
        <v>1216</v>
      </c>
      <c r="L63" s="6" t="s">
        <v>1896</v>
      </c>
      <c r="M63" s="6" t="s">
        <v>904</v>
      </c>
      <c r="N63" s="19">
        <v>94289412</v>
      </c>
      <c r="Q63" s="6" t="s">
        <v>870</v>
      </c>
      <c r="T63" s="6"/>
      <c r="U63" s="6"/>
      <c r="V63" s="12"/>
      <c r="W63" s="6"/>
      <c r="X63" s="6"/>
      <c r="Y63" s="6"/>
      <c r="Z63" s="12">
        <v>3133611461</v>
      </c>
      <c r="AA63" s="101"/>
      <c r="AB63" s="20">
        <v>4</v>
      </c>
      <c r="AD63" s="23">
        <v>43896</v>
      </c>
      <c r="AE63" s="24">
        <v>43899</v>
      </c>
      <c r="AG63" s="8">
        <v>44020</v>
      </c>
      <c r="AH63" s="90">
        <f t="shared" si="4"/>
        <v>4000000</v>
      </c>
      <c r="AI63" s="89">
        <v>16000000</v>
      </c>
      <c r="AJ63" s="89"/>
      <c r="AK63" s="89"/>
      <c r="AL63" s="37"/>
      <c r="AM63" s="90"/>
      <c r="AN63" s="90"/>
      <c r="AO63" s="90"/>
      <c r="AP63" s="90"/>
      <c r="AQ63" s="6"/>
      <c r="AR63" s="125"/>
      <c r="AS63" s="125"/>
      <c r="AT63" s="90"/>
      <c r="AU63" s="90"/>
      <c r="AV63" s="6">
        <f>IFERROR(VLOOKUP(AU63,#REF!,2,0), )</f>
        <v>0</v>
      </c>
      <c r="AW63" s="90"/>
      <c r="AX63" s="6">
        <f>IFERROR(VLOOKUP(AW63,#REF!,2,0), )</f>
        <v>0</v>
      </c>
      <c r="AY63" s="12"/>
      <c r="AZ63" s="12"/>
      <c r="BA63" s="12"/>
      <c r="BB63" s="12"/>
      <c r="BC63" s="12"/>
      <c r="BD63" s="12"/>
      <c r="BE63" s="12"/>
      <c r="BF63" s="126"/>
      <c r="BG63" s="126"/>
      <c r="BH63" s="126"/>
      <c r="BI63" s="126"/>
      <c r="BJ63" s="126"/>
      <c r="BK63" s="126"/>
      <c r="BL63" s="126"/>
      <c r="BM63" s="126"/>
      <c r="BN63" s="126"/>
      <c r="BO63" s="126"/>
      <c r="BP63" s="90"/>
      <c r="BQ63" s="125"/>
      <c r="BR63" s="90"/>
      <c r="BS63" s="90"/>
      <c r="BT63" s="125"/>
      <c r="BU63" s="90"/>
      <c r="BV63" s="90"/>
      <c r="BW63" s="90"/>
      <c r="BX63" s="90"/>
      <c r="BY63" s="90"/>
      <c r="BZ63" s="125"/>
      <c r="CA63" s="104"/>
      <c r="CB63" s="125"/>
      <c r="CC63" s="104"/>
      <c r="CD63" s="104"/>
      <c r="CE63" s="90"/>
      <c r="CF63" s="90"/>
      <c r="CG63" s="90"/>
      <c r="CH63" s="125"/>
      <c r="CI63" s="125"/>
      <c r="CJ63" s="128"/>
      <c r="CK63" s="90"/>
      <c r="CL63" s="90"/>
      <c r="CM63" s="90"/>
      <c r="CN63" s="90"/>
      <c r="CO63" s="125"/>
      <c r="CP63" s="128"/>
      <c r="CQ63" s="90"/>
      <c r="CR63" s="90"/>
      <c r="CS63" s="90"/>
      <c r="CT63" s="8">
        <v>44020</v>
      </c>
      <c r="CU63" s="5">
        <f t="shared" si="3"/>
        <v>16000000</v>
      </c>
      <c r="DF63"/>
      <c r="DK63" s="6" t="s">
        <v>1122</v>
      </c>
      <c r="DL63" s="31" t="s">
        <v>1011</v>
      </c>
    </row>
    <row r="64" spans="1:117" ht="25.5" customHeight="1" x14ac:dyDescent="0.25">
      <c r="A64" s="30" t="s">
        <v>605</v>
      </c>
      <c r="B64" s="6">
        <v>2020</v>
      </c>
      <c r="C64" s="9" t="s">
        <v>1217</v>
      </c>
      <c r="D64" s="35" t="s">
        <v>1217</v>
      </c>
      <c r="E64" s="10" t="s">
        <v>1218</v>
      </c>
      <c r="G64" s="6" t="s">
        <v>892</v>
      </c>
      <c r="H64" s="6" t="s">
        <v>868</v>
      </c>
      <c r="I64" s="6" t="s">
        <v>869</v>
      </c>
      <c r="J64" s="6" t="s">
        <v>1219</v>
      </c>
      <c r="K64" s="99" t="s">
        <v>1220</v>
      </c>
      <c r="L64" s="6" t="s">
        <v>1897</v>
      </c>
      <c r="M64" s="6" t="s">
        <v>904</v>
      </c>
      <c r="N64" s="19">
        <v>91290518</v>
      </c>
      <c r="P64" t="s">
        <v>875</v>
      </c>
      <c r="Q64" s="6" t="s">
        <v>870</v>
      </c>
      <c r="R64" t="s">
        <v>927</v>
      </c>
      <c r="T64" s="6"/>
      <c r="U64" s="6"/>
      <c r="V64" s="12"/>
      <c r="W64" s="6"/>
      <c r="X64" s="6"/>
      <c r="Y64" s="6"/>
      <c r="Z64" s="12">
        <v>3015043534</v>
      </c>
      <c r="AA64" s="101"/>
      <c r="AB64" s="20">
        <v>4</v>
      </c>
      <c r="AD64" s="23">
        <v>43899</v>
      </c>
      <c r="AE64" s="24">
        <v>43901</v>
      </c>
      <c r="AG64" s="8">
        <v>44022</v>
      </c>
      <c r="AH64" s="90">
        <f t="shared" si="4"/>
        <v>4214000</v>
      </c>
      <c r="AI64" s="89">
        <v>16856000</v>
      </c>
      <c r="AJ64" s="89"/>
      <c r="AK64" s="89"/>
      <c r="AL64" s="37"/>
      <c r="AM64" s="90"/>
      <c r="AN64" s="90"/>
      <c r="AO64" s="90"/>
      <c r="AP64" s="90"/>
      <c r="AQ64" s="6"/>
      <c r="AR64" s="125"/>
      <c r="AS64" s="125"/>
      <c r="AT64" s="90"/>
      <c r="AU64" s="90"/>
      <c r="AV64" s="6">
        <f>IFERROR(VLOOKUP(AU64,#REF!,2,0), )</f>
        <v>0</v>
      </c>
      <c r="AW64" s="90"/>
      <c r="AX64" s="6">
        <f>IFERROR(VLOOKUP(AW64,#REF!,2,0), )</f>
        <v>0</v>
      </c>
      <c r="AY64" s="12"/>
      <c r="AZ64" s="12"/>
      <c r="BA64" s="12"/>
      <c r="BB64" s="12"/>
      <c r="BC64" s="12"/>
      <c r="BD64" s="12"/>
      <c r="BE64" s="12"/>
      <c r="BF64" s="126"/>
      <c r="BG64" s="126"/>
      <c r="BH64" s="126"/>
      <c r="BI64" s="126"/>
      <c r="BJ64" s="126"/>
      <c r="BK64" s="126"/>
      <c r="BL64" s="126"/>
      <c r="BM64" s="126"/>
      <c r="BN64" s="126"/>
      <c r="BO64" s="126"/>
      <c r="BP64" s="90"/>
      <c r="BQ64" s="125"/>
      <c r="BR64" s="90"/>
      <c r="BS64" s="90"/>
      <c r="BT64" s="125"/>
      <c r="BU64" s="90"/>
      <c r="BV64" s="90"/>
      <c r="BW64" s="90"/>
      <c r="BX64" s="90"/>
      <c r="BY64" s="90"/>
      <c r="BZ64" s="125"/>
      <c r="CA64" s="103">
        <v>1404670</v>
      </c>
      <c r="CB64" s="125"/>
      <c r="CC64" s="105">
        <v>10</v>
      </c>
      <c r="CD64" s="118">
        <v>44032</v>
      </c>
      <c r="CE64" s="90"/>
      <c r="CF64" s="90"/>
      <c r="CG64" s="90"/>
      <c r="CH64" s="125"/>
      <c r="CI64" s="125"/>
      <c r="CJ64" s="128"/>
      <c r="CK64" s="90"/>
      <c r="CL64" s="90"/>
      <c r="CM64" s="90"/>
      <c r="CN64" s="90"/>
      <c r="CO64" s="125"/>
      <c r="CP64" s="128"/>
      <c r="CQ64" s="90"/>
      <c r="CR64" s="90"/>
      <c r="CS64" s="90"/>
      <c r="CT64" s="118">
        <v>44032</v>
      </c>
      <c r="CU64" s="5">
        <f t="shared" si="3"/>
        <v>18260670</v>
      </c>
      <c r="DF64"/>
    </row>
    <row r="65" spans="1:117" ht="25.5" customHeight="1" x14ac:dyDescent="0.25">
      <c r="A65" s="30" t="s">
        <v>606</v>
      </c>
      <c r="B65" s="6">
        <v>2020</v>
      </c>
      <c r="C65" s="9" t="s">
        <v>1221</v>
      </c>
      <c r="D65" s="35" t="s">
        <v>1221</v>
      </c>
      <c r="E65" s="10" t="s">
        <v>1222</v>
      </c>
      <c r="G65" s="6" t="s">
        <v>892</v>
      </c>
      <c r="H65" s="6" t="s">
        <v>868</v>
      </c>
      <c r="I65" s="6" t="s">
        <v>869</v>
      </c>
      <c r="J65" s="6" t="s">
        <v>1223</v>
      </c>
      <c r="K65" s="99" t="s">
        <v>928</v>
      </c>
      <c r="L65" s="6" t="s">
        <v>1835</v>
      </c>
      <c r="M65" s="6" t="s">
        <v>904</v>
      </c>
      <c r="N65" s="19">
        <v>1014205607</v>
      </c>
      <c r="Q65" s="6" t="s">
        <v>870</v>
      </c>
      <c r="T65" s="6"/>
      <c r="U65" s="6"/>
      <c r="V65" s="12"/>
      <c r="W65" s="6"/>
      <c r="X65" s="6"/>
      <c r="Y65" s="6"/>
      <c r="Z65" s="12">
        <v>3007892367</v>
      </c>
      <c r="AA65" s="101"/>
      <c r="AB65" s="20">
        <v>4</v>
      </c>
      <c r="AD65" s="23">
        <v>43901</v>
      </c>
      <c r="AE65" s="24">
        <v>43902</v>
      </c>
      <c r="AG65" s="8">
        <v>44022</v>
      </c>
      <c r="AH65" s="90">
        <f t="shared" si="4"/>
        <v>3000000</v>
      </c>
      <c r="AI65" s="89">
        <v>12000000</v>
      </c>
      <c r="AJ65" s="89"/>
      <c r="AK65" s="89"/>
      <c r="AL65" s="37"/>
      <c r="AM65" s="90"/>
      <c r="AN65" s="90"/>
      <c r="AO65" s="90"/>
      <c r="AP65" s="90"/>
      <c r="AQ65" s="6"/>
      <c r="AR65" s="125"/>
      <c r="AS65" s="125"/>
      <c r="AT65" s="90"/>
      <c r="AU65" s="90"/>
      <c r="AV65" s="6">
        <f>IFERROR(VLOOKUP(AU65,#REF!,2,0), )</f>
        <v>0</v>
      </c>
      <c r="AW65" s="90"/>
      <c r="AX65" s="6">
        <f>IFERROR(VLOOKUP(AW65,#REF!,2,0), )</f>
        <v>0</v>
      </c>
      <c r="AY65" s="12"/>
      <c r="AZ65" s="12"/>
      <c r="BA65" s="12"/>
      <c r="BB65" s="12"/>
      <c r="BC65" s="12"/>
      <c r="BD65" s="12"/>
      <c r="BE65" s="12"/>
      <c r="BF65" s="126"/>
      <c r="BG65" s="126"/>
      <c r="BH65" s="126"/>
      <c r="BI65" s="126"/>
      <c r="BJ65" s="126"/>
      <c r="BK65" s="126"/>
      <c r="BL65" s="126"/>
      <c r="BM65" s="126"/>
      <c r="BN65" s="126"/>
      <c r="BO65" s="126"/>
      <c r="BP65" s="90"/>
      <c r="BQ65" s="125"/>
      <c r="BR65" s="90"/>
      <c r="BS65" s="90"/>
      <c r="BT65" s="125"/>
      <c r="BU65" s="90"/>
      <c r="BV65" s="90"/>
      <c r="BW65" s="90"/>
      <c r="BX65" s="90"/>
      <c r="BY65" s="90"/>
      <c r="BZ65" s="125"/>
      <c r="CA65" s="103">
        <v>5000000</v>
      </c>
      <c r="CB65" s="125"/>
      <c r="CC65" s="105">
        <v>50</v>
      </c>
      <c r="CD65" s="118">
        <v>44075</v>
      </c>
      <c r="CE65" s="90"/>
      <c r="CF65" s="90"/>
      <c r="CG65" s="90"/>
      <c r="CH65" s="125"/>
      <c r="CI65" s="125"/>
      <c r="CJ65" s="128"/>
      <c r="CK65" s="90"/>
      <c r="CL65" s="90"/>
      <c r="CM65" s="90"/>
      <c r="CN65" s="90"/>
      <c r="CO65" s="125"/>
      <c r="CP65" s="128"/>
      <c r="CQ65" s="90"/>
      <c r="CR65" s="90"/>
      <c r="CS65" s="90"/>
      <c r="CT65" s="118">
        <v>44075</v>
      </c>
      <c r="CU65" s="5">
        <f t="shared" si="3"/>
        <v>17000000</v>
      </c>
      <c r="DF65"/>
    </row>
    <row r="66" spans="1:117" ht="25.5" customHeight="1" x14ac:dyDescent="0.25">
      <c r="A66" s="30" t="s">
        <v>607</v>
      </c>
      <c r="B66" s="6">
        <v>2020</v>
      </c>
      <c r="C66" s="9" t="s">
        <v>1224</v>
      </c>
      <c r="D66" s="35" t="s">
        <v>1224</v>
      </c>
      <c r="E66" s="10" t="s">
        <v>1225</v>
      </c>
      <c r="G66" s="6" t="s">
        <v>892</v>
      </c>
      <c r="H66" s="6" t="s">
        <v>868</v>
      </c>
      <c r="I66" s="6" t="s">
        <v>869</v>
      </c>
      <c r="J66" s="6" t="s">
        <v>1226</v>
      </c>
      <c r="K66" s="99" t="s">
        <v>1227</v>
      </c>
      <c r="L66" s="6" t="s">
        <v>1898</v>
      </c>
      <c r="M66" s="6" t="s">
        <v>904</v>
      </c>
      <c r="N66" s="19">
        <v>1026261226</v>
      </c>
      <c r="Q66" s="6" t="s">
        <v>870</v>
      </c>
      <c r="T66" s="6"/>
      <c r="U66" s="6"/>
      <c r="V66" s="12"/>
      <c r="W66" s="6"/>
      <c r="X66" s="6"/>
      <c r="Y66" s="6"/>
      <c r="Z66" s="12">
        <v>3194271323</v>
      </c>
      <c r="AA66" s="101"/>
      <c r="AB66" s="20">
        <v>4</v>
      </c>
      <c r="AD66" s="23">
        <v>43901</v>
      </c>
      <c r="AE66" s="24">
        <v>43904</v>
      </c>
      <c r="AG66" s="8">
        <v>44056</v>
      </c>
      <c r="AH66" s="90">
        <f t="shared" si="4"/>
        <v>4214000</v>
      </c>
      <c r="AI66" s="89">
        <v>16856000</v>
      </c>
      <c r="AJ66" s="89"/>
      <c r="AK66" s="89"/>
      <c r="AL66" s="37"/>
      <c r="AM66" s="90"/>
      <c r="AN66" s="90"/>
      <c r="AO66" s="90"/>
      <c r="AP66" s="90"/>
      <c r="AQ66" s="6"/>
      <c r="AR66" s="125"/>
      <c r="AS66" s="125"/>
      <c r="AT66" s="90"/>
      <c r="AU66" s="90"/>
      <c r="AV66" s="6">
        <f>IFERROR(VLOOKUP(AU66,#REF!,2,0), )</f>
        <v>0</v>
      </c>
      <c r="AW66" s="90"/>
      <c r="AX66" s="6">
        <f>IFERROR(VLOOKUP(AW66,#REF!,2,0), )</f>
        <v>0</v>
      </c>
      <c r="AY66" s="12"/>
      <c r="AZ66" s="12"/>
      <c r="BA66" s="12"/>
      <c r="BB66" s="12"/>
      <c r="BC66" s="12"/>
      <c r="BD66" s="12"/>
      <c r="BE66" s="12"/>
      <c r="BF66" s="126"/>
      <c r="BG66" s="126"/>
      <c r="BH66" s="126"/>
      <c r="BI66" s="126"/>
      <c r="BJ66" s="126"/>
      <c r="BK66" s="126"/>
      <c r="BL66" s="126"/>
      <c r="BM66" s="126"/>
      <c r="BN66" s="126"/>
      <c r="BO66" s="126"/>
      <c r="BP66" s="90"/>
      <c r="BQ66" s="125"/>
      <c r="BR66" s="90"/>
      <c r="BS66" s="90"/>
      <c r="BT66" s="125"/>
      <c r="BU66" s="90"/>
      <c r="BV66" s="90"/>
      <c r="BW66" s="90"/>
      <c r="BX66" s="90"/>
      <c r="BY66" s="90"/>
      <c r="BZ66" s="125"/>
      <c r="CA66" s="104"/>
      <c r="CB66" s="125"/>
      <c r="CC66" s="104"/>
      <c r="CD66" s="104"/>
      <c r="CE66" s="90"/>
      <c r="CF66" s="90"/>
      <c r="CG66" s="90"/>
      <c r="CH66" s="125"/>
      <c r="CI66" s="125"/>
      <c r="CJ66" s="128"/>
      <c r="CK66" s="90"/>
      <c r="CL66" s="90"/>
      <c r="CM66" s="90"/>
      <c r="CN66" s="90"/>
      <c r="CO66" s="125"/>
      <c r="CP66" s="128"/>
      <c r="CQ66" s="90"/>
      <c r="CR66" s="90"/>
      <c r="CS66" s="90"/>
      <c r="CT66" s="8">
        <v>44056</v>
      </c>
      <c r="CU66" s="5">
        <f t="shared" si="3"/>
        <v>16856000</v>
      </c>
      <c r="DF66"/>
    </row>
    <row r="67" spans="1:117" ht="25.5" customHeight="1" x14ac:dyDescent="0.25">
      <c r="A67" s="30" t="s">
        <v>608</v>
      </c>
      <c r="B67" s="6">
        <v>2020</v>
      </c>
      <c r="C67" s="9" t="s">
        <v>1228</v>
      </c>
      <c r="D67" s="35" t="s">
        <v>1228</v>
      </c>
      <c r="E67" s="10" t="s">
        <v>1229</v>
      </c>
      <c r="G67" s="6" t="s">
        <v>892</v>
      </c>
      <c r="H67" s="6" t="s">
        <v>868</v>
      </c>
      <c r="I67" s="6" t="s">
        <v>869</v>
      </c>
      <c r="J67" s="6" t="s">
        <v>1230</v>
      </c>
      <c r="K67" s="99" t="s">
        <v>899</v>
      </c>
      <c r="L67" s="6" t="s">
        <v>587</v>
      </c>
      <c r="M67" s="6" t="s">
        <v>904</v>
      </c>
      <c r="N67" s="19">
        <v>1033783025</v>
      </c>
      <c r="Q67" s="6" t="s">
        <v>870</v>
      </c>
      <c r="T67" s="6"/>
      <c r="U67" s="6"/>
      <c r="V67" s="12"/>
      <c r="W67" s="6"/>
      <c r="X67" s="6"/>
      <c r="Y67" s="6"/>
      <c r="Z67" s="12">
        <v>3164368139</v>
      </c>
      <c r="AA67" s="101"/>
      <c r="AB67" s="20">
        <v>4</v>
      </c>
      <c r="AD67" s="23">
        <v>43899</v>
      </c>
      <c r="AE67" s="24">
        <v>43901</v>
      </c>
      <c r="AG67" s="8">
        <v>44022</v>
      </c>
      <c r="AH67" s="90">
        <f t="shared" si="4"/>
        <v>2500000</v>
      </c>
      <c r="AI67" s="89">
        <v>10000000</v>
      </c>
      <c r="AJ67" s="89"/>
      <c r="AK67" s="89"/>
      <c r="AL67" s="37"/>
      <c r="AM67" s="90"/>
      <c r="AN67" s="90"/>
      <c r="AO67" s="90"/>
      <c r="AP67" s="90"/>
      <c r="AQ67" s="6"/>
      <c r="AR67" s="125"/>
      <c r="AS67" s="125"/>
      <c r="AT67" s="90"/>
      <c r="AU67" s="90"/>
      <c r="AV67" s="6">
        <f>IFERROR(VLOOKUP(AU67,#REF!,2,0), )</f>
        <v>0</v>
      </c>
      <c r="AW67" s="90"/>
      <c r="AX67" s="6">
        <f>IFERROR(VLOOKUP(AW67,#REF!,2,0), )</f>
        <v>0</v>
      </c>
      <c r="AY67" s="12"/>
      <c r="AZ67" s="12"/>
      <c r="BA67" s="12"/>
      <c r="BB67" s="12"/>
      <c r="BC67" s="12"/>
      <c r="BD67" s="12"/>
      <c r="BE67" s="12"/>
      <c r="BF67" s="126"/>
      <c r="BG67" s="126"/>
      <c r="BH67" s="126"/>
      <c r="BI67" s="126"/>
      <c r="BJ67" s="126"/>
      <c r="BK67" s="126"/>
      <c r="BL67" s="126"/>
      <c r="BM67" s="126"/>
      <c r="BN67" s="126"/>
      <c r="BO67" s="126"/>
      <c r="BP67" s="90"/>
      <c r="BQ67" s="125"/>
      <c r="BR67" s="90"/>
      <c r="BS67" s="90"/>
      <c r="BT67" s="125"/>
      <c r="BU67" s="90"/>
      <c r="BV67" s="90"/>
      <c r="BW67" s="90"/>
      <c r="BX67" s="90"/>
      <c r="BY67" s="90"/>
      <c r="BZ67" s="125"/>
      <c r="CA67" s="103">
        <v>2500000</v>
      </c>
      <c r="CB67" s="125"/>
      <c r="CC67" s="105">
        <v>30</v>
      </c>
      <c r="CD67" s="118">
        <v>44052</v>
      </c>
      <c r="CE67" s="90"/>
      <c r="CF67" s="90"/>
      <c r="CG67" s="90"/>
      <c r="CH67" s="125"/>
      <c r="CI67" s="125"/>
      <c r="CJ67" s="128"/>
      <c r="CK67" s="90"/>
      <c r="CL67" s="90"/>
      <c r="CM67" s="90"/>
      <c r="CN67" s="90"/>
      <c r="CO67" s="125"/>
      <c r="CP67" s="128"/>
      <c r="CQ67" s="90"/>
      <c r="CR67" s="90"/>
      <c r="CS67" s="90"/>
      <c r="CT67" s="118">
        <v>44052</v>
      </c>
      <c r="CU67" s="5">
        <f t="shared" si="3"/>
        <v>12500000</v>
      </c>
      <c r="DF67"/>
      <c r="DK67" s="6" t="s">
        <v>1112</v>
      </c>
      <c r="DL67" s="31" t="s">
        <v>1011</v>
      </c>
    </row>
    <row r="68" spans="1:117" ht="25.5" customHeight="1" x14ac:dyDescent="0.25">
      <c r="A68" s="30" t="s">
        <v>609</v>
      </c>
      <c r="B68" s="6">
        <v>2020</v>
      </c>
      <c r="C68" s="9" t="s">
        <v>1231</v>
      </c>
      <c r="D68" s="35" t="s">
        <v>1231</v>
      </c>
      <c r="E68" s="10" t="s">
        <v>1232</v>
      </c>
      <c r="G68" s="6" t="s">
        <v>892</v>
      </c>
      <c r="H68" s="6" t="s">
        <v>868</v>
      </c>
      <c r="I68" s="6" t="s">
        <v>869</v>
      </c>
      <c r="J68" s="6" t="s">
        <v>1233</v>
      </c>
      <c r="K68" s="99" t="s">
        <v>1234</v>
      </c>
      <c r="L68" s="6" t="s">
        <v>1899</v>
      </c>
      <c r="M68" s="6" t="s">
        <v>904</v>
      </c>
      <c r="N68" s="19">
        <v>46663238</v>
      </c>
      <c r="Q68" s="6" t="s">
        <v>870</v>
      </c>
      <c r="T68" s="6"/>
      <c r="U68" s="6"/>
      <c r="V68" s="12"/>
      <c r="W68" s="6"/>
      <c r="X68" s="6"/>
      <c r="Y68" s="6"/>
      <c r="Z68" s="12">
        <v>3202335037</v>
      </c>
      <c r="AA68" s="101"/>
      <c r="AB68" s="20">
        <v>4</v>
      </c>
      <c r="AD68" s="23">
        <v>43901</v>
      </c>
      <c r="AE68" s="24">
        <v>43901</v>
      </c>
      <c r="AG68" s="8">
        <v>44022</v>
      </c>
      <c r="AH68" s="90">
        <f t="shared" si="4"/>
        <v>4204000</v>
      </c>
      <c r="AI68" s="89">
        <v>16816000</v>
      </c>
      <c r="AJ68" s="89"/>
      <c r="AK68" s="89"/>
      <c r="AL68" s="37"/>
      <c r="AM68" s="90"/>
      <c r="AN68" s="90"/>
      <c r="AO68" s="90"/>
      <c r="AP68" s="90"/>
      <c r="AQ68" s="6"/>
      <c r="AR68" s="125"/>
      <c r="AS68" s="125"/>
      <c r="AT68" s="90"/>
      <c r="AU68" s="90"/>
      <c r="AV68" s="6">
        <f>IFERROR(VLOOKUP(AU68,#REF!,2,0), )</f>
        <v>0</v>
      </c>
      <c r="AW68" s="90"/>
      <c r="AX68" s="6">
        <f>IFERROR(VLOOKUP(AW68,#REF!,2,0), )</f>
        <v>0</v>
      </c>
      <c r="AY68" s="12"/>
      <c r="AZ68" s="12"/>
      <c r="BA68" s="12"/>
      <c r="BB68" s="12"/>
      <c r="BC68" s="12"/>
      <c r="BD68" s="12"/>
      <c r="BE68" s="12"/>
      <c r="BF68" s="126"/>
      <c r="BG68" s="126"/>
      <c r="BH68" s="126"/>
      <c r="BI68" s="126"/>
      <c r="BJ68" s="126"/>
      <c r="BK68" s="126"/>
      <c r="BL68" s="126"/>
      <c r="BM68" s="126"/>
      <c r="BN68" s="126"/>
      <c r="BO68" s="126"/>
      <c r="BP68" s="90"/>
      <c r="BQ68" s="125"/>
      <c r="BR68" s="90"/>
      <c r="BS68" s="90"/>
      <c r="BT68" s="125"/>
      <c r="BU68" s="90"/>
      <c r="BV68" s="90"/>
      <c r="BW68" s="90"/>
      <c r="BX68" s="90"/>
      <c r="BY68" s="90"/>
      <c r="BZ68" s="125"/>
      <c r="CA68" s="104"/>
      <c r="CB68" s="125"/>
      <c r="CC68" s="104"/>
      <c r="CD68" s="104"/>
      <c r="CE68" s="90"/>
      <c r="CF68" s="90"/>
      <c r="CG68" s="90"/>
      <c r="CH68" s="125"/>
      <c r="CI68" s="125"/>
      <c r="CJ68" s="128"/>
      <c r="CK68" s="90"/>
      <c r="CL68" s="90"/>
      <c r="CM68" s="90"/>
      <c r="CN68" s="90"/>
      <c r="CO68" s="125"/>
      <c r="CP68" s="128"/>
      <c r="CQ68" s="90"/>
      <c r="CR68" s="90"/>
      <c r="CS68" s="90"/>
      <c r="CT68" s="8">
        <v>44022</v>
      </c>
      <c r="CU68" s="5">
        <f t="shared" si="3"/>
        <v>16816000</v>
      </c>
      <c r="DF68"/>
    </row>
    <row r="69" spans="1:117" ht="25.5" customHeight="1" x14ac:dyDescent="0.25">
      <c r="A69" s="30" t="s">
        <v>610</v>
      </c>
      <c r="B69" s="6">
        <v>2020</v>
      </c>
      <c r="C69" s="9" t="s">
        <v>1235</v>
      </c>
      <c r="D69" s="35" t="s">
        <v>1235</v>
      </c>
      <c r="E69" s="10" t="s">
        <v>1236</v>
      </c>
      <c r="G69" s="6" t="s">
        <v>892</v>
      </c>
      <c r="H69" s="6" t="s">
        <v>868</v>
      </c>
      <c r="I69" s="6" t="s">
        <v>869</v>
      </c>
      <c r="J69" s="6" t="s">
        <v>1237</v>
      </c>
      <c r="K69" s="99" t="s">
        <v>1238</v>
      </c>
      <c r="L69" s="6" t="s">
        <v>1900</v>
      </c>
      <c r="M69" s="6" t="s">
        <v>904</v>
      </c>
      <c r="N69" s="19">
        <v>1030590149</v>
      </c>
      <c r="Q69" s="6" t="s">
        <v>870</v>
      </c>
      <c r="T69" s="6"/>
      <c r="U69" s="6"/>
      <c r="V69" s="12"/>
      <c r="W69" s="6"/>
      <c r="X69" s="6"/>
      <c r="Y69" s="6"/>
      <c r="Z69" s="12">
        <v>3193436683</v>
      </c>
      <c r="AA69" s="101"/>
      <c r="AB69" s="20">
        <v>4</v>
      </c>
      <c r="AD69" s="23">
        <v>43901</v>
      </c>
      <c r="AE69" s="24">
        <v>43901</v>
      </c>
      <c r="AG69" s="8">
        <v>44022</v>
      </c>
      <c r="AH69" s="90">
        <f t="shared" si="4"/>
        <v>3000000</v>
      </c>
      <c r="AI69" s="89">
        <v>12000000</v>
      </c>
      <c r="AJ69" s="89"/>
      <c r="AK69" s="89"/>
      <c r="AL69" s="37"/>
      <c r="AM69" s="90"/>
      <c r="AN69" s="90"/>
      <c r="AO69" s="90"/>
      <c r="AP69" s="90"/>
      <c r="AQ69" s="6"/>
      <c r="AR69" s="125"/>
      <c r="AS69" s="125"/>
      <c r="AT69" s="90"/>
      <c r="AU69" s="90"/>
      <c r="AV69" s="6">
        <f>IFERROR(VLOOKUP(AU69,#REF!,2,0), )</f>
        <v>0</v>
      </c>
      <c r="AW69" s="90"/>
      <c r="AX69" s="6">
        <f>IFERROR(VLOOKUP(AW69,#REF!,2,0), )</f>
        <v>0</v>
      </c>
      <c r="AY69" s="12"/>
      <c r="AZ69" s="12"/>
      <c r="BA69" s="12"/>
      <c r="BB69" s="12"/>
      <c r="BC69" s="12"/>
      <c r="BD69" s="12"/>
      <c r="BE69" s="12"/>
      <c r="BF69" s="126"/>
      <c r="BG69" s="126"/>
      <c r="BH69" s="126"/>
      <c r="BI69" s="126"/>
      <c r="BJ69" s="126"/>
      <c r="BK69" s="126"/>
      <c r="BL69" s="126"/>
      <c r="BM69" s="126"/>
      <c r="BN69" s="126"/>
      <c r="BO69" s="126"/>
      <c r="BP69" s="90"/>
      <c r="BQ69" s="125"/>
      <c r="BR69" s="90"/>
      <c r="BS69" s="90"/>
      <c r="BT69" s="125"/>
      <c r="BU69" s="90"/>
      <c r="BV69" s="90"/>
      <c r="BW69" s="90"/>
      <c r="BX69" s="90"/>
      <c r="BY69" s="90"/>
      <c r="BZ69" s="125"/>
      <c r="CA69" s="104"/>
      <c r="CB69" s="125"/>
      <c r="CC69" s="104"/>
      <c r="CD69" s="104"/>
      <c r="CE69" s="90"/>
      <c r="CF69" s="90"/>
      <c r="CG69" s="90"/>
      <c r="CH69" s="125"/>
      <c r="CI69" s="125"/>
      <c r="CJ69" s="128"/>
      <c r="CK69" s="90"/>
      <c r="CL69" s="90"/>
      <c r="CM69" s="90"/>
      <c r="CN69" s="90"/>
      <c r="CO69" s="125"/>
      <c r="CP69" s="128"/>
      <c r="CQ69" s="90"/>
      <c r="CR69" s="90"/>
      <c r="CS69" s="90"/>
      <c r="CT69" s="8">
        <v>44022</v>
      </c>
      <c r="CU69" s="5">
        <f t="shared" si="3"/>
        <v>12000000</v>
      </c>
      <c r="DF69"/>
    </row>
    <row r="70" spans="1:117" ht="25.5" customHeight="1" x14ac:dyDescent="0.25">
      <c r="A70" s="30" t="s">
        <v>611</v>
      </c>
      <c r="B70" s="6">
        <v>2020</v>
      </c>
      <c r="C70" s="9" t="s">
        <v>1239</v>
      </c>
      <c r="D70" s="35" t="s">
        <v>1239</v>
      </c>
      <c r="E70" s="10" t="s">
        <v>1240</v>
      </c>
      <c r="G70" s="6" t="s">
        <v>892</v>
      </c>
      <c r="H70" s="6" t="s">
        <v>868</v>
      </c>
      <c r="I70" s="6" t="s">
        <v>869</v>
      </c>
      <c r="J70" s="6" t="s">
        <v>1241</v>
      </c>
      <c r="K70" s="99" t="s">
        <v>1242</v>
      </c>
      <c r="L70" s="6" t="s">
        <v>1901</v>
      </c>
      <c r="M70" s="6" t="s">
        <v>904</v>
      </c>
      <c r="N70" s="19">
        <v>1018421257</v>
      </c>
      <c r="Q70" s="6" t="s">
        <v>870</v>
      </c>
      <c r="T70" s="6"/>
      <c r="U70" s="6"/>
      <c r="V70" s="12"/>
      <c r="W70" s="6"/>
      <c r="X70" s="6"/>
      <c r="Y70" s="6"/>
      <c r="Z70" s="12">
        <v>3106872871</v>
      </c>
      <c r="AA70" s="101"/>
      <c r="AB70" s="20">
        <v>4</v>
      </c>
      <c r="AD70" s="23">
        <v>43902</v>
      </c>
      <c r="AE70" s="24">
        <v>40249</v>
      </c>
      <c r="AG70" s="8">
        <v>44023</v>
      </c>
      <c r="AH70" s="90">
        <f t="shared" si="4"/>
        <v>4500000</v>
      </c>
      <c r="AI70" s="89">
        <v>18000000</v>
      </c>
      <c r="AJ70" s="89"/>
      <c r="AK70" s="89"/>
      <c r="AL70" s="37"/>
      <c r="AM70" s="90"/>
      <c r="AN70" s="90"/>
      <c r="AO70" s="90"/>
      <c r="AP70" s="90"/>
      <c r="AQ70" s="6"/>
      <c r="AR70" s="125"/>
      <c r="AS70" s="125"/>
      <c r="AT70" s="90"/>
      <c r="AU70" s="90"/>
      <c r="AV70" s="6">
        <f>IFERROR(VLOOKUP(AU70,#REF!,2,0), )</f>
        <v>0</v>
      </c>
      <c r="AW70" s="90"/>
      <c r="AX70" s="6">
        <f>IFERROR(VLOOKUP(AW70,#REF!,2,0), )</f>
        <v>0</v>
      </c>
      <c r="AY70" s="12"/>
      <c r="AZ70" s="12"/>
      <c r="BA70" s="12"/>
      <c r="BB70" s="12"/>
      <c r="BC70" s="12"/>
      <c r="BD70" s="12"/>
      <c r="BE70" s="12"/>
      <c r="BF70" s="126"/>
      <c r="BG70" s="126"/>
      <c r="BH70" s="126"/>
      <c r="BI70" s="126"/>
      <c r="BJ70" s="126"/>
      <c r="BK70" s="126"/>
      <c r="BL70" s="126"/>
      <c r="BM70" s="126"/>
      <c r="BN70" s="126"/>
      <c r="BO70" s="126"/>
      <c r="BP70" s="90"/>
      <c r="BQ70" s="125"/>
      <c r="BR70" s="90"/>
      <c r="BS70" s="90"/>
      <c r="BT70" s="125"/>
      <c r="BU70" s="90"/>
      <c r="BV70" s="90"/>
      <c r="BW70" s="90"/>
      <c r="BX70" s="90"/>
      <c r="BY70" s="90"/>
      <c r="BZ70" s="125"/>
      <c r="CA70" s="104"/>
      <c r="CB70" s="125"/>
      <c r="CC70" s="104"/>
      <c r="CD70" s="104"/>
      <c r="CE70" s="90"/>
      <c r="CF70" s="90"/>
      <c r="CG70" s="90"/>
      <c r="CH70" s="125"/>
      <c r="CI70" s="125"/>
      <c r="CJ70" s="128"/>
      <c r="CK70" s="90"/>
      <c r="CL70" s="90"/>
      <c r="CM70" s="90"/>
      <c r="CN70" s="90"/>
      <c r="CO70" s="125"/>
      <c r="CP70" s="128"/>
      <c r="CQ70" s="90"/>
      <c r="CR70" s="90"/>
      <c r="CS70" s="90"/>
      <c r="CT70" s="8">
        <v>44023</v>
      </c>
      <c r="CU70" s="5">
        <f t="shared" si="3"/>
        <v>18000000</v>
      </c>
      <c r="DF70"/>
    </row>
    <row r="71" spans="1:117" ht="25.5" customHeight="1" x14ac:dyDescent="0.25">
      <c r="A71" s="30" t="s">
        <v>612</v>
      </c>
      <c r="B71" s="6">
        <v>2020</v>
      </c>
      <c r="C71" s="9" t="s">
        <v>1243</v>
      </c>
      <c r="D71" s="35" t="s">
        <v>1243</v>
      </c>
      <c r="E71" s="10" t="s">
        <v>1244</v>
      </c>
      <c r="G71" s="6" t="s">
        <v>892</v>
      </c>
      <c r="H71" s="6" t="s">
        <v>868</v>
      </c>
      <c r="I71" s="6" t="s">
        <v>869</v>
      </c>
      <c r="J71" s="6" t="s">
        <v>1245</v>
      </c>
      <c r="K71" s="99" t="s">
        <v>1246</v>
      </c>
      <c r="L71" s="6" t="s">
        <v>1902</v>
      </c>
      <c r="M71" s="6" t="s">
        <v>904</v>
      </c>
      <c r="N71" s="19">
        <v>1010193154</v>
      </c>
      <c r="Q71" s="6" t="s">
        <v>870</v>
      </c>
      <c r="T71" s="6"/>
      <c r="U71" s="6"/>
      <c r="V71" s="12"/>
      <c r="W71" s="6"/>
      <c r="X71" s="6"/>
      <c r="Y71" s="6"/>
      <c r="Z71" s="12">
        <v>3208023019</v>
      </c>
      <c r="AA71" s="101"/>
      <c r="AB71" s="20">
        <v>4</v>
      </c>
      <c r="AD71" s="23">
        <v>43903</v>
      </c>
      <c r="AE71" s="24">
        <v>43906</v>
      </c>
      <c r="AG71" s="8">
        <v>44027</v>
      </c>
      <c r="AH71" s="90">
        <f t="shared" si="4"/>
        <v>3870000</v>
      </c>
      <c r="AI71" s="89">
        <v>15480000</v>
      </c>
      <c r="AJ71" s="89"/>
      <c r="AK71" s="89"/>
      <c r="AL71" s="37"/>
      <c r="AM71" s="90"/>
      <c r="AN71" s="90"/>
      <c r="AO71" s="90"/>
      <c r="AP71" s="90"/>
      <c r="AQ71" s="6"/>
      <c r="AR71" s="125"/>
      <c r="AS71" s="125"/>
      <c r="AT71" s="90"/>
      <c r="AU71" s="90"/>
      <c r="AV71" s="6">
        <f>IFERROR(VLOOKUP(AU71,#REF!,2,0), )</f>
        <v>0</v>
      </c>
      <c r="AW71" s="90"/>
      <c r="AX71" s="6">
        <f>IFERROR(VLOOKUP(AW71,#REF!,2,0), )</f>
        <v>0</v>
      </c>
      <c r="AY71" s="12"/>
      <c r="AZ71" s="12"/>
      <c r="BA71" s="12"/>
      <c r="BB71" s="12"/>
      <c r="BC71" s="12"/>
      <c r="BD71" s="12"/>
      <c r="BE71" s="12"/>
      <c r="BF71" s="126"/>
      <c r="BG71" s="126"/>
      <c r="BH71" s="126"/>
      <c r="BI71" s="126"/>
      <c r="BJ71" s="126"/>
      <c r="BK71" s="126"/>
      <c r="BL71" s="126"/>
      <c r="BM71" s="126"/>
      <c r="BN71" s="126"/>
      <c r="BO71" s="126"/>
      <c r="BP71" s="90"/>
      <c r="BQ71" s="125"/>
      <c r="BR71" s="90"/>
      <c r="BS71" s="90"/>
      <c r="BT71" s="125"/>
      <c r="BU71" s="90"/>
      <c r="BV71" s="90"/>
      <c r="BW71" s="90"/>
      <c r="BX71" s="90"/>
      <c r="BY71" s="90"/>
      <c r="BZ71" s="125"/>
      <c r="CA71" s="104"/>
      <c r="CB71" s="125"/>
      <c r="CC71" s="104"/>
      <c r="CD71" s="104"/>
      <c r="CE71" s="90"/>
      <c r="CF71" s="90"/>
      <c r="CG71" s="90"/>
      <c r="CH71" s="125"/>
      <c r="CI71" s="125"/>
      <c r="CJ71" s="128"/>
      <c r="CK71" s="90"/>
      <c r="CL71" s="90"/>
      <c r="CM71" s="90"/>
      <c r="CN71" s="90"/>
      <c r="CO71" s="125"/>
      <c r="CP71" s="128"/>
      <c r="CQ71" s="90"/>
      <c r="CR71" s="90"/>
      <c r="CS71" s="90"/>
      <c r="CT71" s="8">
        <v>44027</v>
      </c>
      <c r="CU71" s="5">
        <f t="shared" si="3"/>
        <v>15480000</v>
      </c>
      <c r="DF71"/>
    </row>
    <row r="72" spans="1:117" ht="25.5" customHeight="1" x14ac:dyDescent="0.25">
      <c r="A72" s="30" t="s">
        <v>613</v>
      </c>
      <c r="B72" s="6">
        <v>2020</v>
      </c>
      <c r="C72" s="9" t="s">
        <v>1247</v>
      </c>
      <c r="D72" s="35" t="s">
        <v>1247</v>
      </c>
      <c r="E72" s="10" t="s">
        <v>1248</v>
      </c>
      <c r="G72" s="6" t="s">
        <v>892</v>
      </c>
      <c r="H72" s="6" t="s">
        <v>868</v>
      </c>
      <c r="I72" s="6" t="s">
        <v>869</v>
      </c>
      <c r="J72" s="6" t="s">
        <v>1249</v>
      </c>
      <c r="K72" s="99" t="s">
        <v>1250</v>
      </c>
      <c r="L72" s="6" t="s">
        <v>1903</v>
      </c>
      <c r="M72" s="6" t="s">
        <v>904</v>
      </c>
      <c r="N72" s="19">
        <v>1030660876</v>
      </c>
      <c r="Q72" s="6" t="s">
        <v>870</v>
      </c>
      <c r="T72" s="6"/>
      <c r="U72" s="6"/>
      <c r="V72" s="12"/>
      <c r="W72" s="6"/>
      <c r="X72" s="6"/>
      <c r="Y72" s="6"/>
      <c r="Z72" s="12">
        <v>3052587625</v>
      </c>
      <c r="AA72" s="101"/>
      <c r="AB72" s="20">
        <v>4</v>
      </c>
      <c r="AD72" s="23">
        <v>43908</v>
      </c>
      <c r="AE72" s="24">
        <v>43909</v>
      </c>
      <c r="AG72" s="8">
        <v>44030</v>
      </c>
      <c r="AH72" s="90">
        <f t="shared" si="4"/>
        <v>2545000</v>
      </c>
      <c r="AI72" s="89">
        <v>10180000</v>
      </c>
      <c r="AJ72" s="89"/>
      <c r="AK72" s="89"/>
      <c r="AL72" s="37"/>
      <c r="AM72" s="90"/>
      <c r="AN72" s="90"/>
      <c r="AO72" s="90"/>
      <c r="AP72" s="90"/>
      <c r="AQ72" s="6"/>
      <c r="AR72" s="125"/>
      <c r="AS72" s="125"/>
      <c r="AT72" s="90"/>
      <c r="AU72" s="90"/>
      <c r="AV72" s="6">
        <f>IFERROR(VLOOKUP(AU72,#REF!,2,0), )</f>
        <v>0</v>
      </c>
      <c r="AW72" s="90"/>
      <c r="AX72" s="6">
        <f>IFERROR(VLOOKUP(AW72,#REF!,2,0), )</f>
        <v>0</v>
      </c>
      <c r="AY72" s="12"/>
      <c r="AZ72" s="12"/>
      <c r="BA72" s="12"/>
      <c r="BB72" s="12"/>
      <c r="BC72" s="12"/>
      <c r="BD72" s="12"/>
      <c r="BE72" s="12"/>
      <c r="BF72" s="126"/>
      <c r="BG72" s="126"/>
      <c r="BH72" s="126"/>
      <c r="BI72" s="126"/>
      <c r="BJ72" s="126"/>
      <c r="BK72" s="126"/>
      <c r="BL72" s="126"/>
      <c r="BM72" s="126"/>
      <c r="BN72" s="126"/>
      <c r="BO72" s="126"/>
      <c r="BP72" s="90"/>
      <c r="BQ72" s="125"/>
      <c r="BR72" s="90"/>
      <c r="BS72" s="90"/>
      <c r="BT72" s="125"/>
      <c r="BU72" s="90"/>
      <c r="BV72" s="90"/>
      <c r="BW72" s="90"/>
      <c r="BX72" s="90"/>
      <c r="BY72" s="90"/>
      <c r="BZ72" s="125"/>
      <c r="CA72" s="104"/>
      <c r="CB72" s="125"/>
      <c r="CC72" s="104"/>
      <c r="CD72" s="104"/>
      <c r="CE72" s="90"/>
      <c r="CF72" s="90"/>
      <c r="CG72" s="90"/>
      <c r="CH72" s="125"/>
      <c r="CI72" s="125"/>
      <c r="CJ72" s="128"/>
      <c r="CK72" s="90"/>
      <c r="CL72" s="90"/>
      <c r="CM72" s="90"/>
      <c r="CN72" s="90"/>
      <c r="CO72" s="125"/>
      <c r="CP72" s="128"/>
      <c r="CQ72" s="90"/>
      <c r="CR72" s="90"/>
      <c r="CS72" s="90"/>
      <c r="CT72" s="8">
        <v>44030</v>
      </c>
      <c r="CU72" s="5">
        <f t="shared" si="3"/>
        <v>10180000</v>
      </c>
      <c r="DF72"/>
    </row>
    <row r="73" spans="1:117" ht="25.5" customHeight="1" x14ac:dyDescent="0.25">
      <c r="A73" s="30" t="s">
        <v>614</v>
      </c>
      <c r="B73" s="6">
        <v>2020</v>
      </c>
      <c r="C73" s="9" t="s">
        <v>1251</v>
      </c>
      <c r="D73" s="35" t="s">
        <v>1251</v>
      </c>
      <c r="E73" s="10" t="s">
        <v>1252</v>
      </c>
      <c r="G73" s="6" t="s">
        <v>892</v>
      </c>
      <c r="H73" s="6" t="s">
        <v>868</v>
      </c>
      <c r="I73" s="6" t="s">
        <v>869</v>
      </c>
      <c r="J73" s="6" t="s">
        <v>1253</v>
      </c>
      <c r="K73" s="99" t="s">
        <v>1254</v>
      </c>
      <c r="L73" s="6" t="s">
        <v>1904</v>
      </c>
      <c r="M73" s="6" t="s">
        <v>904</v>
      </c>
      <c r="N73" s="19">
        <v>1018423389</v>
      </c>
      <c r="Q73" s="6" t="s">
        <v>870</v>
      </c>
      <c r="T73" s="6"/>
      <c r="U73" s="6"/>
      <c r="V73" s="12"/>
      <c r="W73" s="6"/>
      <c r="X73" s="6"/>
      <c r="Y73" s="6"/>
      <c r="Z73" s="12">
        <v>3208295237</v>
      </c>
      <c r="AA73" s="101"/>
      <c r="AB73" s="20">
        <v>4</v>
      </c>
      <c r="AD73" s="23">
        <v>43909</v>
      </c>
      <c r="AE73" s="24">
        <v>43920</v>
      </c>
      <c r="AG73" s="8">
        <v>44041</v>
      </c>
      <c r="AH73" s="90">
        <f t="shared" si="4"/>
        <v>2100000</v>
      </c>
      <c r="AI73" s="89">
        <v>8400000</v>
      </c>
      <c r="AJ73" s="89"/>
      <c r="AK73" s="89"/>
      <c r="AL73" s="37"/>
      <c r="AM73" s="90"/>
      <c r="AN73" s="90"/>
      <c r="AO73" s="90"/>
      <c r="AP73" s="90"/>
      <c r="AQ73" s="6"/>
      <c r="AR73" s="125"/>
      <c r="AS73" s="125"/>
      <c r="AT73" s="90"/>
      <c r="AU73" s="90"/>
      <c r="AV73" s="6">
        <f>IFERROR(VLOOKUP(AU73,#REF!,2,0), )</f>
        <v>0</v>
      </c>
      <c r="AW73" s="90"/>
      <c r="AX73" s="6">
        <f>IFERROR(VLOOKUP(AW73,#REF!,2,0), )</f>
        <v>0</v>
      </c>
      <c r="AY73" s="12"/>
      <c r="AZ73" s="12"/>
      <c r="BA73" s="12"/>
      <c r="BB73" s="12"/>
      <c r="BC73" s="12"/>
      <c r="BD73" s="12"/>
      <c r="BE73" s="12"/>
      <c r="BF73" s="126"/>
      <c r="BG73" s="126"/>
      <c r="BH73" s="126"/>
      <c r="BI73" s="126"/>
      <c r="BJ73" s="126"/>
      <c r="BK73" s="126"/>
      <c r="BL73" s="126"/>
      <c r="BM73" s="126"/>
      <c r="BN73" s="126"/>
      <c r="BO73" s="126"/>
      <c r="BP73" s="90"/>
      <c r="BQ73" s="125"/>
      <c r="BR73" s="90"/>
      <c r="BS73" s="90"/>
      <c r="BT73" s="125"/>
      <c r="BU73" s="90"/>
      <c r="BV73" s="90"/>
      <c r="BW73" s="90"/>
      <c r="BX73" s="90"/>
      <c r="BY73" s="90"/>
      <c r="BZ73" s="125"/>
      <c r="CA73" s="104"/>
      <c r="CB73" s="125"/>
      <c r="CC73" s="104"/>
      <c r="CD73" s="104"/>
      <c r="CE73" s="90"/>
      <c r="CF73" s="90"/>
      <c r="CG73" s="90"/>
      <c r="CH73" s="125"/>
      <c r="CI73" s="125"/>
      <c r="CJ73" s="128"/>
      <c r="CK73" s="90"/>
      <c r="CL73" s="90"/>
      <c r="CM73" s="90"/>
      <c r="CN73" s="90"/>
      <c r="CO73" s="125"/>
      <c r="CP73" s="128"/>
      <c r="CQ73" s="90"/>
      <c r="CR73" s="90"/>
      <c r="CS73" s="90"/>
      <c r="CT73" s="8">
        <v>44041</v>
      </c>
      <c r="CU73" s="5">
        <f t="shared" ref="CU73:CU136" si="5">+AI73+CA73+CG73+CM73</f>
        <v>8400000</v>
      </c>
      <c r="DF73"/>
    </row>
    <row r="74" spans="1:117" ht="25.5" customHeight="1" x14ac:dyDescent="0.25">
      <c r="A74" s="30" t="s">
        <v>615</v>
      </c>
      <c r="B74" s="6">
        <v>2020</v>
      </c>
      <c r="C74" s="9" t="s">
        <v>1255</v>
      </c>
      <c r="D74" s="35" t="s">
        <v>1255</v>
      </c>
      <c r="E74" s="10" t="s">
        <v>1256</v>
      </c>
      <c r="G74" s="6" t="s">
        <v>892</v>
      </c>
      <c r="H74" s="6" t="s">
        <v>868</v>
      </c>
      <c r="I74" s="6" t="s">
        <v>869</v>
      </c>
      <c r="J74" s="6" t="s">
        <v>1257</v>
      </c>
      <c r="K74" s="99" t="s">
        <v>887</v>
      </c>
      <c r="L74" s="6" t="s">
        <v>592</v>
      </c>
      <c r="M74" s="6" t="s">
        <v>904</v>
      </c>
      <c r="N74" s="19">
        <v>1010190221</v>
      </c>
      <c r="Q74" s="6" t="s">
        <v>870</v>
      </c>
      <c r="T74" s="6"/>
      <c r="U74" s="6"/>
      <c r="V74" s="12"/>
      <c r="W74" s="6"/>
      <c r="X74" s="6"/>
      <c r="Y74" s="6"/>
      <c r="Z74" s="12">
        <v>3115383510</v>
      </c>
      <c r="AA74" s="101"/>
      <c r="AB74" s="20">
        <v>4</v>
      </c>
      <c r="AD74" s="23">
        <v>43909</v>
      </c>
      <c r="AE74" s="24">
        <v>43915</v>
      </c>
      <c r="AG74" s="8">
        <v>44036</v>
      </c>
      <c r="AH74" s="90">
        <f t="shared" si="4"/>
        <v>3942000</v>
      </c>
      <c r="AI74" s="89">
        <v>15768000</v>
      </c>
      <c r="AJ74" s="89"/>
      <c r="AK74" s="89"/>
      <c r="AL74" s="37"/>
      <c r="AM74" s="90"/>
      <c r="AN74" s="90"/>
      <c r="AO74" s="90"/>
      <c r="AP74" s="90"/>
      <c r="AQ74" s="6"/>
      <c r="AS74" s="125"/>
      <c r="AT74" s="90"/>
      <c r="AU74" s="90"/>
      <c r="AV74" s="6">
        <f>IFERROR(VLOOKUP(AU74,#REF!,2,0), )</f>
        <v>0</v>
      </c>
      <c r="AW74" s="90"/>
      <c r="AX74" s="6">
        <f>IFERROR(VLOOKUP(AW74,#REF!,2,0), )</f>
        <v>0</v>
      </c>
      <c r="AY74" s="12"/>
      <c r="AZ74" s="12"/>
      <c r="BA74" s="12"/>
      <c r="BB74" s="12"/>
      <c r="BC74" s="12"/>
      <c r="BD74" s="12"/>
      <c r="BE74" s="12"/>
      <c r="CA74" s="103">
        <v>3942000</v>
      </c>
      <c r="CC74" s="104">
        <v>30</v>
      </c>
      <c r="CD74" s="118">
        <v>44066</v>
      </c>
      <c r="CQ74" s="90"/>
      <c r="CR74" s="90"/>
      <c r="CS74" s="90"/>
      <c r="CT74" s="118">
        <v>44066</v>
      </c>
      <c r="CU74" s="5">
        <f t="shared" si="5"/>
        <v>19710000</v>
      </c>
      <c r="DF74"/>
    </row>
    <row r="75" spans="1:117" ht="25.5" customHeight="1" x14ac:dyDescent="0.25">
      <c r="A75" s="30" t="s">
        <v>616</v>
      </c>
      <c r="B75" s="6">
        <v>2020</v>
      </c>
      <c r="C75" s="9" t="s">
        <v>1258</v>
      </c>
      <c r="D75" s="35" t="s">
        <v>1258</v>
      </c>
      <c r="E75" s="10" t="s">
        <v>1259</v>
      </c>
      <c r="G75" s="6" t="s">
        <v>892</v>
      </c>
      <c r="H75" s="6" t="s">
        <v>868</v>
      </c>
      <c r="I75" s="6" t="s">
        <v>869</v>
      </c>
      <c r="J75" s="6" t="s">
        <v>1260</v>
      </c>
      <c r="K75" s="99" t="s">
        <v>1261</v>
      </c>
      <c r="L75" s="6" t="s">
        <v>1905</v>
      </c>
      <c r="M75" s="6" t="s">
        <v>904</v>
      </c>
      <c r="N75" s="19">
        <v>51818949</v>
      </c>
      <c r="Q75" s="6" t="s">
        <v>870</v>
      </c>
      <c r="T75" s="6"/>
      <c r="U75" s="6"/>
      <c r="V75" s="12"/>
      <c r="W75" s="6"/>
      <c r="X75" s="6"/>
      <c r="Y75" s="6"/>
      <c r="Z75" s="12">
        <v>3193692200</v>
      </c>
      <c r="AA75" s="101"/>
      <c r="AB75" s="20">
        <v>4</v>
      </c>
      <c r="AD75" s="23">
        <v>43909</v>
      </c>
      <c r="AE75" s="24">
        <v>43915</v>
      </c>
      <c r="AG75" s="8">
        <v>44036</v>
      </c>
      <c r="AH75" s="2">
        <f t="shared" si="4"/>
        <v>3800000</v>
      </c>
      <c r="AI75" s="28">
        <v>15200000</v>
      </c>
      <c r="AJ75" s="28"/>
      <c r="AK75" s="28"/>
      <c r="AL75" s="37"/>
      <c r="AQ75" s="6"/>
      <c r="AV75" s="6">
        <f>IFERROR(VLOOKUP(AU75,#REF!,2,0), )</f>
        <v>0</v>
      </c>
      <c r="AX75" s="6">
        <f>IFERROR(VLOOKUP(AW75,#REF!,2,0), )</f>
        <v>0</v>
      </c>
      <c r="AY75" s="12"/>
      <c r="AZ75" s="12"/>
      <c r="BA75" s="12"/>
      <c r="BB75" s="12"/>
      <c r="BC75" s="12"/>
      <c r="BD75" s="12"/>
      <c r="BE75" s="12"/>
      <c r="CA75" s="104"/>
      <c r="CC75" s="104"/>
      <c r="CD75" s="104"/>
      <c r="CT75" s="8">
        <v>44036</v>
      </c>
      <c r="CU75" s="5">
        <f t="shared" si="5"/>
        <v>15200000</v>
      </c>
      <c r="DF75"/>
    </row>
    <row r="76" spans="1:117" ht="25.5" customHeight="1" x14ac:dyDescent="0.25">
      <c r="A76" s="30" t="s">
        <v>617</v>
      </c>
      <c r="B76" s="6">
        <v>2020</v>
      </c>
      <c r="C76" s="9" t="s">
        <v>1262</v>
      </c>
      <c r="D76" s="35" t="s">
        <v>1262</v>
      </c>
      <c r="E76" s="10" t="s">
        <v>1263</v>
      </c>
      <c r="G76" s="6" t="s">
        <v>892</v>
      </c>
      <c r="H76" s="6" t="s">
        <v>868</v>
      </c>
      <c r="I76" s="6" t="s">
        <v>869</v>
      </c>
      <c r="J76" s="6" t="s">
        <v>1264</v>
      </c>
      <c r="K76" s="99" t="s">
        <v>1103</v>
      </c>
      <c r="L76" s="6" t="s">
        <v>1869</v>
      </c>
      <c r="M76" s="6" t="s">
        <v>904</v>
      </c>
      <c r="N76" s="19">
        <v>1072668595</v>
      </c>
      <c r="Q76" s="6" t="s">
        <v>870</v>
      </c>
      <c r="T76" s="6"/>
      <c r="U76" s="6"/>
      <c r="V76" s="12"/>
      <c r="W76" s="6"/>
      <c r="X76" s="6"/>
      <c r="Y76" s="6"/>
      <c r="Z76" s="12">
        <v>3142885962</v>
      </c>
      <c r="AA76" s="101"/>
      <c r="AB76" s="20">
        <v>4</v>
      </c>
      <c r="AD76" s="23">
        <v>43915</v>
      </c>
      <c r="AE76" s="24">
        <v>43915</v>
      </c>
      <c r="AG76" s="8">
        <v>44036</v>
      </c>
      <c r="AH76" s="2">
        <f t="shared" si="4"/>
        <v>2000000</v>
      </c>
      <c r="AI76" s="28">
        <v>8000000</v>
      </c>
      <c r="AJ76" s="28"/>
      <c r="AK76" s="28"/>
      <c r="AL76" s="37"/>
      <c r="AQ76" s="6"/>
      <c r="AV76" s="6">
        <f>IFERROR(VLOOKUP(AU76,#REF!,2,0), )</f>
        <v>0</v>
      </c>
      <c r="AX76" s="6">
        <f>IFERROR(VLOOKUP(AW76,#REF!,2,0), )</f>
        <v>0</v>
      </c>
      <c r="AY76" s="12"/>
      <c r="AZ76" s="12"/>
      <c r="BA76" s="12"/>
      <c r="BB76" s="12"/>
      <c r="BC76" s="12"/>
      <c r="BD76" s="12"/>
      <c r="BE76" s="12"/>
      <c r="CA76" s="104"/>
      <c r="CC76" s="104"/>
      <c r="CD76" s="104"/>
      <c r="CT76" s="8">
        <v>44036</v>
      </c>
      <c r="CU76" s="5">
        <f t="shared" si="5"/>
        <v>8000000</v>
      </c>
      <c r="DF76"/>
    </row>
    <row r="77" spans="1:117" ht="25.5" customHeight="1" x14ac:dyDescent="0.25">
      <c r="A77" s="30" t="s">
        <v>618</v>
      </c>
      <c r="B77" s="6">
        <v>2020</v>
      </c>
      <c r="C77" s="9" t="s">
        <v>1265</v>
      </c>
      <c r="D77" s="9" t="s">
        <v>1265</v>
      </c>
      <c r="E77" s="10" t="s">
        <v>1266</v>
      </c>
      <c r="G77" s="6" t="s">
        <v>893</v>
      </c>
      <c r="H77" s="6" t="s">
        <v>868</v>
      </c>
      <c r="I77" s="6" t="s">
        <v>894</v>
      </c>
      <c r="J77" s="6" t="s">
        <v>1267</v>
      </c>
      <c r="K77" s="99" t="s">
        <v>1268</v>
      </c>
      <c r="L77" s="6" t="s">
        <v>1906</v>
      </c>
      <c r="M77" s="6" t="s">
        <v>878</v>
      </c>
      <c r="N77" s="19">
        <v>9000629179</v>
      </c>
      <c r="Q77" s="6" t="s">
        <v>879</v>
      </c>
      <c r="T77" s="6"/>
      <c r="U77" s="6"/>
      <c r="V77" s="12"/>
      <c r="W77" s="6"/>
      <c r="X77" s="6"/>
      <c r="Y77" s="6"/>
      <c r="Z77" s="12">
        <v>4722000</v>
      </c>
      <c r="AA77" s="101"/>
      <c r="AB77" s="20">
        <v>12</v>
      </c>
      <c r="AD77" s="23">
        <v>43920</v>
      </c>
      <c r="AE77" s="24">
        <v>44014</v>
      </c>
      <c r="AF77" s="6">
        <v>0</v>
      </c>
      <c r="AG77" s="8">
        <v>44378</v>
      </c>
      <c r="AH77" s="2">
        <f t="shared" si="4"/>
        <v>3900000</v>
      </c>
      <c r="AI77" s="28">
        <v>46800000</v>
      </c>
      <c r="AJ77" s="28"/>
      <c r="AK77" s="28"/>
      <c r="AL77" s="37"/>
      <c r="AQ77" s="6"/>
      <c r="AV77" s="6">
        <f>IFERROR(VLOOKUP(AU77,#REF!,2,0), )</f>
        <v>0</v>
      </c>
      <c r="AX77" s="6">
        <f>IFERROR(VLOOKUP(AW77,#REF!,2,0), )</f>
        <v>0</v>
      </c>
      <c r="AY77" s="12">
        <v>1</v>
      </c>
      <c r="AZ77" s="12">
        <v>2</v>
      </c>
      <c r="BA77" s="12"/>
      <c r="BB77" s="12"/>
      <c r="BC77" s="12"/>
      <c r="BD77" s="12"/>
      <c r="BE77" s="12"/>
      <c r="CA77" s="107">
        <v>12000000</v>
      </c>
      <c r="CB77" s="13">
        <v>4</v>
      </c>
      <c r="CC77" s="104"/>
      <c r="CD77" s="119">
        <v>44501</v>
      </c>
      <c r="CH77" s="13">
        <v>3</v>
      </c>
      <c r="CJ77" s="34">
        <v>44593</v>
      </c>
      <c r="CT77" s="8">
        <v>44593</v>
      </c>
      <c r="CU77" s="5">
        <f t="shared" si="5"/>
        <v>58800000</v>
      </c>
      <c r="DF77"/>
      <c r="DK77" s="6" t="s">
        <v>907</v>
      </c>
      <c r="DL77" s="31" t="s">
        <v>1269</v>
      </c>
      <c r="DM77" s="31" t="s">
        <v>934</v>
      </c>
    </row>
    <row r="78" spans="1:117" ht="25.5" customHeight="1" x14ac:dyDescent="0.25">
      <c r="A78" s="30" t="s">
        <v>619</v>
      </c>
      <c r="B78" s="6">
        <v>2020</v>
      </c>
      <c r="C78" s="9" t="s">
        <v>1270</v>
      </c>
      <c r="D78" s="9" t="s">
        <v>1270</v>
      </c>
      <c r="E78" s="10" t="s">
        <v>1271</v>
      </c>
      <c r="G78" s="6" t="s">
        <v>890</v>
      </c>
      <c r="H78" s="6" t="s">
        <v>868</v>
      </c>
      <c r="I78" s="6" t="s">
        <v>877</v>
      </c>
      <c r="J78" s="6" t="s">
        <v>1272</v>
      </c>
      <c r="K78" s="99" t="s">
        <v>1273</v>
      </c>
      <c r="L78" s="6" t="s">
        <v>1907</v>
      </c>
      <c r="M78" s="6" t="s">
        <v>878</v>
      </c>
      <c r="N78" s="19">
        <v>901351386</v>
      </c>
      <c r="Q78" s="6" t="s">
        <v>879</v>
      </c>
      <c r="T78" s="6"/>
      <c r="U78" s="6"/>
      <c r="V78" s="12"/>
      <c r="W78" s="6"/>
      <c r="X78" s="6"/>
      <c r="Y78" s="6"/>
      <c r="Z78" s="12" t="s">
        <v>1274</v>
      </c>
      <c r="AA78" s="101"/>
      <c r="AB78" s="20">
        <v>12</v>
      </c>
      <c r="AD78" s="23">
        <v>43929</v>
      </c>
      <c r="AE78" s="24">
        <v>43943</v>
      </c>
      <c r="AG78" s="8">
        <v>44308</v>
      </c>
      <c r="AH78" s="2">
        <f t="shared" si="4"/>
        <v>9564466.25</v>
      </c>
      <c r="AI78" s="28">
        <v>114773595</v>
      </c>
      <c r="AJ78" s="28"/>
      <c r="AK78" s="28"/>
      <c r="AL78" s="37"/>
      <c r="AQ78" s="6"/>
      <c r="AV78" s="6">
        <f>IFERROR(VLOOKUP(AU78,#REF!,2,0), )</f>
        <v>0</v>
      </c>
      <c r="AX78" s="6">
        <f>IFERROR(VLOOKUP(AW78,#REF!,2,0), )</f>
        <v>0</v>
      </c>
      <c r="AY78" s="12"/>
      <c r="AZ78" s="12"/>
      <c r="BA78" s="12"/>
      <c r="BB78" s="12"/>
      <c r="BC78" s="12"/>
      <c r="BD78" s="12"/>
      <c r="BE78" s="12"/>
      <c r="CA78" s="106"/>
      <c r="CC78" s="106"/>
      <c r="CD78" s="106"/>
      <c r="CT78" s="8">
        <v>44308</v>
      </c>
      <c r="CU78" s="5">
        <f t="shared" si="5"/>
        <v>114773595</v>
      </c>
      <c r="DF78"/>
    </row>
    <row r="79" spans="1:117" ht="25.5" customHeight="1" x14ac:dyDescent="0.25">
      <c r="A79" s="30" t="s">
        <v>620</v>
      </c>
      <c r="B79" s="6">
        <v>2020</v>
      </c>
      <c r="C79" s="9" t="s">
        <v>1275</v>
      </c>
      <c r="D79" s="9" t="s">
        <v>1276</v>
      </c>
      <c r="E79" s="36" t="s">
        <v>1277</v>
      </c>
      <c r="G79" s="6" t="s">
        <v>892</v>
      </c>
      <c r="H79" s="6" t="s">
        <v>868</v>
      </c>
      <c r="I79" s="6" t="s">
        <v>1278</v>
      </c>
      <c r="J79" s="6" t="s">
        <v>1279</v>
      </c>
      <c r="K79" s="99" t="s">
        <v>1280</v>
      </c>
      <c r="L79" s="6" t="s">
        <v>1908</v>
      </c>
      <c r="M79" s="6" t="s">
        <v>878</v>
      </c>
      <c r="N79" s="19">
        <v>8600703311</v>
      </c>
      <c r="Q79" s="6" t="s">
        <v>879</v>
      </c>
      <c r="T79" s="6"/>
      <c r="U79" s="6"/>
      <c r="V79" s="12"/>
      <c r="W79" s="6"/>
      <c r="X79" s="6"/>
      <c r="Y79" s="6"/>
      <c r="Z79" s="12">
        <v>4376300</v>
      </c>
      <c r="AA79" s="101"/>
      <c r="AB79" s="20">
        <v>4</v>
      </c>
      <c r="AD79" s="23">
        <v>43957</v>
      </c>
      <c r="AE79" s="24">
        <v>43966</v>
      </c>
      <c r="AG79" s="8">
        <v>44088</v>
      </c>
      <c r="AH79" s="2">
        <f t="shared" si="4"/>
        <v>42555799.75</v>
      </c>
      <c r="AI79" s="28">
        <v>170223199</v>
      </c>
      <c r="AJ79" s="28"/>
      <c r="AK79" s="28"/>
      <c r="AL79" s="37"/>
      <c r="AQ79" s="6"/>
      <c r="AV79" s="6">
        <f>IFERROR(VLOOKUP(AU79,#REF!,2,0), )</f>
        <v>0</v>
      </c>
      <c r="AX79" s="6">
        <f>IFERROR(VLOOKUP(AW79,#REF!,2,0), )</f>
        <v>0</v>
      </c>
      <c r="AY79" s="12"/>
      <c r="AZ79" s="12"/>
      <c r="BA79" s="12"/>
      <c r="BB79" s="12"/>
      <c r="BC79" s="12"/>
      <c r="BD79" s="12"/>
      <c r="BE79" s="12"/>
      <c r="CA79" s="104"/>
      <c r="CC79" s="104"/>
      <c r="CD79" s="104"/>
      <c r="CT79" s="8">
        <v>44088</v>
      </c>
      <c r="CU79" s="5">
        <f t="shared" si="5"/>
        <v>170223199</v>
      </c>
      <c r="DF79"/>
    </row>
    <row r="80" spans="1:117" ht="25.5" customHeight="1" x14ac:dyDescent="0.25">
      <c r="A80" s="30" t="s">
        <v>621</v>
      </c>
      <c r="B80" s="6">
        <v>2020</v>
      </c>
      <c r="C80" s="9" t="s">
        <v>1281</v>
      </c>
      <c r="D80" s="9" t="s">
        <v>1282</v>
      </c>
      <c r="E80" s="10" t="s">
        <v>1283</v>
      </c>
      <c r="G80" s="6" t="s">
        <v>892</v>
      </c>
      <c r="H80" s="6" t="s">
        <v>885</v>
      </c>
      <c r="I80" s="6" t="s">
        <v>877</v>
      </c>
      <c r="J80" s="6" t="s">
        <v>1284</v>
      </c>
      <c r="K80" s="99" t="s">
        <v>1285</v>
      </c>
      <c r="L80" s="6" t="s">
        <v>1909</v>
      </c>
      <c r="M80" s="6" t="s">
        <v>878</v>
      </c>
      <c r="N80" s="19">
        <v>8301348715</v>
      </c>
      <c r="Q80" s="6" t="s">
        <v>879</v>
      </c>
      <c r="T80" s="6"/>
      <c r="U80" s="6"/>
      <c r="V80" s="12"/>
      <c r="W80" s="6"/>
      <c r="X80" s="6"/>
      <c r="Y80" s="6"/>
      <c r="Z80" s="12">
        <v>2875452</v>
      </c>
      <c r="AA80" s="101"/>
      <c r="AB80" s="20">
        <v>9</v>
      </c>
      <c r="AD80" s="23">
        <v>43962</v>
      </c>
      <c r="AE80" s="24">
        <v>43964</v>
      </c>
      <c r="AG80" s="8">
        <v>44390</v>
      </c>
      <c r="AH80" s="2">
        <f t="shared" si="4"/>
        <v>2666666.6666666665</v>
      </c>
      <c r="AI80" s="28">
        <v>24000000</v>
      </c>
      <c r="AJ80" s="28"/>
      <c r="AK80" s="28"/>
      <c r="AL80" s="37"/>
      <c r="AQ80" s="6"/>
      <c r="AV80" s="6">
        <f>IFERROR(VLOOKUP(AU80,#REF!,2,0), )</f>
        <v>0</v>
      </c>
      <c r="AX80" s="6">
        <f>IFERROR(VLOOKUP(AW80,#REF!,2,0), )</f>
        <v>0</v>
      </c>
      <c r="AY80" s="12"/>
      <c r="AZ80" s="12"/>
      <c r="BA80" s="12"/>
      <c r="BB80" s="12"/>
      <c r="BC80" s="12"/>
      <c r="BD80" s="12"/>
      <c r="BE80" s="12"/>
      <c r="CA80" s="107">
        <v>12000000</v>
      </c>
      <c r="CC80" s="104">
        <v>90</v>
      </c>
      <c r="CD80" s="118">
        <v>44328</v>
      </c>
      <c r="CT80" s="118">
        <v>44328</v>
      </c>
      <c r="CU80" s="5">
        <f t="shared" si="5"/>
        <v>36000000</v>
      </c>
      <c r="DF80"/>
      <c r="DK80" s="6" t="s">
        <v>883</v>
      </c>
      <c r="DL80" s="31" t="s">
        <v>1286</v>
      </c>
      <c r="DM80" s="31" t="s">
        <v>941</v>
      </c>
    </row>
    <row r="81" spans="1:117" ht="25.5" customHeight="1" x14ac:dyDescent="0.25">
      <c r="A81" s="30" t="s">
        <v>622</v>
      </c>
      <c r="B81" s="6">
        <v>2020</v>
      </c>
      <c r="C81" s="9" t="s">
        <v>1287</v>
      </c>
      <c r="D81" s="9" t="s">
        <v>1288</v>
      </c>
      <c r="E81" s="10" t="s">
        <v>1289</v>
      </c>
      <c r="G81" s="6" t="s">
        <v>892</v>
      </c>
      <c r="H81" s="6" t="s">
        <v>868</v>
      </c>
      <c r="I81" s="6" t="s">
        <v>869</v>
      </c>
      <c r="J81" s="6" t="s">
        <v>1290</v>
      </c>
      <c r="K81" s="99" t="s">
        <v>924</v>
      </c>
      <c r="L81" s="6" t="s">
        <v>1832</v>
      </c>
      <c r="M81" s="6" t="s">
        <v>904</v>
      </c>
      <c r="N81" s="19">
        <v>1085317243</v>
      </c>
      <c r="Q81" s="6" t="s">
        <v>870</v>
      </c>
      <c r="T81" s="6"/>
      <c r="U81" s="6"/>
      <c r="V81" s="12"/>
      <c r="W81" s="6"/>
      <c r="X81" s="6"/>
      <c r="Y81" s="6"/>
      <c r="Z81" s="12">
        <v>3206953141</v>
      </c>
      <c r="AA81" s="101"/>
      <c r="AB81" s="20">
        <v>7</v>
      </c>
      <c r="AC81">
        <v>10</v>
      </c>
      <c r="AD81" s="23">
        <v>43971</v>
      </c>
      <c r="AE81" s="24">
        <v>43972</v>
      </c>
      <c r="AG81" s="8">
        <v>44196</v>
      </c>
      <c r="AH81" s="2">
        <f t="shared" si="4"/>
        <v>4424920.8571428573</v>
      </c>
      <c r="AI81" s="28">
        <v>30974446</v>
      </c>
      <c r="AJ81" s="28"/>
      <c r="AK81" s="28"/>
      <c r="AL81" s="37"/>
      <c r="AQ81" s="6"/>
      <c r="AV81" s="6">
        <f>IFERROR(VLOOKUP(AU81,#REF!,2,0), )</f>
        <v>0</v>
      </c>
      <c r="AX81" s="6">
        <f>IFERROR(VLOOKUP(AW81,#REF!,2,0), )</f>
        <v>0</v>
      </c>
      <c r="AY81" s="12"/>
      <c r="AZ81" s="12"/>
      <c r="BA81" s="12"/>
      <c r="BB81" s="12"/>
      <c r="BC81" s="12"/>
      <c r="BD81" s="12"/>
      <c r="BE81" s="12"/>
      <c r="CA81" s="103">
        <v>13528658</v>
      </c>
      <c r="CC81" s="105">
        <v>46</v>
      </c>
      <c r="CD81" s="118">
        <v>44243</v>
      </c>
      <c r="CT81" s="118">
        <v>44243</v>
      </c>
      <c r="CU81" s="5">
        <f t="shared" si="5"/>
        <v>44503104</v>
      </c>
      <c r="DF81"/>
    </row>
    <row r="82" spans="1:117" ht="25.5" customHeight="1" x14ac:dyDescent="0.25">
      <c r="A82" s="30" t="s">
        <v>623</v>
      </c>
      <c r="B82" s="6">
        <v>2020</v>
      </c>
      <c r="C82" s="9" t="s">
        <v>1291</v>
      </c>
      <c r="D82" s="9" t="s">
        <v>1292</v>
      </c>
      <c r="E82" s="10" t="s">
        <v>1293</v>
      </c>
      <c r="G82" s="6" t="s">
        <v>892</v>
      </c>
      <c r="H82" s="6" t="s">
        <v>868</v>
      </c>
      <c r="I82" s="6" t="s">
        <v>869</v>
      </c>
      <c r="J82" s="6" t="s">
        <v>1294</v>
      </c>
      <c r="K82" s="99" t="s">
        <v>1295</v>
      </c>
      <c r="L82" s="6" t="s">
        <v>1910</v>
      </c>
      <c r="M82" s="6" t="s">
        <v>904</v>
      </c>
      <c r="N82" s="19">
        <v>1018407386</v>
      </c>
      <c r="Q82" s="6" t="s">
        <v>870</v>
      </c>
      <c r="T82" s="6"/>
      <c r="U82" s="6"/>
      <c r="V82" s="12"/>
      <c r="W82" s="6"/>
      <c r="X82" s="6"/>
      <c r="Y82" s="6"/>
      <c r="Z82" s="12">
        <v>3124295039</v>
      </c>
      <c r="AA82" s="101"/>
      <c r="AB82" s="20">
        <v>3</v>
      </c>
      <c r="AD82" s="23">
        <v>43973</v>
      </c>
      <c r="AE82" s="24">
        <v>43977</v>
      </c>
      <c r="AG82" s="8">
        <v>43976</v>
      </c>
      <c r="AH82" s="2">
        <f t="shared" si="4"/>
        <v>4500000</v>
      </c>
      <c r="AI82" s="28">
        <v>13500000</v>
      </c>
      <c r="AJ82" s="28"/>
      <c r="AK82" s="28"/>
      <c r="AL82" s="37"/>
      <c r="AQ82" s="6"/>
      <c r="AV82" s="6">
        <f>IFERROR(VLOOKUP(AU82,#REF!,2,0), )</f>
        <v>0</v>
      </c>
      <c r="AX82" s="6">
        <f>IFERROR(VLOOKUP(AW82,#REF!,2,0), )</f>
        <v>0</v>
      </c>
      <c r="AY82" s="12"/>
      <c r="AZ82" s="12"/>
      <c r="BA82" s="12"/>
      <c r="BB82" s="12"/>
      <c r="BC82" s="12"/>
      <c r="BD82" s="12"/>
      <c r="BE82" s="12"/>
      <c r="CA82" s="103">
        <v>6750000</v>
      </c>
      <c r="CC82" s="105">
        <v>45</v>
      </c>
      <c r="CD82" s="118">
        <v>44114</v>
      </c>
      <c r="CT82" s="118">
        <v>44114</v>
      </c>
      <c r="CU82" s="5">
        <f t="shared" si="5"/>
        <v>20250000</v>
      </c>
      <c r="DF82"/>
    </row>
    <row r="83" spans="1:117" ht="25.5" customHeight="1" x14ac:dyDescent="0.25">
      <c r="A83" s="30" t="s">
        <v>624</v>
      </c>
      <c r="B83" s="6">
        <v>2020</v>
      </c>
      <c r="C83" s="9" t="s">
        <v>1296</v>
      </c>
      <c r="D83" s="9" t="s">
        <v>1297</v>
      </c>
      <c r="E83" s="10" t="s">
        <v>1298</v>
      </c>
      <c r="G83" s="6" t="s">
        <v>892</v>
      </c>
      <c r="H83" s="6" t="s">
        <v>868</v>
      </c>
      <c r="I83" s="6" t="s">
        <v>869</v>
      </c>
      <c r="J83" s="6" t="s">
        <v>1299</v>
      </c>
      <c r="K83" s="99" t="s">
        <v>1300</v>
      </c>
      <c r="L83" s="6" t="s">
        <v>1911</v>
      </c>
      <c r="M83" s="6" t="s">
        <v>904</v>
      </c>
      <c r="N83" s="19">
        <v>80794862</v>
      </c>
      <c r="Q83" s="6" t="s">
        <v>870</v>
      </c>
      <c r="T83" s="6"/>
      <c r="U83" s="6"/>
      <c r="V83" s="12"/>
      <c r="W83" s="6"/>
      <c r="X83" s="6"/>
      <c r="Y83" s="6"/>
      <c r="Z83" s="12">
        <v>3003179366</v>
      </c>
      <c r="AA83" s="101"/>
      <c r="AB83" s="20">
        <v>3</v>
      </c>
      <c r="AD83" s="23">
        <v>43972</v>
      </c>
      <c r="AE83" s="24">
        <v>43972</v>
      </c>
      <c r="AG83" s="8">
        <v>43971</v>
      </c>
      <c r="AH83" s="2">
        <f t="shared" si="4"/>
        <v>6500000</v>
      </c>
      <c r="AI83" s="28">
        <v>19500000</v>
      </c>
      <c r="AJ83" s="28"/>
      <c r="AK83" s="28"/>
      <c r="AL83" s="37"/>
      <c r="AQ83" s="6"/>
      <c r="AV83" s="6">
        <f>IFERROR(VLOOKUP(AU83,#REF!,2,0), )</f>
        <v>0</v>
      </c>
      <c r="AX83" s="6">
        <f>IFERROR(VLOOKUP(AW83,#REF!,2,0), )</f>
        <v>0</v>
      </c>
      <c r="AY83" s="12"/>
      <c r="AZ83" s="12"/>
      <c r="BA83" s="12"/>
      <c r="BB83" s="12"/>
      <c r="BC83" s="12"/>
      <c r="BD83" s="12"/>
      <c r="BE83" s="12"/>
      <c r="CA83" s="105"/>
      <c r="CC83" s="105"/>
      <c r="CD83" s="105"/>
      <c r="CT83" s="8">
        <v>43971</v>
      </c>
      <c r="CU83" s="5">
        <f t="shared" si="5"/>
        <v>19500000</v>
      </c>
      <c r="DF83"/>
    </row>
    <row r="84" spans="1:117" ht="25.5" customHeight="1" x14ac:dyDescent="0.25">
      <c r="A84" s="30" t="s">
        <v>625</v>
      </c>
      <c r="B84" s="6">
        <v>2020</v>
      </c>
      <c r="C84" s="9" t="s">
        <v>1301</v>
      </c>
      <c r="D84" s="9" t="s">
        <v>1302</v>
      </c>
      <c r="E84" s="10" t="s">
        <v>1303</v>
      </c>
      <c r="G84" s="6" t="s">
        <v>892</v>
      </c>
      <c r="H84" s="6" t="s">
        <v>868</v>
      </c>
      <c r="I84" s="6" t="s">
        <v>869</v>
      </c>
      <c r="J84" s="6" t="s">
        <v>1304</v>
      </c>
      <c r="K84" s="99" t="s">
        <v>1305</v>
      </c>
      <c r="L84" s="6" t="s">
        <v>1912</v>
      </c>
      <c r="M84" s="6" t="s">
        <v>904</v>
      </c>
      <c r="N84" s="19">
        <v>1085296359</v>
      </c>
      <c r="Q84" s="6" t="s">
        <v>870</v>
      </c>
      <c r="T84" s="6"/>
      <c r="U84" s="6"/>
      <c r="V84" s="12"/>
      <c r="W84" s="6"/>
      <c r="X84" s="6"/>
      <c r="Y84" s="6"/>
      <c r="Z84" s="12">
        <v>3216886549</v>
      </c>
      <c r="AA84" s="101"/>
      <c r="AB84" s="20">
        <v>5</v>
      </c>
      <c r="AD84" s="23">
        <v>43972</v>
      </c>
      <c r="AE84" s="24">
        <v>43972</v>
      </c>
      <c r="AG84" s="8">
        <v>44124</v>
      </c>
      <c r="AH84" s="2">
        <f t="shared" si="4"/>
        <v>6500000</v>
      </c>
      <c r="AI84" s="28">
        <v>32500000</v>
      </c>
      <c r="AJ84" s="28"/>
      <c r="AK84" s="28"/>
      <c r="AL84" s="37"/>
      <c r="AQ84" s="6"/>
      <c r="AV84" s="6">
        <f>IFERROR(VLOOKUP(AU84,#REF!,2,0), )</f>
        <v>0</v>
      </c>
      <c r="AX84" s="6">
        <f>IFERROR(VLOOKUP(AW84,#REF!,2,0), )</f>
        <v>0</v>
      </c>
      <c r="AY84" s="12"/>
      <c r="AZ84" s="12"/>
      <c r="BA84" s="12"/>
      <c r="BB84" s="12"/>
      <c r="BC84" s="12"/>
      <c r="BD84" s="12"/>
      <c r="BE84" s="12"/>
      <c r="CA84" s="103">
        <v>15166667</v>
      </c>
      <c r="CC84" s="105">
        <v>70</v>
      </c>
      <c r="CD84" s="118">
        <v>44175</v>
      </c>
      <c r="CT84" s="118">
        <v>44175</v>
      </c>
      <c r="CU84" s="5">
        <f t="shared" si="5"/>
        <v>47666667</v>
      </c>
      <c r="DF84"/>
    </row>
    <row r="85" spans="1:117" ht="25.5" customHeight="1" x14ac:dyDescent="0.25">
      <c r="A85" s="30" t="s">
        <v>627</v>
      </c>
      <c r="B85" s="6">
        <v>2020</v>
      </c>
      <c r="C85" s="9" t="s">
        <v>1306</v>
      </c>
      <c r="D85" s="9" t="s">
        <v>1307</v>
      </c>
      <c r="E85" s="10" t="s">
        <v>1308</v>
      </c>
      <c r="G85" s="6" t="s">
        <v>892</v>
      </c>
      <c r="H85" s="6" t="s">
        <v>868</v>
      </c>
      <c r="I85" s="6" t="s">
        <v>869</v>
      </c>
      <c r="J85" s="6" t="s">
        <v>1309</v>
      </c>
      <c r="K85" s="99" t="s">
        <v>1310</v>
      </c>
      <c r="L85" s="6" t="s">
        <v>1913</v>
      </c>
      <c r="M85" s="6" t="s">
        <v>904</v>
      </c>
      <c r="N85" s="19">
        <v>1023922989</v>
      </c>
      <c r="Q85" s="6" t="s">
        <v>870</v>
      </c>
      <c r="T85" s="6"/>
      <c r="U85" s="6"/>
      <c r="V85" s="12"/>
      <c r="W85" s="6"/>
      <c r="X85" s="6"/>
      <c r="Y85" s="6"/>
      <c r="Z85" s="12">
        <v>3226515523</v>
      </c>
      <c r="AA85" s="101"/>
      <c r="AB85" s="20">
        <v>3</v>
      </c>
      <c r="AD85" s="23">
        <v>43972</v>
      </c>
      <c r="AE85" s="24">
        <v>43972</v>
      </c>
      <c r="AG85" s="8">
        <v>44063</v>
      </c>
      <c r="AH85" s="2">
        <f t="shared" si="4"/>
        <v>4500000</v>
      </c>
      <c r="AI85" s="28">
        <v>13500000</v>
      </c>
      <c r="AJ85" s="28"/>
      <c r="AK85" s="28"/>
      <c r="AL85" s="37"/>
      <c r="AQ85" s="6"/>
      <c r="AV85" s="6">
        <f>IFERROR(VLOOKUP(AU85,#REF!,2,0), )</f>
        <v>0</v>
      </c>
      <c r="AX85" s="6">
        <f>IFERROR(VLOOKUP(AW85,#REF!,2,0), )</f>
        <v>0</v>
      </c>
      <c r="AY85" s="12"/>
      <c r="AZ85" s="12"/>
      <c r="BA85" s="12"/>
      <c r="BB85" s="12"/>
      <c r="BC85" s="12"/>
      <c r="BD85" s="12"/>
      <c r="BE85" s="12"/>
      <c r="CA85" s="103">
        <v>6750000</v>
      </c>
      <c r="CC85" s="105">
        <v>45</v>
      </c>
      <c r="CD85" s="118">
        <v>44109</v>
      </c>
      <c r="CT85" s="118">
        <v>44109</v>
      </c>
      <c r="CU85" s="5">
        <f t="shared" si="5"/>
        <v>20250000</v>
      </c>
      <c r="DF85"/>
    </row>
    <row r="86" spans="1:117" ht="25.5" customHeight="1" x14ac:dyDescent="0.25">
      <c r="A86" s="30" t="s">
        <v>628</v>
      </c>
      <c r="B86" s="6">
        <v>2020</v>
      </c>
      <c r="C86" s="9" t="s">
        <v>1311</v>
      </c>
      <c r="D86" s="9" t="s">
        <v>1312</v>
      </c>
      <c r="E86" s="10" t="s">
        <v>1313</v>
      </c>
      <c r="G86" s="6" t="s">
        <v>892</v>
      </c>
      <c r="H86" s="6" t="s">
        <v>868</v>
      </c>
      <c r="I86" s="6" t="s">
        <v>869</v>
      </c>
      <c r="J86" s="6" t="s">
        <v>1314</v>
      </c>
      <c r="K86" s="99" t="s">
        <v>1315</v>
      </c>
      <c r="L86" s="6" t="s">
        <v>1914</v>
      </c>
      <c r="M86" s="6" t="s">
        <v>904</v>
      </c>
      <c r="N86" s="19">
        <v>1086328504</v>
      </c>
      <c r="Q86" s="6" t="s">
        <v>870</v>
      </c>
      <c r="T86" s="6"/>
      <c r="U86" s="6"/>
      <c r="V86" s="12"/>
      <c r="W86" s="6"/>
      <c r="X86" s="6"/>
      <c r="Y86" s="6"/>
      <c r="Z86" s="12">
        <v>3148014072</v>
      </c>
      <c r="AA86" s="101"/>
      <c r="AB86" s="20">
        <v>2</v>
      </c>
      <c r="AD86" s="23">
        <v>43973</v>
      </c>
      <c r="AE86" s="24">
        <v>43973</v>
      </c>
      <c r="AG86" s="8">
        <v>44033</v>
      </c>
      <c r="AH86" s="2">
        <f t="shared" si="4"/>
        <v>6500000</v>
      </c>
      <c r="AI86" s="28">
        <v>13000000</v>
      </c>
      <c r="AJ86" s="28"/>
      <c r="AK86" s="28"/>
      <c r="AL86" s="37"/>
      <c r="AQ86" s="6"/>
      <c r="AV86" s="6">
        <f>IFERROR(VLOOKUP(AU86,#REF!,2,0), )</f>
        <v>0</v>
      </c>
      <c r="AX86" s="6">
        <f>IFERROR(VLOOKUP(AW86,#REF!,2,0), )</f>
        <v>0</v>
      </c>
      <c r="AY86" s="12"/>
      <c r="AZ86" s="12"/>
      <c r="BA86" s="12"/>
      <c r="BB86" s="12"/>
      <c r="BC86" s="12"/>
      <c r="BD86" s="12"/>
      <c r="BE86" s="12"/>
      <c r="CA86" s="108">
        <v>6500000</v>
      </c>
      <c r="CC86" s="110">
        <v>30</v>
      </c>
      <c r="CD86" s="118">
        <v>44064</v>
      </c>
      <c r="CT86" s="118">
        <v>44064</v>
      </c>
      <c r="CU86" s="5">
        <f t="shared" si="5"/>
        <v>19500000</v>
      </c>
      <c r="DF86"/>
    </row>
    <row r="87" spans="1:117" ht="25.5" customHeight="1" x14ac:dyDescent="0.25">
      <c r="A87" s="30" t="s">
        <v>629</v>
      </c>
      <c r="B87" s="6">
        <v>2020</v>
      </c>
      <c r="C87" s="9" t="s">
        <v>1316</v>
      </c>
      <c r="D87" s="9" t="s">
        <v>1317</v>
      </c>
      <c r="E87" s="18" t="s">
        <v>1318</v>
      </c>
      <c r="G87" s="6" t="s">
        <v>892</v>
      </c>
      <c r="H87" s="6" t="s">
        <v>885</v>
      </c>
      <c r="I87" s="6" t="s">
        <v>877</v>
      </c>
      <c r="J87" s="6" t="s">
        <v>1319</v>
      </c>
      <c r="K87" s="99" t="s">
        <v>1320</v>
      </c>
      <c r="L87" s="6" t="s">
        <v>1915</v>
      </c>
      <c r="M87" s="6" t="s">
        <v>878</v>
      </c>
      <c r="N87" s="19" t="s">
        <v>1321</v>
      </c>
      <c r="Q87" s="6" t="s">
        <v>879</v>
      </c>
      <c r="T87" s="6"/>
      <c r="U87" s="6"/>
      <c r="V87" s="12"/>
      <c r="W87" s="6"/>
      <c r="X87" s="6"/>
      <c r="Y87" s="6"/>
      <c r="Z87" s="12">
        <v>4821200</v>
      </c>
      <c r="AA87" s="101"/>
      <c r="AC87">
        <v>19</v>
      </c>
      <c r="AD87" s="23">
        <v>43973</v>
      </c>
      <c r="AE87" s="24">
        <v>43976</v>
      </c>
      <c r="AG87" s="8">
        <v>43994</v>
      </c>
      <c r="AH87" s="2">
        <f t="shared" si="4"/>
        <v>0</v>
      </c>
      <c r="AI87" s="28">
        <v>23663075</v>
      </c>
      <c r="AJ87" s="28"/>
      <c r="AK87" s="28"/>
      <c r="AL87" s="37"/>
      <c r="AQ87" s="6"/>
      <c r="AV87" s="6">
        <f>IFERROR(VLOOKUP(AU87,#REF!,2,0), )</f>
        <v>0</v>
      </c>
      <c r="AX87" s="6">
        <f>IFERROR(VLOOKUP(AW87,#REF!,2,0), )</f>
        <v>0</v>
      </c>
      <c r="AY87" s="12"/>
      <c r="AZ87" s="12"/>
      <c r="BA87" s="12"/>
      <c r="BB87" s="12"/>
      <c r="BC87" s="12"/>
      <c r="BD87" s="12"/>
      <c r="BE87" s="12"/>
      <c r="CA87" s="109">
        <v>6227125</v>
      </c>
      <c r="CC87" s="116">
        <v>5</v>
      </c>
      <c r="CD87" s="131">
        <v>43999</v>
      </c>
      <c r="CT87" s="131">
        <v>43999</v>
      </c>
      <c r="CU87" s="5">
        <f t="shared" si="5"/>
        <v>29890200</v>
      </c>
      <c r="DF87"/>
    </row>
    <row r="88" spans="1:117" ht="25.5" customHeight="1" x14ac:dyDescent="0.25">
      <c r="A88" s="30" t="s">
        <v>630</v>
      </c>
      <c r="B88" s="6">
        <v>2020</v>
      </c>
      <c r="C88" s="9" t="s">
        <v>1322</v>
      </c>
      <c r="D88" s="9" t="s">
        <v>1322</v>
      </c>
      <c r="E88" s="10" t="s">
        <v>1323</v>
      </c>
      <c r="G88" s="6" t="s">
        <v>893</v>
      </c>
      <c r="H88" s="6" t="s">
        <v>868</v>
      </c>
      <c r="I88" s="6" t="s">
        <v>894</v>
      </c>
      <c r="J88" s="6" t="s">
        <v>1324</v>
      </c>
      <c r="K88" s="99" t="s">
        <v>1325</v>
      </c>
      <c r="L88" s="6" t="s">
        <v>1916</v>
      </c>
      <c r="M88" s="6" t="s">
        <v>878</v>
      </c>
      <c r="N88" s="19" t="s">
        <v>1326</v>
      </c>
      <c r="Q88" s="6" t="s">
        <v>879</v>
      </c>
      <c r="T88" s="6"/>
      <c r="U88" s="6"/>
      <c r="V88" s="12"/>
      <c r="W88" s="6"/>
      <c r="X88" s="6"/>
      <c r="Y88" s="6"/>
      <c r="Z88" s="12">
        <v>2883466</v>
      </c>
      <c r="AA88" s="101"/>
      <c r="AB88" s="20">
        <v>12</v>
      </c>
      <c r="AD88" s="23">
        <v>43998</v>
      </c>
      <c r="AE88" s="24">
        <v>43998</v>
      </c>
      <c r="AG88" s="8">
        <v>44362</v>
      </c>
      <c r="AH88" s="2">
        <f t="shared" si="4"/>
        <v>0</v>
      </c>
      <c r="AI88" s="28"/>
      <c r="AJ88" s="28"/>
      <c r="AK88" s="28"/>
      <c r="AL88" s="37"/>
      <c r="AQ88" s="6"/>
      <c r="AV88" s="6">
        <f>IFERROR(VLOOKUP(AU88,#REF!,2,0), )</f>
        <v>0</v>
      </c>
      <c r="AX88" s="6">
        <f>IFERROR(VLOOKUP(AW88,#REF!,2,0), )</f>
        <v>0</v>
      </c>
      <c r="AY88" s="12"/>
      <c r="AZ88" s="12">
        <v>2</v>
      </c>
      <c r="BA88" s="12"/>
      <c r="BB88" s="12"/>
      <c r="BC88" s="12"/>
      <c r="BD88" s="12"/>
      <c r="BE88" s="12"/>
      <c r="CA88" s="110"/>
      <c r="CB88" s="13">
        <v>6</v>
      </c>
      <c r="CC88" s="110">
        <v>12</v>
      </c>
      <c r="CD88" s="118">
        <v>44560</v>
      </c>
      <c r="CH88" s="13">
        <v>10</v>
      </c>
      <c r="CJ88" s="34">
        <v>44864</v>
      </c>
      <c r="CT88" s="8">
        <v>44864</v>
      </c>
      <c r="CU88" s="5">
        <f t="shared" si="5"/>
        <v>0</v>
      </c>
      <c r="DF88"/>
      <c r="DK88" s="6" t="s">
        <v>880</v>
      </c>
      <c r="DL88" s="31" t="s">
        <v>1327</v>
      </c>
      <c r="DM88" s="31" t="s">
        <v>942</v>
      </c>
    </row>
    <row r="89" spans="1:117" ht="25.5" customHeight="1" x14ac:dyDescent="0.25">
      <c r="A89" s="30" t="s">
        <v>631</v>
      </c>
      <c r="B89" s="6">
        <v>2020</v>
      </c>
      <c r="C89" s="9" t="s">
        <v>1328</v>
      </c>
      <c r="D89" s="9" t="s">
        <v>1329</v>
      </c>
      <c r="E89" s="18" t="s">
        <v>1330</v>
      </c>
      <c r="G89" s="6" t="s">
        <v>890</v>
      </c>
      <c r="H89" s="6" t="s">
        <v>885</v>
      </c>
      <c r="I89" s="6" t="s">
        <v>877</v>
      </c>
      <c r="J89" s="6" t="s">
        <v>1331</v>
      </c>
      <c r="K89" s="99" t="s">
        <v>1332</v>
      </c>
      <c r="L89" s="6" t="s">
        <v>1917</v>
      </c>
      <c r="M89" s="6" t="s">
        <v>878</v>
      </c>
      <c r="N89" s="19" t="s">
        <v>1333</v>
      </c>
      <c r="Q89" s="6" t="s">
        <v>879</v>
      </c>
      <c r="T89" s="6"/>
      <c r="U89" s="6"/>
      <c r="V89" s="12"/>
      <c r="W89" s="6"/>
      <c r="X89" s="6"/>
      <c r="Y89" s="6"/>
      <c r="Z89" s="12">
        <v>7559234</v>
      </c>
      <c r="AA89" s="101"/>
      <c r="AC89">
        <v>5</v>
      </c>
      <c r="AD89" s="23">
        <v>43999</v>
      </c>
      <c r="AE89" s="24">
        <v>43999</v>
      </c>
      <c r="AG89" s="8">
        <v>44004</v>
      </c>
      <c r="AH89" s="2">
        <f t="shared" si="4"/>
        <v>0</v>
      </c>
      <c r="AI89" s="28"/>
      <c r="AJ89" s="28"/>
      <c r="AK89" s="28"/>
      <c r="AL89" s="37"/>
      <c r="AQ89" s="6"/>
      <c r="AV89" s="6">
        <f>IFERROR(VLOOKUP(AU89,#REF!,2,0), )</f>
        <v>0</v>
      </c>
      <c r="AX89" s="6">
        <f>IFERROR(VLOOKUP(AW89,#REF!,2,0), )</f>
        <v>0</v>
      </c>
      <c r="AY89" s="12"/>
      <c r="AZ89" s="12"/>
      <c r="BA89" s="12"/>
      <c r="BB89" s="12"/>
      <c r="BC89" s="12"/>
      <c r="BD89" s="12"/>
      <c r="BE89" s="12"/>
      <c r="CA89" s="109">
        <v>1766880</v>
      </c>
      <c r="CC89" s="110">
        <v>32</v>
      </c>
      <c r="CD89" s="120">
        <v>44046</v>
      </c>
      <c r="CT89" s="120">
        <v>44046</v>
      </c>
      <c r="CU89" s="5">
        <f t="shared" si="5"/>
        <v>1766880</v>
      </c>
      <c r="DF89"/>
    </row>
    <row r="90" spans="1:117" ht="25.5" customHeight="1" x14ac:dyDescent="0.25">
      <c r="A90" s="30" t="s">
        <v>632</v>
      </c>
      <c r="B90" s="6">
        <v>2020</v>
      </c>
      <c r="C90" s="9" t="s">
        <v>1334</v>
      </c>
      <c r="D90" s="9" t="s">
        <v>1335</v>
      </c>
      <c r="E90" s="18" t="s">
        <v>1336</v>
      </c>
      <c r="G90" s="6" t="s">
        <v>892</v>
      </c>
      <c r="H90" s="6" t="s">
        <v>896</v>
      </c>
      <c r="I90" s="6" t="s">
        <v>877</v>
      </c>
      <c r="J90" s="6" t="s">
        <v>936</v>
      </c>
      <c r="K90" s="99" t="s">
        <v>1337</v>
      </c>
      <c r="L90" s="6" t="s">
        <v>1918</v>
      </c>
      <c r="M90" s="6" t="s">
        <v>878</v>
      </c>
      <c r="N90" s="19" t="s">
        <v>1338</v>
      </c>
      <c r="Q90" s="6" t="s">
        <v>879</v>
      </c>
      <c r="T90" s="6"/>
      <c r="U90" s="6"/>
      <c r="V90" s="12"/>
      <c r="W90" s="6"/>
      <c r="X90" s="6"/>
      <c r="Y90" s="6"/>
      <c r="Z90" s="12">
        <v>4821200</v>
      </c>
      <c r="AA90" s="101"/>
      <c r="AB90" s="20">
        <v>9</v>
      </c>
      <c r="AD90" s="23">
        <v>44001</v>
      </c>
      <c r="AE90" s="24">
        <v>44005</v>
      </c>
      <c r="AG90" s="8">
        <v>44277</v>
      </c>
      <c r="AH90" s="2">
        <f t="shared" si="4"/>
        <v>37034419</v>
      </c>
      <c r="AI90" s="28">
        <v>333309771</v>
      </c>
      <c r="AJ90" s="28"/>
      <c r="AK90" s="28"/>
      <c r="AL90" s="37"/>
      <c r="AQ90" s="6"/>
      <c r="AV90" s="6">
        <f>IFERROR(VLOOKUP(AU90,#REF!,2,0), )</f>
        <v>0</v>
      </c>
      <c r="AX90" s="6">
        <f>IFERROR(VLOOKUP(AW90,#REF!,2,0), )</f>
        <v>0</v>
      </c>
      <c r="AY90" s="12"/>
      <c r="AZ90" s="12"/>
      <c r="BA90" s="12"/>
      <c r="BB90" s="12"/>
      <c r="BC90" s="12"/>
      <c r="BD90" s="12"/>
      <c r="BE90" s="12"/>
      <c r="CA90" s="105"/>
      <c r="CC90" s="105"/>
      <c r="CD90" s="105"/>
      <c r="CT90" s="8">
        <v>44277</v>
      </c>
      <c r="CU90" s="5">
        <f t="shared" si="5"/>
        <v>333309771</v>
      </c>
      <c r="DF90"/>
    </row>
    <row r="91" spans="1:117" ht="25.5" customHeight="1" x14ac:dyDescent="0.25">
      <c r="A91" s="30" t="s">
        <v>633</v>
      </c>
      <c r="B91" s="6">
        <v>2020</v>
      </c>
      <c r="C91" s="9" t="s">
        <v>1339</v>
      </c>
      <c r="D91" s="9" t="s">
        <v>1339</v>
      </c>
      <c r="E91" s="10" t="s">
        <v>1340</v>
      </c>
      <c r="G91" s="6" t="s">
        <v>892</v>
      </c>
      <c r="H91" s="6" t="s">
        <v>868</v>
      </c>
      <c r="I91" s="6" t="s">
        <v>869</v>
      </c>
      <c r="J91" s="6" t="s">
        <v>1341</v>
      </c>
      <c r="K91" s="99" t="s">
        <v>1342</v>
      </c>
      <c r="L91" s="6" t="s">
        <v>1919</v>
      </c>
      <c r="M91" s="6" t="s">
        <v>904</v>
      </c>
      <c r="N91" s="19">
        <v>51581040</v>
      </c>
      <c r="Q91" s="6" t="s">
        <v>870</v>
      </c>
      <c r="T91" s="6"/>
      <c r="U91" s="6"/>
      <c r="V91" s="12"/>
      <c r="W91" s="6"/>
      <c r="X91" s="6"/>
      <c r="Y91" s="6"/>
      <c r="Z91" s="12">
        <v>3186432398</v>
      </c>
      <c r="AA91" s="101"/>
      <c r="AB91" s="20">
        <v>4</v>
      </c>
      <c r="AD91" s="23">
        <v>44007</v>
      </c>
      <c r="AE91" s="24">
        <v>44008</v>
      </c>
      <c r="AG91" s="8">
        <v>44129</v>
      </c>
      <c r="AH91" s="90">
        <f t="shared" si="4"/>
        <v>4213454</v>
      </c>
      <c r="AI91" s="89">
        <v>16853816</v>
      </c>
      <c r="AJ91" s="89"/>
      <c r="AK91" s="89"/>
      <c r="AL91" s="37"/>
      <c r="AM91" s="90"/>
      <c r="AN91" s="90"/>
      <c r="AP91" s="90"/>
      <c r="AQ91" s="6"/>
      <c r="AR91" s="125"/>
      <c r="AS91" s="125"/>
      <c r="AT91" s="90"/>
      <c r="AU91" s="90"/>
      <c r="AV91" s="6">
        <f>IFERROR(VLOOKUP(AU91,#REF!,2,0), )</f>
        <v>0</v>
      </c>
      <c r="AW91" s="90"/>
      <c r="AX91" s="6">
        <f>IFERROR(VLOOKUP(AW91,#REF!,2,0), )</f>
        <v>0</v>
      </c>
      <c r="AY91" s="12"/>
      <c r="AZ91" s="12"/>
      <c r="BA91" s="12"/>
      <c r="BB91" s="12"/>
      <c r="BC91" s="12"/>
      <c r="BD91" s="12"/>
      <c r="BE91" s="12"/>
      <c r="BF91" s="126"/>
      <c r="BG91" s="126"/>
      <c r="BH91" s="126"/>
      <c r="BI91" s="126"/>
      <c r="BJ91" s="126"/>
      <c r="BK91" s="126"/>
      <c r="BL91" s="126"/>
      <c r="BM91" s="126"/>
      <c r="BN91" s="126"/>
      <c r="BO91" s="126"/>
      <c r="BP91" s="90"/>
      <c r="BQ91" s="125"/>
      <c r="BR91" s="90"/>
      <c r="BS91" s="90"/>
      <c r="BT91" s="125"/>
      <c r="BU91" s="90"/>
      <c r="BV91" s="90"/>
      <c r="BW91" s="90"/>
      <c r="BX91" s="90"/>
      <c r="BY91" s="90"/>
      <c r="BZ91" s="125"/>
      <c r="CA91" s="103">
        <v>8426908</v>
      </c>
      <c r="CB91" s="125"/>
      <c r="CC91" s="105">
        <v>60</v>
      </c>
      <c r="CD91" s="118">
        <v>44190</v>
      </c>
      <c r="CE91" s="90"/>
      <c r="CF91" s="90"/>
      <c r="CG91" s="90"/>
      <c r="CH91" s="125"/>
      <c r="CI91" s="125"/>
      <c r="CJ91" s="128"/>
      <c r="CK91" s="90"/>
      <c r="CL91" s="90"/>
      <c r="CM91" s="90"/>
      <c r="CN91" s="90"/>
      <c r="CO91" s="125"/>
      <c r="CP91" s="128"/>
      <c r="CQ91" s="90"/>
      <c r="CR91" s="90"/>
      <c r="CS91" s="90"/>
      <c r="CT91" s="118">
        <v>44190</v>
      </c>
      <c r="CU91" s="5">
        <f t="shared" si="5"/>
        <v>25280724</v>
      </c>
      <c r="DF91"/>
    </row>
    <row r="92" spans="1:117" ht="25.5" customHeight="1" x14ac:dyDescent="0.25">
      <c r="A92" s="30" t="s">
        <v>634</v>
      </c>
      <c r="B92" s="6">
        <v>2020</v>
      </c>
      <c r="C92" s="9" t="s">
        <v>1343</v>
      </c>
      <c r="D92" s="9" t="s">
        <v>1343</v>
      </c>
      <c r="E92" s="10" t="s">
        <v>1344</v>
      </c>
      <c r="G92" s="6" t="s">
        <v>892</v>
      </c>
      <c r="H92" s="6" t="s">
        <v>868</v>
      </c>
      <c r="I92" s="6" t="s">
        <v>869</v>
      </c>
      <c r="J92" s="6" t="s">
        <v>1345</v>
      </c>
      <c r="K92" s="99" t="s">
        <v>1346</v>
      </c>
      <c r="L92" s="6" t="s">
        <v>1920</v>
      </c>
      <c r="M92" s="6" t="s">
        <v>904</v>
      </c>
      <c r="N92" s="19">
        <v>80256143</v>
      </c>
      <c r="Q92" s="6" t="s">
        <v>870</v>
      </c>
      <c r="T92" s="6"/>
      <c r="U92" s="6"/>
      <c r="V92" s="12"/>
      <c r="W92" s="6"/>
      <c r="X92" s="6"/>
      <c r="Y92" s="6"/>
      <c r="Z92" s="12">
        <v>3057503660</v>
      </c>
      <c r="AA92" s="101"/>
      <c r="AB92" s="20">
        <v>6</v>
      </c>
      <c r="AC92">
        <v>7</v>
      </c>
      <c r="AD92" s="23">
        <v>44007</v>
      </c>
      <c r="AE92" s="24">
        <v>44007</v>
      </c>
      <c r="AG92" s="8">
        <v>44196</v>
      </c>
      <c r="AH92" s="2">
        <f t="shared" si="4"/>
        <v>5166666.666666667</v>
      </c>
      <c r="AI92" s="28">
        <v>31000000</v>
      </c>
      <c r="AJ92" s="28"/>
      <c r="AK92" s="28"/>
      <c r="AL92" s="37"/>
      <c r="AQ92" s="6"/>
      <c r="AV92" s="6">
        <f>IFERROR(VLOOKUP(AU92,#REF!,2,0), )</f>
        <v>0</v>
      </c>
      <c r="AX92" s="6">
        <f>IFERROR(VLOOKUP(AW92,#REF!,2,0), )</f>
        <v>0</v>
      </c>
      <c r="AY92" s="12"/>
      <c r="AZ92" s="12"/>
      <c r="BA92" s="12"/>
      <c r="BB92" s="12"/>
      <c r="BC92" s="12"/>
      <c r="BD92" s="12"/>
      <c r="BE92" s="12"/>
      <c r="CA92" s="105"/>
      <c r="CC92" s="105"/>
      <c r="CD92" s="105"/>
      <c r="CT92" s="8">
        <v>44196</v>
      </c>
      <c r="CU92" s="5">
        <f t="shared" si="5"/>
        <v>31000000</v>
      </c>
      <c r="DF92"/>
    </row>
    <row r="93" spans="1:117" ht="25.5" customHeight="1" x14ac:dyDescent="0.25">
      <c r="A93" s="30" t="s">
        <v>635</v>
      </c>
      <c r="B93" s="6">
        <v>2020</v>
      </c>
      <c r="C93" s="9" t="s">
        <v>1347</v>
      </c>
      <c r="D93" s="9" t="s">
        <v>1347</v>
      </c>
      <c r="E93" s="36" t="s">
        <v>1348</v>
      </c>
      <c r="G93" s="6" t="s">
        <v>892</v>
      </c>
      <c r="H93" s="6" t="s">
        <v>868</v>
      </c>
      <c r="I93" s="6" t="s">
        <v>894</v>
      </c>
      <c r="J93" s="6" t="s">
        <v>1349</v>
      </c>
      <c r="K93" s="99" t="s">
        <v>1350</v>
      </c>
      <c r="L93" s="6" t="s">
        <v>1921</v>
      </c>
      <c r="M93" s="6" t="s">
        <v>878</v>
      </c>
      <c r="N93" s="19" t="s">
        <v>1351</v>
      </c>
      <c r="Q93" s="6" t="s">
        <v>879</v>
      </c>
      <c r="T93" s="6"/>
      <c r="U93" s="6"/>
      <c r="V93" s="12"/>
      <c r="W93" s="6"/>
      <c r="X93" s="6"/>
      <c r="Y93" s="6"/>
      <c r="Z93" s="12">
        <v>3437777</v>
      </c>
      <c r="AA93" s="101"/>
      <c r="AC93">
        <v>34</v>
      </c>
      <c r="AD93" s="23">
        <v>44002</v>
      </c>
      <c r="AE93" s="24">
        <v>44005</v>
      </c>
      <c r="AG93" s="8">
        <v>44043</v>
      </c>
      <c r="AH93" s="2">
        <f t="shared" si="4"/>
        <v>0</v>
      </c>
      <c r="AI93" s="28">
        <v>19782000</v>
      </c>
      <c r="AJ93" s="28"/>
      <c r="AK93" s="28"/>
      <c r="AL93" s="37"/>
      <c r="AQ93" s="6"/>
      <c r="AV93" s="6">
        <f>IFERROR(VLOOKUP(AU93,#REF!,2,0), )</f>
        <v>0</v>
      </c>
      <c r="AX93" s="6">
        <f>IFERROR(VLOOKUP(AW93,#REF!,2,0), )</f>
        <v>0</v>
      </c>
      <c r="AY93" s="12"/>
      <c r="AZ93" s="12"/>
      <c r="BA93" s="12"/>
      <c r="BB93" s="12"/>
      <c r="BC93" s="12"/>
      <c r="BD93" s="12"/>
      <c r="BE93" s="12"/>
      <c r="CA93" s="105"/>
      <c r="CC93" s="105"/>
      <c r="CD93" s="105"/>
      <c r="CT93" s="8">
        <v>44043</v>
      </c>
      <c r="CU93" s="5">
        <f t="shared" si="5"/>
        <v>19782000</v>
      </c>
      <c r="DF93"/>
      <c r="DK93" s="6" t="s">
        <v>1352</v>
      </c>
      <c r="DL93" s="31" t="s">
        <v>1353</v>
      </c>
      <c r="DM93" s="31" t="s">
        <v>934</v>
      </c>
    </row>
    <row r="94" spans="1:117" ht="25.5" customHeight="1" x14ac:dyDescent="0.25">
      <c r="A94" s="30" t="s">
        <v>636</v>
      </c>
      <c r="B94" s="6">
        <v>2020</v>
      </c>
      <c r="C94" s="9" t="s">
        <v>1354</v>
      </c>
      <c r="D94" s="9" t="s">
        <v>1354</v>
      </c>
      <c r="E94" s="10" t="s">
        <v>1355</v>
      </c>
      <c r="G94" s="6" t="s">
        <v>892</v>
      </c>
      <c r="H94" s="6" t="s">
        <v>868</v>
      </c>
      <c r="I94" s="6" t="s">
        <v>869</v>
      </c>
      <c r="J94" s="6" t="s">
        <v>1356</v>
      </c>
      <c r="K94" s="99" t="s">
        <v>939</v>
      </c>
      <c r="L94" s="6" t="s">
        <v>1922</v>
      </c>
      <c r="M94" s="6" t="s">
        <v>904</v>
      </c>
      <c r="N94" s="19">
        <v>52809965</v>
      </c>
      <c r="Q94" s="6" t="s">
        <v>870</v>
      </c>
      <c r="T94" s="6"/>
      <c r="U94" s="6"/>
      <c r="V94" s="12"/>
      <c r="W94" s="6"/>
      <c r="X94" s="6"/>
      <c r="Y94" s="6"/>
      <c r="Z94" s="12">
        <v>3227179111</v>
      </c>
      <c r="AA94" s="101"/>
      <c r="AB94" s="20">
        <v>6</v>
      </c>
      <c r="AD94" s="23">
        <v>44007</v>
      </c>
      <c r="AE94" s="24">
        <v>44008</v>
      </c>
      <c r="AG94" s="8">
        <v>44196</v>
      </c>
      <c r="AH94" s="2">
        <f t="shared" ref="AH94:AH157" si="6">IFERROR((AI94/AB94), )</f>
        <v>5166667</v>
      </c>
      <c r="AI94" s="28">
        <v>31000002</v>
      </c>
      <c r="AJ94" s="28"/>
      <c r="AK94" s="28"/>
      <c r="AL94" s="37"/>
      <c r="AQ94" s="6"/>
      <c r="AV94" s="6">
        <f>IFERROR(VLOOKUP(AU94,#REF!,2,0), )</f>
        <v>0</v>
      </c>
      <c r="AX94" s="6">
        <f>IFERROR(VLOOKUP(AW94,#REF!,2,0), )</f>
        <v>0</v>
      </c>
      <c r="AY94" s="12"/>
      <c r="AZ94" s="12"/>
      <c r="BA94" s="12"/>
      <c r="BB94" s="12"/>
      <c r="BC94" s="12"/>
      <c r="BD94" s="12"/>
      <c r="BE94" s="12"/>
      <c r="CA94" s="103">
        <v>10783333</v>
      </c>
      <c r="CC94" s="105">
        <v>29</v>
      </c>
      <c r="CD94" s="118">
        <v>44225</v>
      </c>
      <c r="CT94" s="118">
        <v>44225</v>
      </c>
      <c r="CU94" s="5">
        <f t="shared" si="5"/>
        <v>41783335</v>
      </c>
      <c r="DF94"/>
    </row>
    <row r="95" spans="1:117" ht="25.5" customHeight="1" x14ac:dyDescent="0.25">
      <c r="A95" s="30" t="s">
        <v>638</v>
      </c>
      <c r="B95" s="6">
        <v>2020</v>
      </c>
      <c r="C95" s="9" t="s">
        <v>1357</v>
      </c>
      <c r="D95" s="9" t="s">
        <v>1357</v>
      </c>
      <c r="E95" s="10" t="s">
        <v>1358</v>
      </c>
      <c r="G95" s="6" t="s">
        <v>892</v>
      </c>
      <c r="H95" s="6" t="s">
        <v>868</v>
      </c>
      <c r="I95" s="6" t="s">
        <v>869</v>
      </c>
      <c r="J95" s="6" t="s">
        <v>1359</v>
      </c>
      <c r="K95" s="99" t="s">
        <v>919</v>
      </c>
      <c r="L95" s="6" t="s">
        <v>1829</v>
      </c>
      <c r="M95" s="6" t="s">
        <v>904</v>
      </c>
      <c r="N95" s="19">
        <v>1085314351</v>
      </c>
      <c r="Q95" s="6" t="s">
        <v>870</v>
      </c>
      <c r="T95" s="6"/>
      <c r="U95" s="6"/>
      <c r="V95" s="12"/>
      <c r="W95" s="6"/>
      <c r="X95" s="6"/>
      <c r="Y95" s="6"/>
      <c r="Z95" s="12">
        <v>3183441274</v>
      </c>
      <c r="AA95" s="101"/>
      <c r="AB95" s="20">
        <v>6</v>
      </c>
      <c r="AD95" s="23">
        <v>44007</v>
      </c>
      <c r="AE95" s="24">
        <v>44008</v>
      </c>
      <c r="AG95" s="8">
        <v>44196</v>
      </c>
      <c r="AH95" s="90">
        <f t="shared" si="6"/>
        <v>4204000</v>
      </c>
      <c r="AI95" s="89">
        <v>25224000</v>
      </c>
      <c r="AJ95" s="89"/>
      <c r="AK95" s="89"/>
      <c r="AL95" s="37"/>
      <c r="AM95" s="90"/>
      <c r="AN95" s="90"/>
      <c r="AP95" s="90"/>
      <c r="AQ95" s="6"/>
      <c r="AS95" s="125"/>
      <c r="AT95" s="90"/>
      <c r="AU95" s="90"/>
      <c r="AV95" s="6">
        <f>IFERROR(VLOOKUP(AU95,#REF!,2,0), )</f>
        <v>0</v>
      </c>
      <c r="AW95" s="90"/>
      <c r="AX95" s="6">
        <f>IFERROR(VLOOKUP(AW95,#REF!,2,0), )</f>
        <v>0</v>
      </c>
      <c r="AY95" s="12"/>
      <c r="AZ95" s="12"/>
      <c r="BA95" s="12"/>
      <c r="BB95" s="12"/>
      <c r="BC95" s="12"/>
      <c r="BD95" s="12"/>
      <c r="BE95" s="12"/>
      <c r="BF95" s="126"/>
      <c r="BG95" s="126"/>
      <c r="BH95" s="126"/>
      <c r="BI95" s="126"/>
      <c r="BJ95" s="126"/>
      <c r="BK95" s="126"/>
      <c r="BL95" s="126"/>
      <c r="BM95" s="126"/>
      <c r="BN95" s="126"/>
      <c r="BO95" s="126"/>
      <c r="BP95" s="90"/>
      <c r="BQ95" s="125"/>
      <c r="BR95" s="90"/>
      <c r="BS95" s="90"/>
      <c r="BT95" s="125"/>
      <c r="BU95" s="90"/>
      <c r="BV95" s="90"/>
      <c r="BW95" s="90"/>
      <c r="BX95" s="90"/>
      <c r="BY95" s="90"/>
      <c r="BZ95" s="125"/>
      <c r="CA95" s="105"/>
      <c r="CB95" s="125"/>
      <c r="CC95" s="105"/>
      <c r="CD95" s="105"/>
      <c r="CE95" s="90"/>
      <c r="CF95" s="90"/>
      <c r="CG95" s="90"/>
      <c r="CH95" s="125"/>
      <c r="CI95" s="125"/>
      <c r="CJ95" s="128"/>
      <c r="CK95" s="90"/>
      <c r="CL95" s="90"/>
      <c r="CM95" s="90"/>
      <c r="CN95" s="90"/>
      <c r="CO95" s="125"/>
      <c r="CP95" s="128"/>
      <c r="CQ95" s="90"/>
      <c r="CR95" s="90"/>
      <c r="CS95" s="90"/>
      <c r="CT95" s="8">
        <v>44196</v>
      </c>
      <c r="CU95" s="5">
        <f t="shared" si="5"/>
        <v>25224000</v>
      </c>
      <c r="DF95"/>
    </row>
    <row r="96" spans="1:117" ht="25.5" customHeight="1" x14ac:dyDescent="0.25">
      <c r="A96" s="30" t="s">
        <v>639</v>
      </c>
      <c r="B96" s="6">
        <v>2020</v>
      </c>
      <c r="C96" s="9" t="s">
        <v>1360</v>
      </c>
      <c r="D96" s="9" t="s">
        <v>1361</v>
      </c>
      <c r="E96" s="10" t="s">
        <v>1362</v>
      </c>
      <c r="G96" s="6" t="s">
        <v>892</v>
      </c>
      <c r="H96" s="6" t="s">
        <v>868</v>
      </c>
      <c r="I96" s="6" t="s">
        <v>869</v>
      </c>
      <c r="J96" s="6" t="s">
        <v>1363</v>
      </c>
      <c r="K96" s="99" t="s">
        <v>1364</v>
      </c>
      <c r="L96" s="6" t="s">
        <v>1923</v>
      </c>
      <c r="M96" s="6" t="s">
        <v>904</v>
      </c>
      <c r="N96" s="19">
        <v>1085923153</v>
      </c>
      <c r="Q96" s="6" t="s">
        <v>870</v>
      </c>
      <c r="T96" s="6"/>
      <c r="U96" s="6"/>
      <c r="V96" s="12"/>
      <c r="W96" s="6"/>
      <c r="X96" s="6"/>
      <c r="Y96" s="6"/>
      <c r="Z96" s="12">
        <v>3187541198</v>
      </c>
      <c r="AA96" s="101"/>
      <c r="AB96" s="20">
        <v>6</v>
      </c>
      <c r="AD96" s="23">
        <v>44008</v>
      </c>
      <c r="AE96" s="24">
        <v>44013</v>
      </c>
      <c r="AG96" s="8">
        <v>44196</v>
      </c>
      <c r="AH96" s="2">
        <f t="shared" si="6"/>
        <v>4204000</v>
      </c>
      <c r="AI96" s="28">
        <v>25224000</v>
      </c>
      <c r="AJ96" s="28"/>
      <c r="AK96" s="28"/>
      <c r="AL96" s="37"/>
      <c r="AQ96" s="6"/>
      <c r="AV96" s="6">
        <f>IFERROR(VLOOKUP(AU96,#REF!,2,0), )</f>
        <v>0</v>
      </c>
      <c r="AX96" s="6">
        <f>IFERROR(VLOOKUP(AW96,#REF!,2,0), )</f>
        <v>0</v>
      </c>
      <c r="AY96" s="12"/>
      <c r="AZ96" s="12"/>
      <c r="BA96" s="12"/>
      <c r="BB96" s="12"/>
      <c r="BC96" s="12"/>
      <c r="BD96" s="12"/>
      <c r="BE96" s="12"/>
      <c r="CA96" s="105"/>
      <c r="CC96" s="105"/>
      <c r="CD96" s="105"/>
      <c r="CT96" s="8">
        <v>44196</v>
      </c>
      <c r="CU96" s="5">
        <f t="shared" si="5"/>
        <v>25224000</v>
      </c>
      <c r="DF96"/>
    </row>
    <row r="97" spans="1:110" ht="25.5" customHeight="1" x14ac:dyDescent="0.25">
      <c r="A97" s="30" t="s">
        <v>640</v>
      </c>
      <c r="B97" s="6">
        <v>2020</v>
      </c>
      <c r="C97" s="9" t="s">
        <v>1365</v>
      </c>
      <c r="D97" s="9" t="s">
        <v>1366</v>
      </c>
      <c r="E97" s="10" t="s">
        <v>1367</v>
      </c>
      <c r="G97" s="6" t="s">
        <v>892</v>
      </c>
      <c r="H97" s="6" t="s">
        <v>868</v>
      </c>
      <c r="I97" s="6" t="s">
        <v>869</v>
      </c>
      <c r="J97" s="6" t="s">
        <v>1368</v>
      </c>
      <c r="K97" s="99" t="s">
        <v>1369</v>
      </c>
      <c r="L97" s="6" t="s">
        <v>1924</v>
      </c>
      <c r="M97" s="6" t="s">
        <v>904</v>
      </c>
      <c r="N97" s="19">
        <v>12750766</v>
      </c>
      <c r="Q97" s="6" t="s">
        <v>870</v>
      </c>
      <c r="T97" s="6"/>
      <c r="U97" s="6"/>
      <c r="V97" s="12"/>
      <c r="W97" s="6"/>
      <c r="X97" s="6"/>
      <c r="Y97" s="6"/>
      <c r="Z97" s="12">
        <v>3174219199</v>
      </c>
      <c r="AA97" s="101"/>
      <c r="AB97" s="20">
        <v>6</v>
      </c>
      <c r="AD97" s="23">
        <v>44012</v>
      </c>
      <c r="AE97" s="24">
        <v>44014</v>
      </c>
      <c r="AG97" s="8">
        <v>44196</v>
      </c>
      <c r="AH97" s="90">
        <f t="shared" si="6"/>
        <v>3890000</v>
      </c>
      <c r="AI97" s="89">
        <v>23340000</v>
      </c>
      <c r="AJ97" s="89"/>
      <c r="AK97" s="89"/>
      <c r="AL97" s="37"/>
      <c r="AM97" s="90"/>
      <c r="AN97" s="90"/>
      <c r="AO97" s="90"/>
      <c r="AP97" s="90"/>
      <c r="AQ97" s="6"/>
      <c r="AR97" s="125"/>
      <c r="AS97" s="125"/>
      <c r="AT97" s="90"/>
      <c r="AU97" s="90"/>
      <c r="AV97" s="6">
        <f>IFERROR(VLOOKUP(AU97,#REF!,2,0), )</f>
        <v>0</v>
      </c>
      <c r="AW97" s="90"/>
      <c r="AX97" s="6">
        <f>IFERROR(VLOOKUP(AW97,#REF!,2,0), )</f>
        <v>0</v>
      </c>
      <c r="AY97" s="12"/>
      <c r="AZ97" s="12"/>
      <c r="BA97" s="12"/>
      <c r="BB97" s="12"/>
      <c r="BC97" s="12"/>
      <c r="BD97" s="12"/>
      <c r="BE97" s="12"/>
      <c r="BF97" s="126"/>
      <c r="BG97" s="126"/>
      <c r="BH97" s="126"/>
      <c r="BI97" s="126"/>
      <c r="BJ97" s="126"/>
      <c r="BK97" s="126"/>
      <c r="BL97" s="126"/>
      <c r="BM97" s="126"/>
      <c r="BN97" s="126"/>
      <c r="BO97" s="126"/>
      <c r="BP97" s="90"/>
      <c r="BQ97" s="125"/>
      <c r="BR97" s="90"/>
      <c r="BS97" s="90"/>
      <c r="BT97" s="125"/>
      <c r="BU97" s="90"/>
      <c r="BV97" s="90"/>
      <c r="BW97" s="90"/>
      <c r="BX97" s="90"/>
      <c r="BY97" s="90"/>
      <c r="BZ97" s="125"/>
      <c r="CA97" s="105"/>
      <c r="CB97" s="125"/>
      <c r="CC97" s="105"/>
      <c r="CD97" s="105"/>
      <c r="CE97" s="90"/>
      <c r="CF97" s="90"/>
      <c r="CG97" s="90"/>
      <c r="CH97" s="125"/>
      <c r="CI97" s="125"/>
      <c r="CJ97" s="128"/>
      <c r="CK97" s="90"/>
      <c r="CL97" s="90"/>
      <c r="CM97" s="90"/>
      <c r="CN97" s="90"/>
      <c r="CO97" s="125"/>
      <c r="CP97" s="128"/>
      <c r="CQ97" s="90"/>
      <c r="CR97" s="90"/>
      <c r="CS97" s="90"/>
      <c r="CT97" s="8">
        <v>44196</v>
      </c>
      <c r="CU97" s="5">
        <f t="shared" si="5"/>
        <v>23340000</v>
      </c>
      <c r="DF97"/>
    </row>
    <row r="98" spans="1:110" ht="25.5" customHeight="1" x14ac:dyDescent="0.25">
      <c r="A98" s="30" t="s">
        <v>641</v>
      </c>
      <c r="B98" s="6">
        <v>2020</v>
      </c>
      <c r="C98" s="9" t="s">
        <v>1370</v>
      </c>
      <c r="D98" s="9" t="s">
        <v>1371</v>
      </c>
      <c r="E98" s="10" t="s">
        <v>1372</v>
      </c>
      <c r="G98" s="6" t="s">
        <v>892</v>
      </c>
      <c r="H98" s="6" t="s">
        <v>885</v>
      </c>
      <c r="I98" s="6" t="s">
        <v>877</v>
      </c>
      <c r="J98" s="6" t="s">
        <v>1373</v>
      </c>
      <c r="K98" s="99" t="s">
        <v>1374</v>
      </c>
      <c r="L98" s="6" t="s">
        <v>1925</v>
      </c>
      <c r="M98" s="6" t="s">
        <v>878</v>
      </c>
      <c r="N98" s="19">
        <v>9004386488</v>
      </c>
      <c r="Q98" s="6" t="s">
        <v>879</v>
      </c>
      <c r="T98" s="6"/>
      <c r="U98" s="6"/>
      <c r="V98" s="12"/>
      <c r="W98" s="6"/>
      <c r="X98" s="6"/>
      <c r="Y98" s="6"/>
      <c r="Z98" s="12"/>
      <c r="AA98" s="101"/>
      <c r="AB98" s="20">
        <v>3</v>
      </c>
      <c r="AD98" s="23">
        <v>44013</v>
      </c>
      <c r="AE98" s="24">
        <v>44014</v>
      </c>
      <c r="AG98" s="8">
        <v>44105</v>
      </c>
      <c r="AH98" s="2">
        <f t="shared" si="6"/>
        <v>7500000</v>
      </c>
      <c r="AI98" s="28">
        <v>22500000</v>
      </c>
      <c r="AJ98" s="28"/>
      <c r="AK98" s="28"/>
      <c r="AL98" s="37"/>
      <c r="AQ98" s="6"/>
      <c r="AV98" s="6">
        <f>IFERROR(VLOOKUP(AU98,#REF!,2,0), )</f>
        <v>0</v>
      </c>
      <c r="AX98" s="6">
        <f>IFERROR(VLOOKUP(AW98,#REF!,2,0), )</f>
        <v>0</v>
      </c>
      <c r="AY98" s="12"/>
      <c r="AZ98" s="12"/>
      <c r="BA98" s="12"/>
      <c r="BB98" s="12"/>
      <c r="BC98" s="12"/>
      <c r="BD98" s="12"/>
      <c r="BE98" s="12"/>
      <c r="CA98" s="103">
        <v>11250000</v>
      </c>
      <c r="CC98" s="105"/>
      <c r="CD98" s="118">
        <v>44105</v>
      </c>
      <c r="CT98" s="118">
        <v>44105</v>
      </c>
      <c r="CU98" s="5">
        <f t="shared" si="5"/>
        <v>33750000</v>
      </c>
      <c r="DF98"/>
    </row>
    <row r="99" spans="1:110" ht="25.5" customHeight="1" x14ac:dyDescent="0.25">
      <c r="A99" s="30" t="s">
        <v>642</v>
      </c>
      <c r="B99" s="6">
        <v>2020</v>
      </c>
      <c r="C99" s="9" t="s">
        <v>1375</v>
      </c>
      <c r="D99" s="9" t="s">
        <v>1376</v>
      </c>
      <c r="E99" s="10" t="s">
        <v>1377</v>
      </c>
      <c r="G99" s="6" t="s">
        <v>892</v>
      </c>
      <c r="H99" s="6" t="s">
        <v>868</v>
      </c>
      <c r="I99" s="6" t="s">
        <v>869</v>
      </c>
      <c r="J99" s="6" t="s">
        <v>1378</v>
      </c>
      <c r="K99" s="99" t="s">
        <v>1379</v>
      </c>
      <c r="L99" s="6" t="s">
        <v>1926</v>
      </c>
      <c r="M99" s="6" t="s">
        <v>904</v>
      </c>
      <c r="N99" s="19">
        <v>1113658337</v>
      </c>
      <c r="Q99" s="6" t="s">
        <v>870</v>
      </c>
      <c r="T99" s="6"/>
      <c r="U99" s="6"/>
      <c r="V99" s="12"/>
      <c r="W99" s="6"/>
      <c r="X99" s="6"/>
      <c r="Y99" s="6"/>
      <c r="Z99" s="12">
        <v>3016717258</v>
      </c>
      <c r="AA99" s="101"/>
      <c r="AB99" s="20">
        <v>5</v>
      </c>
      <c r="AC99">
        <v>29</v>
      </c>
      <c r="AD99" s="23">
        <v>44015</v>
      </c>
      <c r="AE99" s="24">
        <v>44018</v>
      </c>
      <c r="AG99" s="8">
        <v>44196</v>
      </c>
      <c r="AH99" s="2">
        <f t="shared" si="6"/>
        <v>5966666.5999999996</v>
      </c>
      <c r="AI99" s="28">
        <v>29833333</v>
      </c>
      <c r="AJ99" s="28"/>
      <c r="AK99" s="28"/>
      <c r="AL99" s="37"/>
      <c r="AQ99" s="6"/>
      <c r="AV99" s="6">
        <f>IFERROR(VLOOKUP(AU99,#REF!,2,0), )</f>
        <v>0</v>
      </c>
      <c r="AX99" s="6">
        <f>IFERROR(VLOOKUP(AW99,#REF!,2,0), )</f>
        <v>0</v>
      </c>
      <c r="AY99" s="12"/>
      <c r="AZ99" s="12"/>
      <c r="BA99" s="12"/>
      <c r="BB99" s="12"/>
      <c r="BC99" s="12"/>
      <c r="BD99" s="12"/>
      <c r="BE99" s="12"/>
      <c r="CA99" s="103">
        <v>7316667</v>
      </c>
      <c r="CC99" s="105">
        <v>29</v>
      </c>
      <c r="CD99" s="118">
        <v>44225</v>
      </c>
      <c r="CT99" s="118">
        <v>44225</v>
      </c>
      <c r="CU99" s="5">
        <f t="shared" si="5"/>
        <v>37150000</v>
      </c>
      <c r="DF99"/>
    </row>
    <row r="100" spans="1:110" ht="25.5" customHeight="1" x14ac:dyDescent="0.25">
      <c r="A100" s="30" t="s">
        <v>643</v>
      </c>
      <c r="B100" s="6">
        <v>2020</v>
      </c>
      <c r="C100" s="9" t="s">
        <v>1380</v>
      </c>
      <c r="D100" s="9" t="s">
        <v>1381</v>
      </c>
      <c r="E100" s="10" t="s">
        <v>1382</v>
      </c>
      <c r="G100" s="6" t="s">
        <v>892</v>
      </c>
      <c r="H100" s="6" t="s">
        <v>868</v>
      </c>
      <c r="I100" s="6" t="s">
        <v>869</v>
      </c>
      <c r="J100" s="6" t="s">
        <v>1383</v>
      </c>
      <c r="K100" s="99" t="s">
        <v>933</v>
      </c>
      <c r="L100" s="6" t="s">
        <v>1839</v>
      </c>
      <c r="M100" s="6" t="s">
        <v>904</v>
      </c>
      <c r="N100" s="19">
        <v>53089762</v>
      </c>
      <c r="Q100" s="6" t="s">
        <v>870</v>
      </c>
      <c r="T100" s="6"/>
      <c r="U100" s="6"/>
      <c r="V100" s="12"/>
      <c r="W100" s="6"/>
      <c r="X100" s="6"/>
      <c r="Y100" s="6"/>
      <c r="Z100" s="12">
        <v>3156554652</v>
      </c>
      <c r="AA100" s="101"/>
      <c r="AB100" s="20">
        <v>5</v>
      </c>
      <c r="AC100">
        <v>17</v>
      </c>
      <c r="AD100" s="23">
        <v>44025</v>
      </c>
      <c r="AE100" s="24">
        <v>44025</v>
      </c>
      <c r="AG100" s="8">
        <v>44196</v>
      </c>
      <c r="AH100" s="90">
        <f t="shared" si="6"/>
        <v>2833432.2</v>
      </c>
      <c r="AI100" s="89">
        <v>14167161</v>
      </c>
      <c r="AJ100" s="89"/>
      <c r="AK100" s="89"/>
      <c r="AL100" s="37"/>
      <c r="AM100" s="90"/>
      <c r="AN100" s="90"/>
      <c r="AO100" s="90"/>
      <c r="AP100" s="90"/>
      <c r="AQ100" s="6"/>
      <c r="AR100" s="125"/>
      <c r="AS100" s="125"/>
      <c r="AT100" s="90"/>
      <c r="AU100" s="90"/>
      <c r="AV100" s="6">
        <f>IFERROR(VLOOKUP(AU100,#REF!,2,0), )</f>
        <v>0</v>
      </c>
      <c r="AW100" s="90"/>
      <c r="AX100" s="6">
        <f>IFERROR(VLOOKUP(AW100,#REF!,2,0), )</f>
        <v>0</v>
      </c>
      <c r="AY100" s="12"/>
      <c r="AZ100" s="12"/>
      <c r="BA100" s="12"/>
      <c r="BB100" s="12"/>
      <c r="BC100" s="12"/>
      <c r="BD100" s="12"/>
      <c r="BE100" s="12"/>
      <c r="BF100" s="126"/>
      <c r="BG100" s="126"/>
      <c r="BH100" s="126"/>
      <c r="BI100" s="126"/>
      <c r="BJ100" s="126"/>
      <c r="BK100" s="126"/>
      <c r="BL100" s="126"/>
      <c r="BM100" s="126"/>
      <c r="BN100" s="126"/>
      <c r="BO100" s="126"/>
      <c r="BP100" s="90"/>
      <c r="BQ100" s="125"/>
      <c r="BR100" s="90"/>
      <c r="BS100" s="90"/>
      <c r="BT100" s="125"/>
      <c r="BU100" s="90"/>
      <c r="BV100" s="90"/>
      <c r="BW100" s="90"/>
      <c r="BX100" s="90"/>
      <c r="BY100" s="90"/>
      <c r="BZ100" s="125"/>
      <c r="CA100" s="105"/>
      <c r="CB100" s="125"/>
      <c r="CC100" s="105"/>
      <c r="CD100" s="105"/>
      <c r="CE100" s="90"/>
      <c r="CF100" s="90"/>
      <c r="CG100" s="90"/>
      <c r="CH100" s="125"/>
      <c r="CI100" s="125"/>
      <c r="CJ100" s="128"/>
      <c r="CK100" s="90"/>
      <c r="CL100" s="90"/>
      <c r="CM100" s="90"/>
      <c r="CN100" s="90"/>
      <c r="CO100" s="125"/>
      <c r="CP100" s="128"/>
      <c r="CQ100" s="90"/>
      <c r="CR100" s="90"/>
      <c r="CS100" s="90"/>
      <c r="CT100" s="8">
        <v>44196</v>
      </c>
      <c r="CU100" s="5">
        <f t="shared" si="5"/>
        <v>14167161</v>
      </c>
      <c r="DF100"/>
    </row>
    <row r="101" spans="1:110" ht="25.5" customHeight="1" x14ac:dyDescent="0.25">
      <c r="A101" s="30" t="s">
        <v>644</v>
      </c>
      <c r="B101" s="6">
        <v>2020</v>
      </c>
      <c r="C101" s="9" t="s">
        <v>1384</v>
      </c>
      <c r="D101" s="9" t="s">
        <v>1385</v>
      </c>
      <c r="E101" s="10" t="s">
        <v>1386</v>
      </c>
      <c r="G101" s="6" t="s">
        <v>897</v>
      </c>
      <c r="H101" s="6" t="s">
        <v>868</v>
      </c>
      <c r="I101" s="6" t="s">
        <v>898</v>
      </c>
      <c r="J101" s="6" t="s">
        <v>1387</v>
      </c>
      <c r="K101" s="99" t="s">
        <v>1388</v>
      </c>
      <c r="L101" s="6" t="s">
        <v>1927</v>
      </c>
      <c r="M101" s="6" t="s">
        <v>878</v>
      </c>
      <c r="N101" s="19" t="s">
        <v>1389</v>
      </c>
      <c r="Q101" s="6" t="s">
        <v>879</v>
      </c>
      <c r="T101" s="6"/>
      <c r="U101" s="6"/>
      <c r="V101" s="12"/>
      <c r="W101" s="6"/>
      <c r="X101" s="6"/>
      <c r="Y101" s="6"/>
      <c r="Z101" s="12"/>
      <c r="AA101" s="100"/>
      <c r="AB101" s="20">
        <v>5</v>
      </c>
      <c r="AC101">
        <v>17</v>
      </c>
      <c r="AD101" s="23">
        <v>44026</v>
      </c>
      <c r="AE101" s="24">
        <v>44027</v>
      </c>
      <c r="AG101" s="8">
        <v>44196</v>
      </c>
      <c r="AH101" s="2">
        <f t="shared" si="6"/>
        <v>7236666.5999999996</v>
      </c>
      <c r="AI101" s="28">
        <v>36183333</v>
      </c>
      <c r="AJ101" s="28"/>
      <c r="AK101" s="28"/>
      <c r="AL101" s="37"/>
      <c r="AQ101" s="6"/>
      <c r="AV101" s="6">
        <f>IFERROR(VLOOKUP(AU101,#REF!,2,0), )</f>
        <v>0</v>
      </c>
      <c r="AX101" s="6">
        <f>IFERROR(VLOOKUP(AW101,#REF!,2,0), )</f>
        <v>0</v>
      </c>
      <c r="AY101" s="12"/>
      <c r="AZ101" s="12"/>
      <c r="BA101" s="12"/>
      <c r="BB101" s="12"/>
      <c r="BC101" s="12"/>
      <c r="BD101" s="12"/>
      <c r="BE101" s="12"/>
      <c r="CA101" s="103">
        <v>14950000</v>
      </c>
      <c r="CC101" s="105">
        <v>69</v>
      </c>
      <c r="CD101" s="118">
        <v>44264</v>
      </c>
      <c r="CT101" s="118">
        <v>44264</v>
      </c>
      <c r="CU101" s="5">
        <f t="shared" si="5"/>
        <v>51133333</v>
      </c>
      <c r="DF101"/>
    </row>
    <row r="102" spans="1:110" ht="25.5" customHeight="1" x14ac:dyDescent="0.25">
      <c r="A102" s="30" t="s">
        <v>645</v>
      </c>
      <c r="B102" s="6">
        <v>2020</v>
      </c>
      <c r="C102" s="9" t="s">
        <v>1390</v>
      </c>
      <c r="D102" s="9" t="s">
        <v>1390</v>
      </c>
      <c r="E102" s="10" t="s">
        <v>1391</v>
      </c>
      <c r="G102" s="6" t="s">
        <v>892</v>
      </c>
      <c r="H102" s="6" t="s">
        <v>868</v>
      </c>
      <c r="I102" s="6" t="s">
        <v>869</v>
      </c>
      <c r="J102" s="6" t="s">
        <v>1392</v>
      </c>
      <c r="K102" s="99" t="s">
        <v>931</v>
      </c>
      <c r="L102" s="6" t="s">
        <v>1838</v>
      </c>
      <c r="M102" s="6" t="s">
        <v>904</v>
      </c>
      <c r="N102" s="19">
        <v>1038112877</v>
      </c>
      <c r="Q102" s="6" t="s">
        <v>870</v>
      </c>
      <c r="T102" s="6"/>
      <c r="U102" s="6"/>
      <c r="V102" s="12"/>
      <c r="W102" s="6"/>
      <c r="X102" s="6"/>
      <c r="Y102" s="6"/>
      <c r="Z102" s="12">
        <v>3216365291</v>
      </c>
      <c r="AA102" s="100"/>
      <c r="AB102" s="20">
        <v>5</v>
      </c>
      <c r="AD102" s="23">
        <v>44034</v>
      </c>
      <c r="AE102" s="24">
        <v>44042</v>
      </c>
      <c r="AG102" s="8">
        <v>44194</v>
      </c>
      <c r="AH102" s="90">
        <f t="shared" si="6"/>
        <v>4200000</v>
      </c>
      <c r="AI102" s="89">
        <v>21000000</v>
      </c>
      <c r="AJ102" s="89"/>
      <c r="AK102" s="89"/>
      <c r="AL102" s="37"/>
      <c r="AM102" s="90"/>
      <c r="AN102" s="90"/>
      <c r="AO102" s="90"/>
      <c r="AP102" s="90"/>
      <c r="AQ102" s="6"/>
      <c r="AR102" s="125"/>
      <c r="AS102" s="125"/>
      <c r="AT102" s="90"/>
      <c r="AU102" s="90"/>
      <c r="AV102" s="6">
        <f>IFERROR(VLOOKUP(AU102,#REF!,2,0), )</f>
        <v>0</v>
      </c>
      <c r="AW102" s="90"/>
      <c r="AX102" s="6">
        <f>IFERROR(VLOOKUP(AW102,#REF!,2,0), )</f>
        <v>0</v>
      </c>
      <c r="AY102" s="12"/>
      <c r="AZ102" s="12"/>
      <c r="BA102" s="12"/>
      <c r="BB102" s="12"/>
      <c r="BC102" s="12"/>
      <c r="BD102" s="12"/>
      <c r="BE102" s="12"/>
      <c r="BF102" s="126"/>
      <c r="BG102" s="126"/>
      <c r="BH102" s="126"/>
      <c r="BI102" s="126"/>
      <c r="BJ102" s="126"/>
      <c r="BK102" s="126"/>
      <c r="BL102" s="126"/>
      <c r="BM102" s="126"/>
      <c r="BN102" s="126"/>
      <c r="BO102" s="126"/>
      <c r="BP102" s="90"/>
      <c r="BQ102" s="125"/>
      <c r="BR102" s="90"/>
      <c r="BS102" s="90"/>
      <c r="BT102" s="125"/>
      <c r="BU102" s="90"/>
      <c r="BV102" s="90"/>
      <c r="BW102" s="90"/>
      <c r="BX102" s="90"/>
      <c r="BY102" s="90"/>
      <c r="BZ102" s="125"/>
      <c r="CA102" s="105"/>
      <c r="CB102" s="125"/>
      <c r="CC102" s="105"/>
      <c r="CD102" s="105"/>
      <c r="CE102" s="90"/>
      <c r="CF102" s="90"/>
      <c r="CG102" s="90"/>
      <c r="CH102" s="125"/>
      <c r="CI102" s="125"/>
      <c r="CJ102" s="128"/>
      <c r="CK102" s="90"/>
      <c r="CL102" s="90"/>
      <c r="CM102" s="90"/>
      <c r="CN102" s="90"/>
      <c r="CO102" s="125"/>
      <c r="CP102" s="128"/>
      <c r="CQ102" s="90"/>
      <c r="CR102" s="90"/>
      <c r="CS102" s="90"/>
      <c r="CT102" s="8">
        <v>44194</v>
      </c>
      <c r="CU102" s="5">
        <f t="shared" si="5"/>
        <v>21000000</v>
      </c>
      <c r="DF102"/>
    </row>
    <row r="103" spans="1:110" ht="25.5" customHeight="1" x14ac:dyDescent="0.25">
      <c r="A103" s="30" t="s">
        <v>646</v>
      </c>
      <c r="B103" s="6">
        <v>2020</v>
      </c>
      <c r="C103" s="9" t="s">
        <v>1393</v>
      </c>
      <c r="D103" s="9" t="s">
        <v>1393</v>
      </c>
      <c r="E103" s="18" t="s">
        <v>1394</v>
      </c>
      <c r="G103" s="6" t="s">
        <v>892</v>
      </c>
      <c r="H103" s="6" t="s">
        <v>868</v>
      </c>
      <c r="I103" s="6" t="s">
        <v>869</v>
      </c>
      <c r="J103" s="6" t="s">
        <v>1395</v>
      </c>
      <c r="K103" s="99" t="s">
        <v>1396</v>
      </c>
      <c r="L103" s="6" t="s">
        <v>1928</v>
      </c>
      <c r="M103" s="6" t="s">
        <v>904</v>
      </c>
      <c r="N103" s="19">
        <v>98389414</v>
      </c>
      <c r="Q103" s="6" t="s">
        <v>870</v>
      </c>
      <c r="T103" s="6"/>
      <c r="U103" s="6"/>
      <c r="V103" s="12"/>
      <c r="W103" s="6"/>
      <c r="X103" s="6"/>
      <c r="Y103" s="6"/>
      <c r="Z103" s="12">
        <v>7238252</v>
      </c>
      <c r="AA103" s="101"/>
      <c r="AB103" s="20">
        <v>5</v>
      </c>
      <c r="AD103" s="23">
        <v>44034</v>
      </c>
      <c r="AE103" s="24">
        <v>44042</v>
      </c>
      <c r="AG103" s="8">
        <v>44194</v>
      </c>
      <c r="AH103" s="90">
        <f t="shared" si="6"/>
        <v>4200000</v>
      </c>
      <c r="AI103" s="89">
        <v>21000000</v>
      </c>
      <c r="AJ103" s="89"/>
      <c r="AK103" s="89"/>
      <c r="AL103" s="37"/>
      <c r="AM103" s="90"/>
      <c r="AN103" s="90"/>
      <c r="AO103" s="90"/>
      <c r="AP103" s="90"/>
      <c r="AQ103" s="6"/>
      <c r="AR103" s="125"/>
      <c r="AS103" s="125"/>
      <c r="AT103" s="90"/>
      <c r="AU103" s="90"/>
      <c r="AV103" s="6">
        <f>IFERROR(VLOOKUP(AU103,#REF!,2,0), )</f>
        <v>0</v>
      </c>
      <c r="AW103" s="90"/>
      <c r="AX103" s="6">
        <f>IFERROR(VLOOKUP(AW103,#REF!,2,0), )</f>
        <v>0</v>
      </c>
      <c r="AY103" s="12"/>
      <c r="AZ103" s="12"/>
      <c r="BA103" s="12"/>
      <c r="BB103" s="12"/>
      <c r="BC103" s="12"/>
      <c r="BD103" s="12"/>
      <c r="BE103" s="12"/>
      <c r="BF103" s="126"/>
      <c r="BG103" s="126"/>
      <c r="BH103" s="126"/>
      <c r="BI103" s="126"/>
      <c r="BJ103" s="126"/>
      <c r="BK103" s="126"/>
      <c r="BL103" s="126"/>
      <c r="BM103" s="126"/>
      <c r="BN103" s="126"/>
      <c r="BO103" s="126"/>
      <c r="BP103" s="90"/>
      <c r="BQ103" s="125"/>
      <c r="BR103" s="90"/>
      <c r="BS103" s="90"/>
      <c r="BT103" s="125"/>
      <c r="BU103" s="90"/>
      <c r="BV103" s="90"/>
      <c r="BW103" s="90"/>
      <c r="BX103" s="90"/>
      <c r="BY103" s="90"/>
      <c r="BZ103" s="125"/>
      <c r="CA103" s="105"/>
      <c r="CB103" s="125"/>
      <c r="CC103" s="105"/>
      <c r="CD103" s="105"/>
      <c r="CE103" s="90"/>
      <c r="CF103" s="90"/>
      <c r="CG103" s="90"/>
      <c r="CH103" s="125"/>
      <c r="CI103" s="125"/>
      <c r="CJ103" s="128"/>
      <c r="CK103" s="90"/>
      <c r="CL103" s="90"/>
      <c r="CM103" s="90"/>
      <c r="CN103" s="90"/>
      <c r="CO103" s="125"/>
      <c r="CP103" s="128"/>
      <c r="CQ103" s="90"/>
      <c r="CR103" s="90"/>
      <c r="CS103" s="90"/>
      <c r="CT103" s="8">
        <v>44194</v>
      </c>
      <c r="CU103" s="5">
        <f t="shared" si="5"/>
        <v>21000000</v>
      </c>
      <c r="DF103"/>
    </row>
    <row r="104" spans="1:110" ht="25.5" customHeight="1" x14ac:dyDescent="0.25">
      <c r="A104" s="30" t="s">
        <v>648</v>
      </c>
      <c r="B104" s="6">
        <v>2020</v>
      </c>
      <c r="C104" s="9" t="s">
        <v>1397</v>
      </c>
      <c r="D104" s="9" t="s">
        <v>1397</v>
      </c>
      <c r="E104" s="10" t="s">
        <v>1398</v>
      </c>
      <c r="G104" s="6" t="s">
        <v>892</v>
      </c>
      <c r="H104" s="6" t="s">
        <v>868</v>
      </c>
      <c r="I104" s="6" t="s">
        <v>869</v>
      </c>
      <c r="J104" s="6" t="s">
        <v>1399</v>
      </c>
      <c r="K104" s="99" t="s">
        <v>1400</v>
      </c>
      <c r="L104" s="6" t="s">
        <v>1929</v>
      </c>
      <c r="M104" s="6" t="s">
        <v>904</v>
      </c>
      <c r="N104" s="19">
        <v>1144065424</v>
      </c>
      <c r="Q104" s="6" t="s">
        <v>870</v>
      </c>
      <c r="T104" s="6"/>
      <c r="U104" s="6"/>
      <c r="V104" s="12"/>
      <c r="W104" s="6"/>
      <c r="X104" s="6"/>
      <c r="Y104" s="6"/>
      <c r="Z104" s="12">
        <v>3104906742</v>
      </c>
      <c r="AA104" s="101"/>
      <c r="AB104" s="20">
        <v>5</v>
      </c>
      <c r="AC104">
        <v>9</v>
      </c>
      <c r="AD104" s="23">
        <v>44034</v>
      </c>
      <c r="AE104" s="24">
        <v>44035</v>
      </c>
      <c r="AG104" s="8">
        <v>44196</v>
      </c>
      <c r="AH104" s="2">
        <f t="shared" si="6"/>
        <v>4452000</v>
      </c>
      <c r="AI104" s="28">
        <v>22260000</v>
      </c>
      <c r="AJ104" s="28"/>
      <c r="AK104" s="28"/>
      <c r="AL104" s="37"/>
      <c r="AQ104" s="6"/>
      <c r="AV104" s="6">
        <f>IFERROR(VLOOKUP(AU104,#REF!,2,0), )</f>
        <v>0</v>
      </c>
      <c r="AX104" s="6">
        <f>IFERROR(VLOOKUP(AW104,#REF!,2,0), )</f>
        <v>0</v>
      </c>
      <c r="AY104" s="12"/>
      <c r="AZ104" s="12"/>
      <c r="BA104" s="12"/>
      <c r="BB104" s="12"/>
      <c r="BC104" s="12"/>
      <c r="BD104" s="12"/>
      <c r="BE104" s="12"/>
      <c r="CA104" s="105"/>
      <c r="CC104" s="105"/>
      <c r="CD104" s="105"/>
      <c r="CT104" s="8">
        <v>44196</v>
      </c>
      <c r="CU104" s="5">
        <f t="shared" si="5"/>
        <v>22260000</v>
      </c>
      <c r="DF104"/>
    </row>
    <row r="105" spans="1:110" ht="25.5" customHeight="1" x14ac:dyDescent="0.25">
      <c r="A105" s="30" t="s">
        <v>649</v>
      </c>
      <c r="B105" s="6">
        <v>2020</v>
      </c>
      <c r="C105" s="9" t="s">
        <v>1401</v>
      </c>
      <c r="D105" s="9" t="s">
        <v>1401</v>
      </c>
      <c r="E105" s="10" t="s">
        <v>1402</v>
      </c>
      <c r="G105" s="6" t="s">
        <v>892</v>
      </c>
      <c r="H105" s="6" t="s">
        <v>868</v>
      </c>
      <c r="I105" s="6" t="s">
        <v>869</v>
      </c>
      <c r="J105" s="6" t="s">
        <v>1403</v>
      </c>
      <c r="K105" s="99" t="s">
        <v>880</v>
      </c>
      <c r="L105" s="6" t="s">
        <v>657</v>
      </c>
      <c r="M105" s="6" t="s">
        <v>904</v>
      </c>
      <c r="N105" s="19">
        <v>1121834435</v>
      </c>
      <c r="Q105" s="6" t="s">
        <v>870</v>
      </c>
      <c r="T105" s="6"/>
      <c r="U105" s="6"/>
      <c r="V105" s="12"/>
      <c r="W105" s="6"/>
      <c r="X105" s="6"/>
      <c r="Y105" s="6"/>
      <c r="Z105" s="12">
        <v>3115278293</v>
      </c>
      <c r="AA105" s="101"/>
      <c r="AB105" s="20">
        <v>5</v>
      </c>
      <c r="AC105">
        <v>10</v>
      </c>
      <c r="AD105" s="23">
        <v>44033</v>
      </c>
      <c r="AE105" s="24">
        <v>44034</v>
      </c>
      <c r="AG105" s="8">
        <v>44196</v>
      </c>
      <c r="AH105" s="90">
        <f t="shared" si="6"/>
        <v>4494933.4000000004</v>
      </c>
      <c r="AI105" s="89">
        <v>22474667</v>
      </c>
      <c r="AJ105" s="89"/>
      <c r="AK105" s="89"/>
      <c r="AL105" s="37"/>
      <c r="AM105" s="90"/>
      <c r="AN105" s="90"/>
      <c r="AO105" s="90"/>
      <c r="AP105" s="90"/>
      <c r="AQ105" s="6"/>
      <c r="AR105" s="125"/>
      <c r="AS105" s="125"/>
      <c r="AT105" s="90"/>
      <c r="AU105" s="90"/>
      <c r="AV105" s="6">
        <f>IFERROR(VLOOKUP(AU105,#REF!,2,0), )</f>
        <v>0</v>
      </c>
      <c r="AW105" s="90"/>
      <c r="AX105" s="6">
        <f>IFERROR(VLOOKUP(AW105,#REF!,2,0), )</f>
        <v>0</v>
      </c>
      <c r="AY105" s="12"/>
      <c r="AZ105" s="12"/>
      <c r="BA105" s="12"/>
      <c r="BB105" s="12"/>
      <c r="BC105" s="12"/>
      <c r="BD105" s="12"/>
      <c r="BE105" s="12"/>
      <c r="BF105" s="126"/>
      <c r="BG105" s="126"/>
      <c r="BH105" s="126"/>
      <c r="BI105" s="126"/>
      <c r="BJ105" s="126"/>
      <c r="BK105" s="126"/>
      <c r="BL105" s="126"/>
      <c r="BM105" s="126"/>
      <c r="BN105" s="126"/>
      <c r="BO105" s="126"/>
      <c r="BP105" s="90"/>
      <c r="BQ105" s="125"/>
      <c r="BR105" s="90"/>
      <c r="BS105" s="90"/>
      <c r="BT105" s="125"/>
      <c r="BU105" s="90"/>
      <c r="BV105" s="90"/>
      <c r="BW105" s="90"/>
      <c r="BX105" s="90"/>
      <c r="BY105" s="90"/>
      <c r="BZ105" s="125"/>
      <c r="CA105" s="107">
        <v>8428000</v>
      </c>
      <c r="CB105" s="125"/>
      <c r="CC105" s="105">
        <v>60</v>
      </c>
      <c r="CD105" s="118">
        <v>44255</v>
      </c>
      <c r="CE105" s="90"/>
      <c r="CF105" s="90"/>
      <c r="CG105" s="90"/>
      <c r="CH105" s="125"/>
      <c r="CI105" s="125"/>
      <c r="CJ105" s="128"/>
      <c r="CK105" s="90"/>
      <c r="CL105" s="90"/>
      <c r="CM105" s="90"/>
      <c r="CN105" s="90"/>
      <c r="CO105" s="125"/>
      <c r="CP105" s="128"/>
      <c r="CQ105" s="90"/>
      <c r="CR105" s="90"/>
      <c r="CS105" s="90"/>
      <c r="CT105" s="118">
        <v>44255</v>
      </c>
      <c r="CU105" s="5">
        <f t="shared" si="5"/>
        <v>30902667</v>
      </c>
      <c r="DF105"/>
    </row>
    <row r="106" spans="1:110" ht="25.5" customHeight="1" x14ac:dyDescent="0.25">
      <c r="A106" s="30" t="s">
        <v>650</v>
      </c>
      <c r="B106" s="6">
        <v>2020</v>
      </c>
      <c r="C106" s="9" t="s">
        <v>1404</v>
      </c>
      <c r="D106" s="9" t="s">
        <v>1405</v>
      </c>
      <c r="E106" s="10" t="s">
        <v>1406</v>
      </c>
      <c r="G106" s="6" t="s">
        <v>892</v>
      </c>
      <c r="H106" s="6" t="s">
        <v>868</v>
      </c>
      <c r="I106" s="6" t="s">
        <v>869</v>
      </c>
      <c r="J106" s="6" t="s">
        <v>1407</v>
      </c>
      <c r="K106" s="99" t="s">
        <v>1408</v>
      </c>
      <c r="L106" s="6" t="s">
        <v>1930</v>
      </c>
      <c r="M106" s="6" t="s">
        <v>904</v>
      </c>
      <c r="N106" s="19">
        <v>30740297</v>
      </c>
      <c r="Q106" s="6" t="s">
        <v>870</v>
      </c>
      <c r="T106" s="6"/>
      <c r="U106" s="6"/>
      <c r="V106" s="12"/>
      <c r="W106" s="6"/>
      <c r="X106" s="6"/>
      <c r="Y106" s="6"/>
      <c r="Z106" s="12">
        <v>3164977732</v>
      </c>
      <c r="AA106" s="101"/>
      <c r="AB106" s="20">
        <v>5</v>
      </c>
      <c r="AD106" s="23">
        <v>44034</v>
      </c>
      <c r="AE106" s="24">
        <v>44034</v>
      </c>
      <c r="AG106" s="8">
        <v>44196</v>
      </c>
      <c r="AH106" s="2">
        <f t="shared" si="6"/>
        <v>6500000</v>
      </c>
      <c r="AI106" s="28">
        <v>32500000</v>
      </c>
      <c r="AJ106" s="28"/>
      <c r="AK106" s="28"/>
      <c r="AL106" s="37"/>
      <c r="AQ106" s="6"/>
      <c r="AV106" s="6">
        <f>IFERROR(VLOOKUP(AU106,#REF!,2,0), )</f>
        <v>0</v>
      </c>
      <c r="AX106" s="6">
        <f>IFERROR(VLOOKUP(AW106,#REF!,2,0), )</f>
        <v>0</v>
      </c>
      <c r="AY106" s="12"/>
      <c r="AZ106" s="12"/>
      <c r="BA106" s="12"/>
      <c r="BB106" s="12"/>
      <c r="BC106" s="12"/>
      <c r="BD106" s="12"/>
      <c r="BE106" s="12"/>
      <c r="CA106" s="107">
        <v>6500000</v>
      </c>
      <c r="CC106" s="105">
        <v>30</v>
      </c>
      <c r="CD106" s="118">
        <v>44227</v>
      </c>
      <c r="CT106" s="118">
        <v>44227</v>
      </c>
      <c r="CU106" s="5">
        <f t="shared" si="5"/>
        <v>39000000</v>
      </c>
      <c r="DF106"/>
    </row>
    <row r="107" spans="1:110" ht="25.5" customHeight="1" x14ac:dyDescent="0.25">
      <c r="A107" s="30" t="s">
        <v>651</v>
      </c>
      <c r="B107" s="6">
        <v>2020</v>
      </c>
      <c r="C107" s="9" t="s">
        <v>1409</v>
      </c>
      <c r="D107" s="9" t="s">
        <v>1409</v>
      </c>
      <c r="E107" s="10" t="s">
        <v>1410</v>
      </c>
      <c r="G107" s="6" t="s">
        <v>892</v>
      </c>
      <c r="H107" s="6" t="s">
        <v>868</v>
      </c>
      <c r="I107" s="6" t="s">
        <v>869</v>
      </c>
      <c r="J107" s="6" t="s">
        <v>1411</v>
      </c>
      <c r="K107" s="99" t="s">
        <v>886</v>
      </c>
      <c r="L107" s="6" t="s">
        <v>626</v>
      </c>
      <c r="M107" s="6" t="s">
        <v>904</v>
      </c>
      <c r="N107" s="19">
        <v>92555279</v>
      </c>
      <c r="Q107" s="6" t="s">
        <v>870</v>
      </c>
      <c r="T107" s="6"/>
      <c r="U107" s="6"/>
      <c r="V107" s="12"/>
      <c r="W107" s="6"/>
      <c r="X107" s="6"/>
      <c r="Y107" s="6"/>
      <c r="Z107" s="12">
        <v>3148306626</v>
      </c>
      <c r="AA107" s="101"/>
      <c r="AB107" s="20">
        <v>5</v>
      </c>
      <c r="AC107">
        <v>10</v>
      </c>
      <c r="AD107" s="23">
        <v>44033</v>
      </c>
      <c r="AE107" s="24">
        <v>44034</v>
      </c>
      <c r="AG107" s="8">
        <v>44196</v>
      </c>
      <c r="AH107" s="2">
        <f t="shared" si="6"/>
        <v>5333333.4000000004</v>
      </c>
      <c r="AI107" s="28">
        <v>26666667</v>
      </c>
      <c r="AJ107" s="28"/>
      <c r="AK107" s="28"/>
      <c r="AL107" s="37"/>
      <c r="AQ107" s="6"/>
      <c r="AV107" s="6">
        <f>IFERROR(VLOOKUP(AU107,#REF!,2,0), )</f>
        <v>0</v>
      </c>
      <c r="AX107" s="6">
        <f>IFERROR(VLOOKUP(AW107,#REF!,2,0), )</f>
        <v>0</v>
      </c>
      <c r="AY107" s="12"/>
      <c r="AZ107" s="12"/>
      <c r="BA107" s="12"/>
      <c r="BB107" s="12"/>
      <c r="BC107" s="12"/>
      <c r="BD107" s="12"/>
      <c r="BE107" s="12"/>
      <c r="CA107" s="105"/>
      <c r="CC107" s="105"/>
      <c r="CD107" s="105"/>
      <c r="CT107" s="8">
        <v>44196</v>
      </c>
      <c r="CU107" s="5">
        <f t="shared" si="5"/>
        <v>26666667</v>
      </c>
      <c r="DF107"/>
    </row>
    <row r="108" spans="1:110" ht="25.5" customHeight="1" x14ac:dyDescent="0.25">
      <c r="A108" s="30" t="s">
        <v>652</v>
      </c>
      <c r="B108" s="6">
        <v>2020</v>
      </c>
      <c r="C108" s="9" t="s">
        <v>1412</v>
      </c>
      <c r="D108" s="9" t="s">
        <v>1412</v>
      </c>
      <c r="E108" s="18" t="s">
        <v>1413</v>
      </c>
      <c r="G108" s="6" t="s">
        <v>892</v>
      </c>
      <c r="H108" s="6" t="s">
        <v>868</v>
      </c>
      <c r="I108" s="6" t="s">
        <v>869</v>
      </c>
      <c r="J108" s="6" t="s">
        <v>1414</v>
      </c>
      <c r="K108" s="99" t="s">
        <v>917</v>
      </c>
      <c r="L108" s="6" t="s">
        <v>1828</v>
      </c>
      <c r="M108" s="6" t="s">
        <v>904</v>
      </c>
      <c r="N108" s="19">
        <v>52867297</v>
      </c>
      <c r="Q108" s="6" t="s">
        <v>870</v>
      </c>
      <c r="T108" s="6"/>
      <c r="U108" s="6"/>
      <c r="V108" s="12"/>
      <c r="W108" s="6"/>
      <c r="X108" s="6"/>
      <c r="Y108" s="6"/>
      <c r="Z108" s="12">
        <v>3187541198</v>
      </c>
      <c r="AA108" s="101"/>
      <c r="AB108" s="20">
        <v>4</v>
      </c>
      <c r="AC108">
        <v>12</v>
      </c>
      <c r="AD108" s="23">
        <v>44033</v>
      </c>
      <c r="AE108" s="24">
        <v>44033</v>
      </c>
      <c r="AG108" s="8">
        <v>44196</v>
      </c>
      <c r="AH108" s="2">
        <f t="shared" si="6"/>
        <v>4950000</v>
      </c>
      <c r="AI108" s="28">
        <v>19800000</v>
      </c>
      <c r="AJ108" s="28"/>
      <c r="AK108" s="28"/>
      <c r="AL108" s="37"/>
      <c r="AQ108" s="6"/>
      <c r="AV108" s="6">
        <f>IFERROR(VLOOKUP(AU108,#REF!,2,0), )</f>
        <v>0</v>
      </c>
      <c r="AX108" s="6">
        <f>IFERROR(VLOOKUP(AW108,#REF!,2,0), )</f>
        <v>0</v>
      </c>
      <c r="AY108" s="12"/>
      <c r="AZ108" s="12"/>
      <c r="BA108" s="12"/>
      <c r="BB108" s="12"/>
      <c r="BC108" s="12"/>
      <c r="BD108" s="12"/>
      <c r="BE108" s="12"/>
      <c r="CA108" s="103">
        <v>9900000</v>
      </c>
      <c r="CC108" s="105">
        <v>66</v>
      </c>
      <c r="CD108" s="118">
        <v>44235</v>
      </c>
      <c r="CT108" s="118">
        <v>44235</v>
      </c>
      <c r="CU108" s="5">
        <f t="shared" si="5"/>
        <v>29700000</v>
      </c>
      <c r="DF108"/>
    </row>
    <row r="109" spans="1:110" ht="25.5" customHeight="1" x14ac:dyDescent="0.25">
      <c r="A109" s="30" t="s">
        <v>653</v>
      </c>
      <c r="B109" s="6">
        <v>2020</v>
      </c>
      <c r="C109" s="9" t="s">
        <v>1415</v>
      </c>
      <c r="D109" s="9" t="s">
        <v>1416</v>
      </c>
      <c r="E109" s="10" t="s">
        <v>1417</v>
      </c>
      <c r="G109" s="6" t="s">
        <v>892</v>
      </c>
      <c r="H109" s="6" t="s">
        <v>868</v>
      </c>
      <c r="I109" s="6" t="s">
        <v>869</v>
      </c>
      <c r="J109" s="6" t="s">
        <v>1418</v>
      </c>
      <c r="K109" s="99" t="s">
        <v>1419</v>
      </c>
      <c r="L109" s="6" t="s">
        <v>1931</v>
      </c>
      <c r="M109" s="6" t="s">
        <v>904</v>
      </c>
      <c r="N109" s="19">
        <v>52104732</v>
      </c>
      <c r="Q109" s="6" t="s">
        <v>870</v>
      </c>
      <c r="T109" s="6"/>
      <c r="U109" s="6"/>
      <c r="V109" s="12"/>
      <c r="W109" s="6"/>
      <c r="X109" s="6"/>
      <c r="Y109" s="6"/>
      <c r="Z109" s="12">
        <v>3022873836</v>
      </c>
      <c r="AA109" s="101"/>
      <c r="AB109" s="20">
        <v>5</v>
      </c>
      <c r="AD109" s="23">
        <v>44034</v>
      </c>
      <c r="AE109" s="24">
        <v>44035</v>
      </c>
      <c r="AG109" s="8" t="s">
        <v>1420</v>
      </c>
      <c r="AH109" s="90">
        <f t="shared" si="6"/>
        <v>4200000</v>
      </c>
      <c r="AI109" s="89">
        <v>21000000</v>
      </c>
      <c r="AJ109" s="89"/>
      <c r="AK109" s="89"/>
      <c r="AL109" s="37"/>
      <c r="AM109" s="90"/>
      <c r="AN109" s="90"/>
      <c r="AO109" s="90"/>
      <c r="AP109" s="90"/>
      <c r="AQ109" s="6"/>
      <c r="AR109" s="125"/>
      <c r="AS109" s="125"/>
      <c r="AT109" s="90"/>
      <c r="AU109" s="90"/>
      <c r="AV109" s="6">
        <f>IFERROR(VLOOKUP(AU109,#REF!,2,0), )</f>
        <v>0</v>
      </c>
      <c r="AW109" s="90"/>
      <c r="AX109" s="6">
        <f>IFERROR(VLOOKUP(AW109,#REF!,2,0), )</f>
        <v>0</v>
      </c>
      <c r="AY109" s="12"/>
      <c r="AZ109" s="12"/>
      <c r="BA109" s="12"/>
      <c r="BB109" s="12"/>
      <c r="BC109" s="12"/>
      <c r="BD109" s="12"/>
      <c r="BE109" s="12"/>
      <c r="BF109" s="126"/>
      <c r="BG109" s="126"/>
      <c r="BH109" s="126"/>
      <c r="BI109" s="126"/>
      <c r="BJ109" s="126"/>
      <c r="BK109" s="126"/>
      <c r="BL109" s="126"/>
      <c r="BM109" s="126"/>
      <c r="BN109" s="126"/>
      <c r="BO109" s="126"/>
      <c r="BP109" s="90"/>
      <c r="BQ109" s="125"/>
      <c r="BR109" s="90"/>
      <c r="BS109" s="90"/>
      <c r="BT109" s="125"/>
      <c r="BU109" s="90"/>
      <c r="BV109" s="90"/>
      <c r="BW109" s="90"/>
      <c r="BX109" s="90"/>
      <c r="BY109" s="90"/>
      <c r="BZ109" s="125"/>
      <c r="CA109" s="105"/>
      <c r="CB109" s="125"/>
      <c r="CC109" s="105"/>
      <c r="CD109" s="105"/>
      <c r="CE109" s="90"/>
      <c r="CF109" s="90"/>
      <c r="CG109" s="90"/>
      <c r="CH109" s="125"/>
      <c r="CI109" s="125"/>
      <c r="CJ109" s="128"/>
      <c r="CK109" s="90"/>
      <c r="CL109" s="90"/>
      <c r="CM109" s="90"/>
      <c r="CN109" s="90"/>
      <c r="CO109" s="125"/>
      <c r="CP109" s="128"/>
      <c r="CQ109" s="90"/>
      <c r="CR109" s="90"/>
      <c r="CS109" s="90"/>
      <c r="CT109" s="8" t="s">
        <v>1420</v>
      </c>
      <c r="CU109" s="5">
        <f t="shared" si="5"/>
        <v>21000000</v>
      </c>
      <c r="DF109"/>
    </row>
    <row r="110" spans="1:110" ht="25.5" customHeight="1" x14ac:dyDescent="0.25">
      <c r="A110" s="30" t="s">
        <v>654</v>
      </c>
      <c r="B110" s="6">
        <v>2020</v>
      </c>
      <c r="C110" s="9" t="s">
        <v>1421</v>
      </c>
      <c r="D110" s="9" t="s">
        <v>1421</v>
      </c>
      <c r="E110" s="10" t="s">
        <v>1422</v>
      </c>
      <c r="G110" s="6" t="s">
        <v>892</v>
      </c>
      <c r="H110" s="6" t="s">
        <v>868</v>
      </c>
      <c r="I110" s="6" t="s">
        <v>869</v>
      </c>
      <c r="J110" s="6" t="s">
        <v>1423</v>
      </c>
      <c r="K110" s="99" t="s">
        <v>1424</v>
      </c>
      <c r="L110" s="6" t="s">
        <v>1932</v>
      </c>
      <c r="M110" s="6" t="s">
        <v>904</v>
      </c>
      <c r="N110" s="19">
        <v>79659578</v>
      </c>
      <c r="Q110" s="6" t="s">
        <v>870</v>
      </c>
      <c r="T110" s="6"/>
      <c r="U110" s="6"/>
      <c r="V110" s="12"/>
      <c r="W110" s="6"/>
      <c r="X110" s="6"/>
      <c r="Y110" s="6"/>
      <c r="Z110" s="12">
        <v>3002645993</v>
      </c>
      <c r="AA110" s="101"/>
      <c r="AB110" s="20">
        <v>5</v>
      </c>
      <c r="AD110" s="23">
        <v>44034</v>
      </c>
      <c r="AE110" s="24">
        <v>44034</v>
      </c>
      <c r="AG110" s="8">
        <v>44196</v>
      </c>
      <c r="AH110" s="90">
        <f t="shared" si="6"/>
        <v>4200000</v>
      </c>
      <c r="AI110" s="89">
        <v>21000000</v>
      </c>
      <c r="AJ110" s="89"/>
      <c r="AK110" s="89"/>
      <c r="AL110" s="37"/>
      <c r="AM110" s="90"/>
      <c r="AN110" s="90"/>
      <c r="AO110" s="90"/>
      <c r="AP110" s="90"/>
      <c r="AQ110" s="6"/>
      <c r="AR110" s="125"/>
      <c r="AS110" s="125"/>
      <c r="AT110" s="90"/>
      <c r="AU110" s="90"/>
      <c r="AV110" s="6">
        <f>IFERROR(VLOOKUP(AU110,#REF!,2,0), )</f>
        <v>0</v>
      </c>
      <c r="AW110" s="90"/>
      <c r="AX110" s="6">
        <f>IFERROR(VLOOKUP(AW110,#REF!,2,0), )</f>
        <v>0</v>
      </c>
      <c r="AY110" s="12"/>
      <c r="AZ110" s="12"/>
      <c r="BA110" s="12"/>
      <c r="BB110" s="12"/>
      <c r="BC110" s="12"/>
      <c r="BD110" s="12"/>
      <c r="BE110" s="12"/>
      <c r="BF110" s="126"/>
      <c r="BG110" s="126"/>
      <c r="BH110" s="126"/>
      <c r="BI110" s="126"/>
      <c r="BJ110" s="126"/>
      <c r="BK110" s="126"/>
      <c r="BL110" s="126"/>
      <c r="BM110" s="126"/>
      <c r="BN110" s="126"/>
      <c r="BO110" s="126"/>
      <c r="BP110" s="90"/>
      <c r="BQ110" s="125"/>
      <c r="BR110" s="90"/>
      <c r="BS110" s="90"/>
      <c r="BT110" s="125"/>
      <c r="BU110" s="90"/>
      <c r="BV110" s="90"/>
      <c r="BW110" s="90"/>
      <c r="BX110" s="90"/>
      <c r="BY110" s="90"/>
      <c r="BZ110" s="125"/>
      <c r="CA110" s="105"/>
      <c r="CB110" s="125"/>
      <c r="CC110" s="105"/>
      <c r="CD110" s="105"/>
      <c r="CE110" s="90"/>
      <c r="CF110" s="90"/>
      <c r="CG110" s="90"/>
      <c r="CH110" s="125"/>
      <c r="CI110" s="125"/>
      <c r="CJ110" s="128"/>
      <c r="CK110" s="90"/>
      <c r="CL110" s="90"/>
      <c r="CM110" s="90"/>
      <c r="CN110" s="90"/>
      <c r="CO110" s="125"/>
      <c r="CP110" s="128"/>
      <c r="CQ110" s="90"/>
      <c r="CR110" s="90"/>
      <c r="CS110" s="90"/>
      <c r="CT110" s="8">
        <v>44196</v>
      </c>
      <c r="CU110" s="5">
        <f t="shared" si="5"/>
        <v>21000000</v>
      </c>
      <c r="DF110"/>
    </row>
    <row r="111" spans="1:110" ht="25.5" customHeight="1" x14ac:dyDescent="0.25">
      <c r="A111" s="30" t="s">
        <v>655</v>
      </c>
      <c r="B111" s="6">
        <v>2020</v>
      </c>
      <c r="C111" s="9" t="s">
        <v>1425</v>
      </c>
      <c r="D111" s="9" t="s">
        <v>1425</v>
      </c>
      <c r="E111" s="10" t="s">
        <v>1426</v>
      </c>
      <c r="G111" s="6" t="s">
        <v>892</v>
      </c>
      <c r="H111" s="6" t="s">
        <v>868</v>
      </c>
      <c r="I111" s="6" t="s">
        <v>869</v>
      </c>
      <c r="J111" s="6" t="s">
        <v>1427</v>
      </c>
      <c r="K111" s="99" t="s">
        <v>1428</v>
      </c>
      <c r="L111" s="6" t="s">
        <v>1933</v>
      </c>
      <c r="M111" s="6" t="s">
        <v>904</v>
      </c>
      <c r="N111" s="19">
        <v>1015410893</v>
      </c>
      <c r="Q111" s="6" t="s">
        <v>870</v>
      </c>
      <c r="T111" s="6"/>
      <c r="U111" s="6"/>
      <c r="V111" s="12"/>
      <c r="W111" s="6"/>
      <c r="X111" s="6"/>
      <c r="Y111" s="6"/>
      <c r="Z111" s="12">
        <v>3014854403</v>
      </c>
      <c r="AA111" s="101"/>
      <c r="AB111" s="20">
        <v>5</v>
      </c>
      <c r="AD111" s="23">
        <v>44034</v>
      </c>
      <c r="AE111" s="24">
        <v>44035</v>
      </c>
      <c r="AG111" s="8">
        <v>44196</v>
      </c>
      <c r="AH111" s="90">
        <f t="shared" si="6"/>
        <v>4200000</v>
      </c>
      <c r="AI111" s="89">
        <v>21000000</v>
      </c>
      <c r="AJ111" s="89"/>
      <c r="AK111" s="89"/>
      <c r="AL111" s="37"/>
      <c r="AM111" s="90"/>
      <c r="AN111" s="90"/>
      <c r="AO111" s="90"/>
      <c r="AP111" s="90"/>
      <c r="AQ111" s="6"/>
      <c r="AR111" s="125"/>
      <c r="AS111" s="125"/>
      <c r="AT111" s="90"/>
      <c r="AU111" s="90"/>
      <c r="AV111" s="6">
        <f>IFERROR(VLOOKUP(AU111,#REF!,2,0), )</f>
        <v>0</v>
      </c>
      <c r="AW111" s="90"/>
      <c r="AX111" s="6">
        <f>IFERROR(VLOOKUP(AW111,#REF!,2,0), )</f>
        <v>0</v>
      </c>
      <c r="AY111" s="12"/>
      <c r="AZ111" s="12"/>
      <c r="BA111" s="12"/>
      <c r="BB111" s="12"/>
      <c r="BC111" s="12"/>
      <c r="BD111" s="12"/>
      <c r="BE111" s="12"/>
      <c r="BF111" s="126"/>
      <c r="BG111" s="126"/>
      <c r="BH111" s="126"/>
      <c r="BI111" s="126"/>
      <c r="BJ111" s="126"/>
      <c r="BK111" s="126"/>
      <c r="BL111" s="126"/>
      <c r="BM111" s="126"/>
      <c r="BN111" s="126"/>
      <c r="BO111" s="126"/>
      <c r="BP111" s="90"/>
      <c r="BQ111" s="125"/>
      <c r="BR111" s="90"/>
      <c r="BS111" s="90"/>
      <c r="BT111" s="125"/>
      <c r="BU111" s="90"/>
      <c r="BV111" s="90"/>
      <c r="BW111" s="90"/>
      <c r="BX111" s="90"/>
      <c r="BY111" s="90"/>
      <c r="BZ111" s="125"/>
      <c r="CA111" s="105"/>
      <c r="CB111" s="125"/>
      <c r="CC111" s="105"/>
      <c r="CD111" s="105"/>
      <c r="CE111" s="90"/>
      <c r="CF111" s="90"/>
      <c r="CG111" s="90"/>
      <c r="CH111" s="125"/>
      <c r="CI111" s="125"/>
      <c r="CJ111" s="128"/>
      <c r="CK111" s="90"/>
      <c r="CL111" s="90"/>
      <c r="CM111" s="90"/>
      <c r="CN111" s="90"/>
      <c r="CO111" s="125"/>
      <c r="CP111" s="128"/>
      <c r="CQ111" s="90"/>
      <c r="CR111" s="90"/>
      <c r="CS111" s="90"/>
      <c r="CT111" s="8">
        <v>44196</v>
      </c>
      <c r="CU111" s="5">
        <f t="shared" si="5"/>
        <v>21000000</v>
      </c>
      <c r="DF111"/>
    </row>
    <row r="112" spans="1:110" ht="25.5" customHeight="1" x14ac:dyDescent="0.25">
      <c r="A112" s="30" t="s">
        <v>656</v>
      </c>
      <c r="B112" s="6">
        <v>2020</v>
      </c>
      <c r="C112" s="9" t="s">
        <v>1429</v>
      </c>
      <c r="D112" s="9" t="s">
        <v>1430</v>
      </c>
      <c r="E112" s="10" t="s">
        <v>1431</v>
      </c>
      <c r="G112" s="6" t="s">
        <v>892</v>
      </c>
      <c r="H112" s="6" t="s">
        <v>868</v>
      </c>
      <c r="I112" s="6" t="s">
        <v>869</v>
      </c>
      <c r="J112" s="6" t="s">
        <v>1432</v>
      </c>
      <c r="K112" s="99" t="s">
        <v>874</v>
      </c>
      <c r="L112" s="6" t="s">
        <v>1822</v>
      </c>
      <c r="M112" s="6" t="s">
        <v>904</v>
      </c>
      <c r="N112" s="19">
        <v>91290518</v>
      </c>
      <c r="P112" t="s">
        <v>875</v>
      </c>
      <c r="Q112" s="6" t="s">
        <v>870</v>
      </c>
      <c r="R112" t="s">
        <v>927</v>
      </c>
      <c r="T112" s="6"/>
      <c r="U112" s="6"/>
      <c r="V112" s="12"/>
      <c r="W112" s="6"/>
      <c r="X112" s="6"/>
      <c r="Y112" s="6"/>
      <c r="Z112" s="12">
        <v>3015043534</v>
      </c>
      <c r="AA112" s="101"/>
      <c r="AB112" s="20">
        <v>5</v>
      </c>
      <c r="AC112">
        <v>8</v>
      </c>
      <c r="AD112" s="23">
        <v>44034</v>
      </c>
      <c r="AE112" s="24">
        <v>44035</v>
      </c>
      <c r="AG112" s="8">
        <v>44196</v>
      </c>
      <c r="AH112" s="90">
        <f t="shared" si="6"/>
        <v>4438746.5999999996</v>
      </c>
      <c r="AI112" s="89">
        <v>22193733</v>
      </c>
      <c r="AJ112" s="89"/>
      <c r="AK112" s="89"/>
      <c r="AL112" s="37"/>
      <c r="AM112" s="90"/>
      <c r="AN112" s="90"/>
      <c r="AO112" s="90"/>
      <c r="AP112" s="90"/>
      <c r="AQ112" s="6"/>
      <c r="AR112" s="125"/>
      <c r="AS112" s="125"/>
      <c r="AT112" s="90"/>
      <c r="AU112" s="90"/>
      <c r="AV112" s="6">
        <f>IFERROR(VLOOKUP(AU112,#REF!,2,0), )</f>
        <v>0</v>
      </c>
      <c r="AW112" s="90"/>
      <c r="AX112" s="6">
        <f>IFERROR(VLOOKUP(AW112,#REF!,2,0), )</f>
        <v>0</v>
      </c>
      <c r="AY112" s="12"/>
      <c r="AZ112" s="12"/>
      <c r="BA112" s="12"/>
      <c r="BB112" s="12"/>
      <c r="BC112" s="12"/>
      <c r="BD112" s="12"/>
      <c r="BE112" s="12"/>
      <c r="BF112" s="126"/>
      <c r="BG112" s="126"/>
      <c r="BH112" s="126"/>
      <c r="BI112" s="126"/>
      <c r="BJ112" s="126"/>
      <c r="BK112" s="126"/>
      <c r="BL112" s="126"/>
      <c r="BM112" s="126"/>
      <c r="BN112" s="126"/>
      <c r="BO112" s="126"/>
      <c r="BP112" s="90"/>
      <c r="BQ112" s="125"/>
      <c r="BR112" s="90"/>
      <c r="BS112" s="90"/>
      <c r="BT112" s="125"/>
      <c r="BU112" s="90"/>
      <c r="BV112" s="90"/>
      <c r="BW112" s="90"/>
      <c r="BX112" s="90"/>
      <c r="BY112" s="90"/>
      <c r="BZ112" s="125"/>
      <c r="CA112" s="107">
        <v>8428000</v>
      </c>
      <c r="CB112" s="125"/>
      <c r="CC112" s="105">
        <v>60</v>
      </c>
      <c r="CD112" s="118">
        <v>44255</v>
      </c>
      <c r="CE112" s="90"/>
      <c r="CF112" s="90"/>
      <c r="CG112" s="90"/>
      <c r="CH112" s="125"/>
      <c r="CI112" s="125"/>
      <c r="CJ112" s="128"/>
      <c r="CK112" s="90"/>
      <c r="CL112" s="90"/>
      <c r="CM112" s="90"/>
      <c r="CN112" s="90"/>
      <c r="CO112" s="125"/>
      <c r="CP112" s="128"/>
      <c r="CQ112" s="90"/>
      <c r="CR112" s="90"/>
      <c r="CS112" s="90"/>
      <c r="CT112" s="118">
        <v>44255</v>
      </c>
      <c r="CU112" s="5">
        <f t="shared" si="5"/>
        <v>30621733</v>
      </c>
      <c r="DF112"/>
    </row>
    <row r="113" spans="1:110" ht="25.5" customHeight="1" x14ac:dyDescent="0.25">
      <c r="A113" s="30" t="s">
        <v>658</v>
      </c>
      <c r="B113" s="6">
        <v>2020</v>
      </c>
      <c r="C113" s="9" t="s">
        <v>1433</v>
      </c>
      <c r="D113" s="9" t="s">
        <v>1434</v>
      </c>
      <c r="E113" s="10" t="s">
        <v>1435</v>
      </c>
      <c r="G113" s="6" t="s">
        <v>892</v>
      </c>
      <c r="H113" s="6" t="s">
        <v>868</v>
      </c>
      <c r="I113" s="6" t="s">
        <v>869</v>
      </c>
      <c r="J113" s="6" t="s">
        <v>1436</v>
      </c>
      <c r="K113" s="99" t="s">
        <v>873</v>
      </c>
      <c r="L113" s="6" t="s">
        <v>682</v>
      </c>
      <c r="M113" s="6" t="s">
        <v>904</v>
      </c>
      <c r="N113" s="19">
        <v>52865785</v>
      </c>
      <c r="Q113" s="6" t="s">
        <v>870</v>
      </c>
      <c r="T113" s="6"/>
      <c r="U113" s="6"/>
      <c r="V113" s="12"/>
      <c r="W113" s="6"/>
      <c r="X113" s="6"/>
      <c r="Y113" s="6"/>
      <c r="Z113" s="12">
        <v>3212444104</v>
      </c>
      <c r="AA113" s="101"/>
      <c r="AB113" s="20">
        <v>5</v>
      </c>
      <c r="AD113" s="23">
        <v>44035</v>
      </c>
      <c r="AE113" s="24">
        <v>44035</v>
      </c>
      <c r="AG113" s="8">
        <v>44196</v>
      </c>
      <c r="AH113" s="90">
        <f t="shared" si="6"/>
        <v>4214000</v>
      </c>
      <c r="AI113" s="89">
        <v>21070000</v>
      </c>
      <c r="AJ113" s="89"/>
      <c r="AK113" s="89"/>
      <c r="AL113" s="37"/>
      <c r="AM113" s="90"/>
      <c r="AN113" s="90"/>
      <c r="AO113" s="90"/>
      <c r="AP113" s="90"/>
      <c r="AQ113" s="6"/>
      <c r="AS113" s="125"/>
      <c r="AT113" s="90"/>
      <c r="AU113" s="90"/>
      <c r="AV113" s="6">
        <f>IFERROR(VLOOKUP(AU113,#REF!,2,0), )</f>
        <v>0</v>
      </c>
      <c r="AW113" s="90"/>
      <c r="AX113" s="6">
        <f>IFERROR(VLOOKUP(AW113,#REF!,2,0), )</f>
        <v>0</v>
      </c>
      <c r="AY113" s="12"/>
      <c r="AZ113" s="12"/>
      <c r="BA113" s="12"/>
      <c r="BB113" s="12"/>
      <c r="BC113" s="12"/>
      <c r="BD113" s="12"/>
      <c r="BE113" s="12"/>
      <c r="CA113" s="105"/>
      <c r="CC113" s="105"/>
      <c r="CD113" s="105"/>
      <c r="CQ113" s="90"/>
      <c r="CR113" s="90"/>
      <c r="CS113" s="90"/>
      <c r="CT113" s="8">
        <v>44196</v>
      </c>
      <c r="CU113" s="5">
        <f t="shared" si="5"/>
        <v>21070000</v>
      </c>
      <c r="DF113"/>
    </row>
    <row r="114" spans="1:110" ht="25.5" customHeight="1" x14ac:dyDescent="0.25">
      <c r="A114" s="30" t="s">
        <v>659</v>
      </c>
      <c r="B114" s="6">
        <v>2020</v>
      </c>
      <c r="C114" s="9" t="s">
        <v>1437</v>
      </c>
      <c r="D114" s="9" t="s">
        <v>1437</v>
      </c>
      <c r="E114" s="10" t="s">
        <v>1438</v>
      </c>
      <c r="G114" s="6" t="s">
        <v>892</v>
      </c>
      <c r="H114" s="6" t="s">
        <v>868</v>
      </c>
      <c r="I114" s="6" t="s">
        <v>869</v>
      </c>
      <c r="J114" s="6" t="s">
        <v>1439</v>
      </c>
      <c r="K114" s="99" t="s">
        <v>1440</v>
      </c>
      <c r="L114" s="6" t="s">
        <v>1934</v>
      </c>
      <c r="M114" s="6" t="s">
        <v>904</v>
      </c>
      <c r="N114" s="19">
        <v>80038518</v>
      </c>
      <c r="Q114" s="6" t="s">
        <v>870</v>
      </c>
      <c r="T114" s="6"/>
      <c r="U114" s="6"/>
      <c r="V114" s="12"/>
      <c r="W114" s="6"/>
      <c r="X114" s="6"/>
      <c r="Y114" s="6"/>
      <c r="Z114" s="12">
        <v>3112563371</v>
      </c>
      <c r="AA114" s="101"/>
      <c r="AB114" s="20">
        <v>5</v>
      </c>
      <c r="AC114">
        <v>5</v>
      </c>
      <c r="AD114" s="23">
        <v>44036</v>
      </c>
      <c r="AE114" s="24">
        <v>44036</v>
      </c>
      <c r="AG114" s="8">
        <v>44196</v>
      </c>
      <c r="AH114" s="2">
        <f t="shared" si="6"/>
        <v>4340000</v>
      </c>
      <c r="AI114" s="28">
        <v>21700000</v>
      </c>
      <c r="AJ114" s="28"/>
      <c r="AK114" s="28"/>
      <c r="AL114" s="37"/>
      <c r="AQ114" s="6"/>
      <c r="AV114" s="6">
        <f>IFERROR(VLOOKUP(AU114,#REF!,2,0), )</f>
        <v>0</v>
      </c>
      <c r="AX114" s="6">
        <f>IFERROR(VLOOKUP(AW114,#REF!,2,0), )</f>
        <v>0</v>
      </c>
      <c r="AY114" s="12"/>
      <c r="AZ114" s="12"/>
      <c r="BA114" s="12"/>
      <c r="BB114" s="12"/>
      <c r="BC114" s="12"/>
      <c r="BD114" s="12"/>
      <c r="BE114" s="12"/>
      <c r="CA114" s="107">
        <v>4480000</v>
      </c>
      <c r="CC114" s="105">
        <v>29</v>
      </c>
      <c r="CD114" s="118">
        <v>44225</v>
      </c>
      <c r="CT114" s="118">
        <v>44225</v>
      </c>
      <c r="CU114" s="5">
        <f t="shared" si="5"/>
        <v>26180000</v>
      </c>
      <c r="DF114"/>
    </row>
    <row r="115" spans="1:110" ht="25.5" customHeight="1" x14ac:dyDescent="0.25">
      <c r="A115" s="30" t="s">
        <v>660</v>
      </c>
      <c r="B115" s="6">
        <v>2020</v>
      </c>
      <c r="C115" s="9" t="s">
        <v>1441</v>
      </c>
      <c r="D115" s="9" t="s">
        <v>1442</v>
      </c>
      <c r="E115" s="18" t="s">
        <v>1443</v>
      </c>
      <c r="G115" s="6" t="s">
        <v>892</v>
      </c>
      <c r="H115" s="6" t="s">
        <v>868</v>
      </c>
      <c r="I115" s="6" t="s">
        <v>869</v>
      </c>
      <c r="J115" s="6" t="s">
        <v>1444</v>
      </c>
      <c r="K115" s="99" t="s">
        <v>935</v>
      </c>
      <c r="L115" s="6" t="s">
        <v>1935</v>
      </c>
      <c r="M115" s="6" t="s">
        <v>904</v>
      </c>
      <c r="N115" s="19">
        <v>52438410</v>
      </c>
      <c r="Q115" s="6" t="s">
        <v>870</v>
      </c>
      <c r="T115" s="6"/>
      <c r="U115" s="6"/>
      <c r="V115" s="12"/>
      <c r="W115" s="6"/>
      <c r="X115" s="6"/>
      <c r="Y115" s="6"/>
      <c r="Z115" s="12">
        <v>3138801415</v>
      </c>
      <c r="AA115" s="101"/>
      <c r="AB115" s="20">
        <v>5</v>
      </c>
      <c r="AD115" s="23">
        <v>44039</v>
      </c>
      <c r="AE115" s="24">
        <v>44043</v>
      </c>
      <c r="AG115" s="8">
        <v>44196</v>
      </c>
      <c r="AH115" s="2">
        <f t="shared" si="6"/>
        <v>5000000</v>
      </c>
      <c r="AI115" s="28">
        <v>25000000</v>
      </c>
      <c r="AJ115" s="28"/>
      <c r="AK115" s="28"/>
      <c r="AL115" s="37"/>
      <c r="AQ115" s="6"/>
      <c r="AV115" s="6">
        <f>IFERROR(VLOOKUP(AU115,#REF!,2,0), )</f>
        <v>0</v>
      </c>
      <c r="AX115" s="6">
        <f>IFERROR(VLOOKUP(AW115,#REF!,2,0), )</f>
        <v>0</v>
      </c>
      <c r="AY115" s="12"/>
      <c r="AZ115" s="12"/>
      <c r="BA115" s="12"/>
      <c r="BB115" s="12"/>
      <c r="BC115" s="12"/>
      <c r="BD115" s="12"/>
      <c r="BE115" s="12"/>
      <c r="CA115" s="107">
        <v>4833333</v>
      </c>
      <c r="CC115" s="105">
        <v>29</v>
      </c>
      <c r="CD115" s="118">
        <v>44225</v>
      </c>
      <c r="CT115" s="118">
        <v>44225</v>
      </c>
      <c r="CU115" s="5">
        <f t="shared" si="5"/>
        <v>29833333</v>
      </c>
      <c r="DF115"/>
    </row>
    <row r="116" spans="1:110" ht="25.5" customHeight="1" x14ac:dyDescent="0.25">
      <c r="A116" s="30" t="s">
        <v>661</v>
      </c>
      <c r="B116" s="6">
        <v>2020</v>
      </c>
      <c r="C116" s="9" t="s">
        <v>1445</v>
      </c>
      <c r="D116" s="9" t="s">
        <v>1446</v>
      </c>
      <c r="E116" s="10" t="s">
        <v>1447</v>
      </c>
      <c r="G116" s="6" t="s">
        <v>897</v>
      </c>
      <c r="H116" s="6" t="s">
        <v>868</v>
      </c>
      <c r="I116" s="6" t="s">
        <v>898</v>
      </c>
      <c r="J116" s="6" t="s">
        <v>1448</v>
      </c>
      <c r="K116" s="99" t="s">
        <v>1449</v>
      </c>
      <c r="L116" s="6" t="s">
        <v>1936</v>
      </c>
      <c r="M116" s="6" t="s">
        <v>878</v>
      </c>
      <c r="N116" s="19" t="s">
        <v>1450</v>
      </c>
      <c r="Q116" s="6" t="s">
        <v>879</v>
      </c>
      <c r="T116" s="6"/>
      <c r="U116" s="6"/>
      <c r="V116" s="12"/>
      <c r="W116" s="6"/>
      <c r="X116" s="6"/>
      <c r="Y116" s="6"/>
      <c r="Z116" s="12">
        <v>2870094</v>
      </c>
      <c r="AA116" s="101"/>
      <c r="AB116" s="20">
        <v>4</v>
      </c>
      <c r="AC116">
        <v>1</v>
      </c>
      <c r="AD116" s="23">
        <v>44036</v>
      </c>
      <c r="AE116" s="24">
        <v>44042</v>
      </c>
      <c r="AG116" s="8">
        <v>44165</v>
      </c>
      <c r="AH116" s="2">
        <f t="shared" si="6"/>
        <v>9579166.75</v>
      </c>
      <c r="AI116" s="28">
        <v>38316667</v>
      </c>
      <c r="AJ116" s="28"/>
      <c r="AK116" s="28"/>
      <c r="AL116" s="37"/>
      <c r="AQ116" s="6"/>
      <c r="AV116" s="6">
        <f>IFERROR(VLOOKUP(AU116,#REF!,2,0), )</f>
        <v>0</v>
      </c>
      <c r="AX116" s="6">
        <f>IFERROR(VLOOKUP(AW116,#REF!,2,0), )</f>
        <v>0</v>
      </c>
      <c r="AY116" s="12"/>
      <c r="AZ116" s="12"/>
      <c r="BA116" s="12"/>
      <c r="BB116" s="12"/>
      <c r="BC116" s="12"/>
      <c r="BD116" s="12"/>
      <c r="BE116" s="12"/>
      <c r="CA116" s="103">
        <v>19000000</v>
      </c>
      <c r="CC116" s="105">
        <v>60</v>
      </c>
      <c r="CD116" s="118">
        <v>44227</v>
      </c>
      <c r="CT116" s="118">
        <v>44227</v>
      </c>
      <c r="CU116" s="5">
        <f t="shared" si="5"/>
        <v>57316667</v>
      </c>
      <c r="DF116"/>
    </row>
    <row r="117" spans="1:110" ht="25.5" customHeight="1" x14ac:dyDescent="0.25">
      <c r="A117" s="30" t="s">
        <v>662</v>
      </c>
      <c r="B117" s="6">
        <v>2020</v>
      </c>
      <c r="C117" s="9" t="s">
        <v>1451</v>
      </c>
      <c r="D117" s="9" t="s">
        <v>1452</v>
      </c>
      <c r="E117" s="10" t="s">
        <v>1453</v>
      </c>
      <c r="G117" s="6" t="s">
        <v>892</v>
      </c>
      <c r="H117" s="6" t="s">
        <v>868</v>
      </c>
      <c r="I117" s="6" t="s">
        <v>869</v>
      </c>
      <c r="J117" s="6" t="s">
        <v>1454</v>
      </c>
      <c r="K117" s="99" t="s">
        <v>922</v>
      </c>
      <c r="L117" s="6" t="s">
        <v>1831</v>
      </c>
      <c r="M117" s="6" t="s">
        <v>904</v>
      </c>
      <c r="N117" s="19">
        <v>79796504</v>
      </c>
      <c r="Q117" s="6" t="s">
        <v>870</v>
      </c>
      <c r="T117" s="6"/>
      <c r="U117" s="6"/>
      <c r="V117" s="12"/>
      <c r="W117" s="6"/>
      <c r="X117" s="6"/>
      <c r="Y117" s="6"/>
      <c r="Z117" s="12">
        <v>3008327204</v>
      </c>
      <c r="AA117" s="101"/>
      <c r="AB117" s="20">
        <v>5</v>
      </c>
      <c r="AD117" s="23">
        <v>44039</v>
      </c>
      <c r="AE117" s="24">
        <v>44043</v>
      </c>
      <c r="AG117" s="8">
        <v>44196</v>
      </c>
      <c r="AH117" s="90">
        <f t="shared" si="6"/>
        <v>4200000</v>
      </c>
      <c r="AI117" s="89">
        <v>21000000</v>
      </c>
      <c r="AJ117" s="89"/>
      <c r="AK117" s="89"/>
      <c r="AL117" s="37"/>
      <c r="AM117" s="90"/>
      <c r="AN117" s="90"/>
      <c r="AO117" s="90"/>
      <c r="AP117" s="90"/>
      <c r="AQ117" s="6"/>
      <c r="AR117" s="125"/>
      <c r="AS117" s="125"/>
      <c r="AT117" s="90"/>
      <c r="AU117" s="90"/>
      <c r="AV117" s="6">
        <f>IFERROR(VLOOKUP(AU117,#REF!,2,0), )</f>
        <v>0</v>
      </c>
      <c r="AW117" s="90"/>
      <c r="AX117" s="6">
        <f>IFERROR(VLOOKUP(AW117,#REF!,2,0), )</f>
        <v>0</v>
      </c>
      <c r="AY117" s="12"/>
      <c r="AZ117" s="12"/>
      <c r="BA117" s="12"/>
      <c r="BB117" s="12"/>
      <c r="BC117" s="12"/>
      <c r="BD117" s="12"/>
      <c r="BE117" s="12"/>
      <c r="BF117" s="126"/>
      <c r="BG117" s="126"/>
      <c r="BH117" s="126"/>
      <c r="BI117" s="126"/>
      <c r="BJ117" s="126"/>
      <c r="BK117" s="126"/>
      <c r="BL117" s="126"/>
      <c r="BM117" s="126"/>
      <c r="BN117" s="126"/>
      <c r="BO117" s="126"/>
      <c r="BP117" s="90"/>
      <c r="BQ117" s="125"/>
      <c r="BR117" s="90"/>
      <c r="BS117" s="90"/>
      <c r="BT117" s="125"/>
      <c r="BU117" s="90"/>
      <c r="BV117" s="90"/>
      <c r="BW117" s="90"/>
      <c r="BX117" s="90"/>
      <c r="BY117" s="90"/>
      <c r="BZ117" s="125"/>
      <c r="CA117" s="105"/>
      <c r="CB117" s="125"/>
      <c r="CC117" s="105"/>
      <c r="CD117" s="105"/>
      <c r="CE117" s="90"/>
      <c r="CF117" s="90"/>
      <c r="CG117" s="90"/>
      <c r="CH117" s="125"/>
      <c r="CI117" s="125"/>
      <c r="CJ117" s="128"/>
      <c r="CK117" s="90"/>
      <c r="CL117" s="90"/>
      <c r="CM117" s="90"/>
      <c r="CN117" s="90"/>
      <c r="CO117" s="125"/>
      <c r="CP117" s="128"/>
      <c r="CQ117" s="90"/>
      <c r="CR117" s="90"/>
      <c r="CS117" s="90"/>
      <c r="CT117" s="8">
        <v>44196</v>
      </c>
      <c r="CU117" s="5">
        <f t="shared" si="5"/>
        <v>21000000</v>
      </c>
      <c r="DF117"/>
    </row>
    <row r="118" spans="1:110" ht="25.5" customHeight="1" x14ac:dyDescent="0.25">
      <c r="A118" s="30" t="s">
        <v>663</v>
      </c>
      <c r="B118" s="6">
        <v>2020</v>
      </c>
      <c r="C118" s="9" t="s">
        <v>1455</v>
      </c>
      <c r="D118" s="9" t="s">
        <v>1456</v>
      </c>
      <c r="E118" s="10" t="s">
        <v>1457</v>
      </c>
      <c r="G118" s="6" t="s">
        <v>892</v>
      </c>
      <c r="H118" s="6" t="s">
        <v>868</v>
      </c>
      <c r="I118" s="6" t="s">
        <v>869</v>
      </c>
      <c r="J118" s="6" t="s">
        <v>1458</v>
      </c>
      <c r="K118" s="99" t="s">
        <v>925</v>
      </c>
      <c r="L118" s="6" t="s">
        <v>1833</v>
      </c>
      <c r="M118" s="6" t="s">
        <v>904</v>
      </c>
      <c r="N118" s="19">
        <v>79694258</v>
      </c>
      <c r="Q118" s="6" t="s">
        <v>870</v>
      </c>
      <c r="T118" s="6"/>
      <c r="U118" s="6"/>
      <c r="V118" s="12"/>
      <c r="W118" s="6"/>
      <c r="X118" s="6"/>
      <c r="Y118" s="6"/>
      <c r="Z118" s="12">
        <v>3043862528</v>
      </c>
      <c r="AA118" s="101"/>
      <c r="AB118" s="20">
        <v>5</v>
      </c>
      <c r="AD118" s="23">
        <v>44039</v>
      </c>
      <c r="AE118" s="24">
        <v>44039</v>
      </c>
      <c r="AG118" s="8">
        <v>44196</v>
      </c>
      <c r="AH118" s="2">
        <f t="shared" si="6"/>
        <v>6500000</v>
      </c>
      <c r="AI118" s="28">
        <v>32500000</v>
      </c>
      <c r="AJ118" s="28"/>
      <c r="AK118" s="28"/>
      <c r="AL118" s="37"/>
      <c r="AQ118" s="6"/>
      <c r="AV118" s="6">
        <f>IFERROR(VLOOKUP(AU118,#REF!,2,0), )</f>
        <v>0</v>
      </c>
      <c r="AX118" s="6">
        <f>IFERROR(VLOOKUP(AW118,#REF!,2,0), )</f>
        <v>0</v>
      </c>
      <c r="AY118" s="12"/>
      <c r="AZ118" s="12"/>
      <c r="BA118" s="12"/>
      <c r="BB118" s="12"/>
      <c r="BC118" s="12"/>
      <c r="BD118" s="12"/>
      <c r="BE118" s="12"/>
      <c r="CA118" s="107">
        <v>5416667</v>
      </c>
      <c r="CC118" s="105">
        <v>25</v>
      </c>
      <c r="CD118" s="118">
        <v>44217</v>
      </c>
      <c r="CT118" s="118">
        <v>44217</v>
      </c>
      <c r="CU118" s="5">
        <f t="shared" si="5"/>
        <v>37916667</v>
      </c>
      <c r="DF118"/>
    </row>
    <row r="119" spans="1:110" ht="25.5" customHeight="1" x14ac:dyDescent="0.25">
      <c r="A119" s="30" t="s">
        <v>664</v>
      </c>
      <c r="B119" s="6">
        <v>2020</v>
      </c>
      <c r="C119" s="9" t="s">
        <v>1459</v>
      </c>
      <c r="D119" s="9" t="s">
        <v>1460</v>
      </c>
      <c r="E119" s="10" t="s">
        <v>1461</v>
      </c>
      <c r="G119" s="6" t="s">
        <v>892</v>
      </c>
      <c r="H119" s="6" t="s">
        <v>868</v>
      </c>
      <c r="I119" s="6" t="s">
        <v>869</v>
      </c>
      <c r="J119" s="6" t="s">
        <v>1462</v>
      </c>
      <c r="K119" s="99" t="s">
        <v>1463</v>
      </c>
      <c r="L119" s="6" t="s">
        <v>1937</v>
      </c>
      <c r="M119" s="6" t="s">
        <v>904</v>
      </c>
      <c r="N119" s="19">
        <v>79745503</v>
      </c>
      <c r="Q119" s="6" t="s">
        <v>870</v>
      </c>
      <c r="T119" s="6"/>
      <c r="U119" s="6"/>
      <c r="V119" s="12"/>
      <c r="W119" s="6"/>
      <c r="X119" s="6"/>
      <c r="Y119" s="6"/>
      <c r="Z119" s="12">
        <v>3138902934</v>
      </c>
      <c r="AA119" s="101"/>
      <c r="AB119" s="20">
        <v>5</v>
      </c>
      <c r="AC119">
        <v>4</v>
      </c>
      <c r="AD119" s="23">
        <v>44039</v>
      </c>
      <c r="AE119" s="24">
        <v>44040</v>
      </c>
      <c r="AG119" s="8">
        <v>44196</v>
      </c>
      <c r="AH119" s="2">
        <f t="shared" si="6"/>
        <v>5133333.4000000004</v>
      </c>
      <c r="AI119" s="28">
        <v>25666667</v>
      </c>
      <c r="AJ119" s="28"/>
      <c r="AK119" s="28"/>
      <c r="AL119" s="37"/>
      <c r="AQ119" s="6"/>
      <c r="AV119" s="6">
        <f>IFERROR(VLOOKUP(AU119,#REF!,2,0), )</f>
        <v>0</v>
      </c>
      <c r="AX119" s="6">
        <f>IFERROR(VLOOKUP(AW119,#REF!,2,0), )</f>
        <v>0</v>
      </c>
      <c r="AY119" s="12"/>
      <c r="AZ119" s="12"/>
      <c r="BA119" s="12"/>
      <c r="BB119" s="12"/>
      <c r="BC119" s="12"/>
      <c r="BD119" s="12"/>
      <c r="BE119" s="12"/>
      <c r="CA119" s="107">
        <v>10000000</v>
      </c>
      <c r="CC119" s="105">
        <v>60</v>
      </c>
      <c r="CD119" s="118">
        <v>44255</v>
      </c>
      <c r="CT119" s="118">
        <v>44255</v>
      </c>
      <c r="CU119" s="5">
        <f t="shared" si="5"/>
        <v>35666667</v>
      </c>
      <c r="DF119"/>
    </row>
    <row r="120" spans="1:110" ht="25.5" customHeight="1" x14ac:dyDescent="0.25">
      <c r="A120" s="30" t="s">
        <v>665</v>
      </c>
      <c r="B120" s="6">
        <v>2020</v>
      </c>
      <c r="C120" s="9" t="s">
        <v>1464</v>
      </c>
      <c r="D120" s="9" t="s">
        <v>1465</v>
      </c>
      <c r="E120" s="10" t="s">
        <v>1466</v>
      </c>
      <c r="G120" s="6" t="s">
        <v>892</v>
      </c>
      <c r="H120" s="6" t="s">
        <v>868</v>
      </c>
      <c r="I120" s="6" t="s">
        <v>869</v>
      </c>
      <c r="J120" s="6" t="s">
        <v>1467</v>
      </c>
      <c r="K120" s="99" t="s">
        <v>881</v>
      </c>
      <c r="L120" s="6" t="s">
        <v>637</v>
      </c>
      <c r="M120" s="6" t="s">
        <v>904</v>
      </c>
      <c r="N120" s="19">
        <v>1085896630</v>
      </c>
      <c r="Q120" s="6" t="s">
        <v>870</v>
      </c>
      <c r="T120" s="6"/>
      <c r="U120" s="6"/>
      <c r="V120" s="12"/>
      <c r="W120" s="6"/>
      <c r="X120" s="6"/>
      <c r="Y120" s="6"/>
      <c r="Z120" s="12">
        <v>3016130931</v>
      </c>
      <c r="AA120" s="101"/>
      <c r="AB120" s="20">
        <v>5</v>
      </c>
      <c r="AC120">
        <v>3</v>
      </c>
      <c r="AD120" s="23">
        <v>44040</v>
      </c>
      <c r="AE120" s="24">
        <v>44040</v>
      </c>
      <c r="AG120" s="8">
        <v>44196</v>
      </c>
      <c r="AH120" s="2">
        <f t="shared" si="6"/>
        <v>5100000</v>
      </c>
      <c r="AI120" s="28">
        <v>25500000</v>
      </c>
      <c r="AJ120" s="28"/>
      <c r="AK120" s="28"/>
      <c r="AL120" s="37"/>
      <c r="AQ120" s="6"/>
      <c r="AV120" s="6">
        <f>IFERROR(VLOOKUP(AU120,#REF!,2,0), )</f>
        <v>0</v>
      </c>
      <c r="AX120" s="6">
        <f>IFERROR(VLOOKUP(AW120,#REF!,2,0), )</f>
        <v>0</v>
      </c>
      <c r="AY120" s="12"/>
      <c r="AZ120" s="12"/>
      <c r="BA120" s="12"/>
      <c r="BB120" s="12"/>
      <c r="BC120" s="12"/>
      <c r="BD120" s="12"/>
      <c r="BE120" s="12"/>
      <c r="CA120" s="107">
        <v>10000000</v>
      </c>
      <c r="CC120" s="105">
        <v>60</v>
      </c>
      <c r="CD120" s="118">
        <v>44255</v>
      </c>
      <c r="CT120" s="118">
        <v>44255</v>
      </c>
      <c r="CU120" s="5">
        <f t="shared" si="5"/>
        <v>35500000</v>
      </c>
      <c r="DF120"/>
    </row>
    <row r="121" spans="1:110" ht="25.5" customHeight="1" x14ac:dyDescent="0.25">
      <c r="A121" s="30" t="s">
        <v>666</v>
      </c>
      <c r="B121" s="6">
        <v>2020</v>
      </c>
      <c r="C121" s="9" t="s">
        <v>1468</v>
      </c>
      <c r="D121" s="9" t="s">
        <v>1469</v>
      </c>
      <c r="E121" s="10" t="s">
        <v>1470</v>
      </c>
      <c r="G121" s="6" t="s">
        <v>892</v>
      </c>
      <c r="H121" s="6" t="s">
        <v>868</v>
      </c>
      <c r="I121" s="6" t="s">
        <v>869</v>
      </c>
      <c r="J121" s="6" t="s">
        <v>1471</v>
      </c>
      <c r="K121" s="99" t="s">
        <v>1472</v>
      </c>
      <c r="L121" s="6" t="s">
        <v>1938</v>
      </c>
      <c r="M121" s="6" t="s">
        <v>904</v>
      </c>
      <c r="N121" s="19">
        <v>1085250976</v>
      </c>
      <c r="Q121" s="6" t="s">
        <v>870</v>
      </c>
      <c r="T121" s="6"/>
      <c r="U121" s="6"/>
      <c r="V121" s="12"/>
      <c r="W121" s="6"/>
      <c r="X121" s="6"/>
      <c r="Y121" s="6"/>
      <c r="Z121" s="12">
        <v>3144463070</v>
      </c>
      <c r="AA121" s="101"/>
      <c r="AB121" s="20">
        <v>5</v>
      </c>
      <c r="AD121" s="23">
        <v>44041</v>
      </c>
      <c r="AE121" s="24">
        <v>44041</v>
      </c>
      <c r="AG121" s="8">
        <v>44196</v>
      </c>
      <c r="AH121" s="90">
        <f t="shared" si="6"/>
        <v>42000000</v>
      </c>
      <c r="AI121" s="89">
        <v>210000000</v>
      </c>
      <c r="AJ121" s="89"/>
      <c r="AK121" s="89"/>
      <c r="AL121" s="37"/>
      <c r="AM121" s="90"/>
      <c r="AN121" s="90"/>
      <c r="AO121" s="90"/>
      <c r="AP121" s="90"/>
      <c r="AQ121" s="6"/>
      <c r="AR121" s="125"/>
      <c r="AS121" s="125"/>
      <c r="AT121" s="90"/>
      <c r="AU121" s="90"/>
      <c r="AV121" s="6">
        <f>IFERROR(VLOOKUP(AU121,#REF!,2,0), )</f>
        <v>0</v>
      </c>
      <c r="AW121" s="90"/>
      <c r="AX121" s="6">
        <f>IFERROR(VLOOKUP(AW121,#REF!,2,0), )</f>
        <v>0</v>
      </c>
      <c r="AY121" s="12"/>
      <c r="AZ121" s="12"/>
      <c r="BA121" s="12"/>
      <c r="BB121" s="12"/>
      <c r="BC121" s="12"/>
      <c r="BD121" s="12"/>
      <c r="BE121" s="12"/>
      <c r="BF121" s="126"/>
      <c r="BG121" s="126"/>
      <c r="BH121" s="126"/>
      <c r="BI121" s="126"/>
      <c r="BJ121" s="126"/>
      <c r="BK121" s="126"/>
      <c r="BL121" s="126"/>
      <c r="BM121" s="126"/>
      <c r="BN121" s="126"/>
      <c r="BO121" s="126"/>
      <c r="BP121" s="90"/>
      <c r="BQ121" s="125"/>
      <c r="BR121" s="90"/>
      <c r="BS121" s="90"/>
      <c r="BT121" s="125"/>
      <c r="BU121" s="90"/>
      <c r="BV121" s="90"/>
      <c r="BW121" s="90"/>
      <c r="BX121" s="90"/>
      <c r="BY121" s="90"/>
      <c r="BZ121" s="125"/>
      <c r="CA121" s="105"/>
      <c r="CB121" s="125"/>
      <c r="CC121" s="105"/>
      <c r="CD121" s="105"/>
      <c r="CE121" s="90"/>
      <c r="CF121" s="90"/>
      <c r="CG121" s="90"/>
      <c r="CH121" s="125"/>
      <c r="CI121" s="125"/>
      <c r="CJ121" s="128"/>
      <c r="CK121" s="90"/>
      <c r="CL121" s="90"/>
      <c r="CM121" s="90"/>
      <c r="CN121" s="90"/>
      <c r="CO121" s="125"/>
      <c r="CP121" s="128"/>
      <c r="CQ121" s="90"/>
      <c r="CR121" s="90"/>
      <c r="CS121" s="90"/>
      <c r="CT121" s="8">
        <v>44196</v>
      </c>
      <c r="CU121" s="5">
        <f t="shared" si="5"/>
        <v>210000000</v>
      </c>
      <c r="DF121"/>
    </row>
    <row r="122" spans="1:110" ht="25.5" customHeight="1" x14ac:dyDescent="0.25">
      <c r="A122" s="30" t="s">
        <v>667</v>
      </c>
      <c r="B122" s="6">
        <v>2020</v>
      </c>
      <c r="C122" s="9" t="s">
        <v>1473</v>
      </c>
      <c r="D122" s="9" t="s">
        <v>1474</v>
      </c>
      <c r="E122" s="18" t="s">
        <v>1475</v>
      </c>
      <c r="G122" s="6" t="s">
        <v>892</v>
      </c>
      <c r="H122" s="6" t="s">
        <v>868</v>
      </c>
      <c r="I122" s="6" t="s">
        <v>869</v>
      </c>
      <c r="J122" s="6" t="s">
        <v>1476</v>
      </c>
      <c r="K122" s="99" t="s">
        <v>1477</v>
      </c>
      <c r="L122" s="6" t="s">
        <v>1939</v>
      </c>
      <c r="M122" s="6" t="s">
        <v>904</v>
      </c>
      <c r="N122" s="19">
        <v>1090467266</v>
      </c>
      <c r="Q122" s="6" t="s">
        <v>870</v>
      </c>
      <c r="T122" s="6"/>
      <c r="U122" s="6"/>
      <c r="V122" s="12"/>
      <c r="W122" s="6"/>
      <c r="X122" s="6"/>
      <c r="Y122" s="6"/>
      <c r="Z122" s="12">
        <v>30507042729</v>
      </c>
      <c r="AA122" s="101"/>
      <c r="AB122" s="20">
        <v>5</v>
      </c>
      <c r="AD122" s="23">
        <v>44040</v>
      </c>
      <c r="AE122" s="24">
        <v>44040</v>
      </c>
      <c r="AG122" s="8">
        <v>44196</v>
      </c>
      <c r="AH122" s="90">
        <f t="shared" si="6"/>
        <v>3600000</v>
      </c>
      <c r="AI122" s="89">
        <v>18000000</v>
      </c>
      <c r="AJ122" s="89"/>
      <c r="AK122" s="89"/>
      <c r="AL122" s="37"/>
      <c r="AM122" s="90"/>
      <c r="AN122" s="90"/>
      <c r="AO122" s="90"/>
      <c r="AP122" s="90"/>
      <c r="AQ122" s="6"/>
      <c r="AR122" s="125"/>
      <c r="AS122" s="125"/>
      <c r="AT122" s="90"/>
      <c r="AU122" s="90"/>
      <c r="AV122" s="6">
        <f>IFERROR(VLOOKUP(AU122,#REF!,2,0), )</f>
        <v>0</v>
      </c>
      <c r="AW122" s="90"/>
      <c r="AX122" s="6">
        <f>IFERROR(VLOOKUP(AW122,#REF!,2,0), )</f>
        <v>0</v>
      </c>
      <c r="AY122" s="125"/>
      <c r="AZ122" s="125"/>
      <c r="BA122" s="125"/>
      <c r="BB122" s="125"/>
      <c r="BC122" s="125"/>
      <c r="BD122" s="125"/>
      <c r="BE122" s="125"/>
      <c r="BF122" s="126"/>
      <c r="BG122" s="126"/>
      <c r="BH122" s="126"/>
      <c r="BI122" s="126"/>
      <c r="BJ122" s="126"/>
      <c r="BK122" s="126"/>
      <c r="BL122" s="126"/>
      <c r="BM122" s="126"/>
      <c r="BN122" s="126"/>
      <c r="BO122" s="126"/>
      <c r="BP122" s="90"/>
      <c r="BQ122" s="125"/>
      <c r="BR122" s="90"/>
      <c r="BS122" s="90"/>
      <c r="BT122" s="125"/>
      <c r="BU122" s="90"/>
      <c r="BV122" s="90"/>
      <c r="BW122" s="90"/>
      <c r="BX122" s="90"/>
      <c r="BY122" s="90"/>
      <c r="BZ122" s="125"/>
      <c r="CA122" s="107">
        <v>2760000</v>
      </c>
      <c r="CB122" s="125"/>
      <c r="CC122" s="105">
        <v>20</v>
      </c>
      <c r="CD122" s="118">
        <v>44216</v>
      </c>
      <c r="CE122" s="90"/>
      <c r="CF122" s="90"/>
      <c r="CG122" s="90"/>
      <c r="CH122" s="125"/>
      <c r="CI122" s="125"/>
      <c r="CJ122" s="128"/>
      <c r="CK122" s="90"/>
      <c r="CL122" s="90"/>
      <c r="CM122" s="90"/>
      <c r="CN122" s="90"/>
      <c r="CO122" s="125"/>
      <c r="CP122" s="128"/>
      <c r="CQ122" s="90"/>
      <c r="CR122" s="90"/>
      <c r="CS122" s="90"/>
      <c r="CT122" s="118">
        <v>44216</v>
      </c>
      <c r="CU122" s="5">
        <f t="shared" si="5"/>
        <v>20760000</v>
      </c>
      <c r="DF122"/>
    </row>
    <row r="123" spans="1:110" ht="25.5" customHeight="1" x14ac:dyDescent="0.25">
      <c r="A123" s="30" t="s">
        <v>668</v>
      </c>
      <c r="B123" s="6">
        <v>2020</v>
      </c>
      <c r="C123" s="9" t="s">
        <v>1478</v>
      </c>
      <c r="D123" s="9" t="s">
        <v>1478</v>
      </c>
      <c r="E123" s="10" t="s">
        <v>1479</v>
      </c>
      <c r="G123" s="6" t="s">
        <v>892</v>
      </c>
      <c r="H123" s="6" t="s">
        <v>868</v>
      </c>
      <c r="I123" s="6" t="s">
        <v>869</v>
      </c>
      <c r="J123" s="6" t="s">
        <v>1480</v>
      </c>
      <c r="K123" s="99" t="s">
        <v>1481</v>
      </c>
      <c r="L123" s="6" t="s">
        <v>1940</v>
      </c>
      <c r="M123" s="6" t="s">
        <v>904</v>
      </c>
      <c r="N123" s="19">
        <v>53125543</v>
      </c>
      <c r="Q123" s="6" t="s">
        <v>870</v>
      </c>
      <c r="T123" s="6"/>
      <c r="U123" s="6"/>
      <c r="V123" s="12"/>
      <c r="W123" s="6"/>
      <c r="X123" s="6"/>
      <c r="Y123" s="6"/>
      <c r="Z123" s="12">
        <v>3017590931</v>
      </c>
      <c r="AA123" s="101"/>
      <c r="AB123" s="20">
        <v>5</v>
      </c>
      <c r="AD123" s="23">
        <v>44041</v>
      </c>
      <c r="AE123" s="24">
        <v>44041</v>
      </c>
      <c r="AG123" s="8">
        <v>44196</v>
      </c>
      <c r="AH123" s="2">
        <f t="shared" si="6"/>
        <v>7100000</v>
      </c>
      <c r="AI123" s="28">
        <v>35500000</v>
      </c>
      <c r="AJ123" s="28"/>
      <c r="AK123" s="28"/>
      <c r="AL123" s="37"/>
      <c r="AQ123" s="6"/>
      <c r="AV123" s="6">
        <f>IFERROR(VLOOKUP(AU123,#REF!,2,0), )</f>
        <v>0</v>
      </c>
      <c r="AX123" s="6">
        <f>IFERROR(VLOOKUP(AW123,#REF!,2,0), )</f>
        <v>0</v>
      </c>
      <c r="CA123" s="107">
        <v>6716667</v>
      </c>
      <c r="CC123" s="105">
        <v>29</v>
      </c>
      <c r="CD123" s="118">
        <v>44225</v>
      </c>
      <c r="CT123" s="118">
        <v>44225</v>
      </c>
      <c r="CU123" s="5">
        <f t="shared" si="5"/>
        <v>42216667</v>
      </c>
      <c r="DF123"/>
    </row>
    <row r="124" spans="1:110" ht="25.5" customHeight="1" x14ac:dyDescent="0.25">
      <c r="A124" s="30" t="s">
        <v>669</v>
      </c>
      <c r="B124" s="6">
        <v>2020</v>
      </c>
      <c r="C124" s="9" t="s">
        <v>1482</v>
      </c>
      <c r="D124" s="9" t="s">
        <v>1483</v>
      </c>
      <c r="E124" s="10" t="s">
        <v>1484</v>
      </c>
      <c r="G124" s="6" t="s">
        <v>892</v>
      </c>
      <c r="H124" s="6" t="s">
        <v>868</v>
      </c>
      <c r="I124" s="6" t="s">
        <v>869</v>
      </c>
      <c r="J124" s="6" t="s">
        <v>1485</v>
      </c>
      <c r="K124" s="99" t="s">
        <v>916</v>
      </c>
      <c r="L124" s="6" t="s">
        <v>1827</v>
      </c>
      <c r="M124" s="6" t="s">
        <v>904</v>
      </c>
      <c r="N124" s="19">
        <v>1026564897</v>
      </c>
      <c r="Q124" s="6" t="s">
        <v>870</v>
      </c>
      <c r="T124" s="6"/>
      <c r="U124" s="6"/>
      <c r="V124" s="12"/>
      <c r="W124" s="6"/>
      <c r="X124" s="6"/>
      <c r="Y124" s="6"/>
      <c r="Z124" s="12">
        <v>3108691724</v>
      </c>
      <c r="AA124" s="101"/>
      <c r="AB124" s="20">
        <v>5</v>
      </c>
      <c r="AC124">
        <v>2</v>
      </c>
      <c r="AD124" s="23">
        <v>44041</v>
      </c>
      <c r="AE124" s="24">
        <v>44042</v>
      </c>
      <c r="AG124" s="8">
        <v>44196</v>
      </c>
      <c r="AH124" s="2">
        <f t="shared" si="6"/>
        <v>2578933.2000000002</v>
      </c>
      <c r="AI124" s="28">
        <v>12894666</v>
      </c>
      <c r="AJ124" s="28"/>
      <c r="AK124" s="28"/>
      <c r="AL124" s="37"/>
      <c r="AQ124" s="6"/>
      <c r="AV124" s="6">
        <f>IFERROR(VLOOKUP(AU124,#REF!,2,0), )</f>
        <v>0</v>
      </c>
      <c r="AX124" s="6">
        <f>IFERROR(VLOOKUP(AW124,#REF!,2,0), )</f>
        <v>0</v>
      </c>
      <c r="CA124" s="105"/>
      <c r="CC124" s="105"/>
      <c r="CD124" s="105"/>
      <c r="CT124" s="8">
        <v>44196</v>
      </c>
      <c r="CU124" s="5">
        <f t="shared" si="5"/>
        <v>12894666</v>
      </c>
      <c r="DF124"/>
    </row>
    <row r="125" spans="1:110" ht="25.5" customHeight="1" x14ac:dyDescent="0.25">
      <c r="A125" s="30" t="s">
        <v>670</v>
      </c>
      <c r="B125" s="6">
        <v>2020</v>
      </c>
      <c r="C125" s="9" t="s">
        <v>1486</v>
      </c>
      <c r="D125" s="9" t="s">
        <v>1486</v>
      </c>
      <c r="E125" s="10" t="s">
        <v>1487</v>
      </c>
      <c r="G125" s="6" t="s">
        <v>892</v>
      </c>
      <c r="H125" s="6" t="s">
        <v>868</v>
      </c>
      <c r="I125" s="6" t="s">
        <v>869</v>
      </c>
      <c r="J125" s="6" t="s">
        <v>1488</v>
      </c>
      <c r="K125" s="99" t="s">
        <v>914</v>
      </c>
      <c r="L125" s="6" t="s">
        <v>1825</v>
      </c>
      <c r="M125" s="6" t="s">
        <v>904</v>
      </c>
      <c r="N125" s="19">
        <v>39779104</v>
      </c>
      <c r="Q125" s="6" t="s">
        <v>870</v>
      </c>
      <c r="T125" s="6"/>
      <c r="U125" s="6"/>
      <c r="V125" s="12"/>
      <c r="W125" s="6"/>
      <c r="X125" s="6"/>
      <c r="Y125" s="6"/>
      <c r="Z125" s="12">
        <v>3103262501</v>
      </c>
      <c r="AA125" s="101"/>
      <c r="AB125" s="20">
        <v>4</v>
      </c>
      <c r="AC125">
        <v>27</v>
      </c>
      <c r="AD125" s="23">
        <v>44047</v>
      </c>
      <c r="AE125" s="24">
        <v>44047</v>
      </c>
      <c r="AG125" s="8">
        <v>44196</v>
      </c>
      <c r="AH125" s="90">
        <f t="shared" si="6"/>
        <v>2695000</v>
      </c>
      <c r="AI125" s="89">
        <v>10780000</v>
      </c>
      <c r="AJ125" s="89"/>
      <c r="AK125" s="89"/>
      <c r="AL125" s="37"/>
      <c r="AM125" s="90"/>
      <c r="AN125" s="90"/>
      <c r="AO125" s="90"/>
      <c r="AP125" s="90"/>
      <c r="AQ125" s="6"/>
      <c r="AR125" s="125"/>
      <c r="AS125" s="125"/>
      <c r="AT125" s="90"/>
      <c r="AU125" s="90"/>
      <c r="AV125" s="6">
        <f>IFERROR(VLOOKUP(AU125,#REF!,2,0), )</f>
        <v>0</v>
      </c>
      <c r="AW125" s="90"/>
      <c r="AX125" s="6">
        <f>IFERROR(VLOOKUP(AW125,#REF!,2,0), )</f>
        <v>0</v>
      </c>
      <c r="AY125" s="125"/>
      <c r="AZ125" s="125"/>
      <c r="BA125" s="125"/>
      <c r="BB125" s="125"/>
      <c r="BC125" s="125"/>
      <c r="BD125" s="125"/>
      <c r="BE125" s="125"/>
      <c r="BF125" s="126"/>
      <c r="BG125" s="126"/>
      <c r="BH125" s="126"/>
      <c r="BI125" s="126"/>
      <c r="BJ125" s="126"/>
      <c r="BK125" s="126"/>
      <c r="BL125" s="126"/>
      <c r="BM125" s="126"/>
      <c r="BN125" s="126"/>
      <c r="BO125" s="126"/>
      <c r="BP125" s="90"/>
      <c r="BQ125" s="125"/>
      <c r="BR125" s="90"/>
      <c r="BS125" s="90"/>
      <c r="BT125" s="125"/>
      <c r="BU125" s="90"/>
      <c r="BV125" s="90"/>
      <c r="BW125" s="90"/>
      <c r="BX125" s="90"/>
      <c r="BY125" s="90"/>
      <c r="BZ125" s="125"/>
      <c r="CA125" s="105"/>
      <c r="CB125" s="125"/>
      <c r="CC125" s="105"/>
      <c r="CD125" s="105"/>
      <c r="CE125" s="90"/>
      <c r="CF125" s="90"/>
      <c r="CG125" s="90"/>
      <c r="CH125" s="125"/>
      <c r="CI125" s="125"/>
      <c r="CJ125" s="128"/>
      <c r="CK125" s="90"/>
      <c r="CL125" s="90"/>
      <c r="CM125" s="90"/>
      <c r="CN125" s="90"/>
      <c r="CO125" s="125"/>
      <c r="CP125" s="128"/>
      <c r="CQ125" s="90"/>
      <c r="CR125" s="90"/>
      <c r="CS125" s="90"/>
      <c r="CT125" s="8">
        <v>44196</v>
      </c>
      <c r="CU125" s="5">
        <f t="shared" si="5"/>
        <v>10780000</v>
      </c>
      <c r="DF125"/>
    </row>
    <row r="126" spans="1:110" ht="25.5" customHeight="1" x14ac:dyDescent="0.25">
      <c r="A126" s="30" t="s">
        <v>671</v>
      </c>
      <c r="B126" s="6">
        <v>2020</v>
      </c>
      <c r="C126" s="9" t="s">
        <v>1489</v>
      </c>
      <c r="D126" s="9" t="s">
        <v>1490</v>
      </c>
      <c r="E126" s="10" t="s">
        <v>1491</v>
      </c>
      <c r="G126" s="6" t="s">
        <v>892</v>
      </c>
      <c r="H126" s="6" t="s">
        <v>868</v>
      </c>
      <c r="I126" s="6" t="s">
        <v>869</v>
      </c>
      <c r="J126" s="6" t="s">
        <v>1492</v>
      </c>
      <c r="K126" s="99" t="s">
        <v>1079</v>
      </c>
      <c r="L126" s="6" t="s">
        <v>1863</v>
      </c>
      <c r="M126" s="6" t="s">
        <v>904</v>
      </c>
      <c r="N126" s="19">
        <v>1143336664</v>
      </c>
      <c r="Q126" s="6" t="s">
        <v>870</v>
      </c>
      <c r="T126" s="6"/>
      <c r="U126" s="6"/>
      <c r="V126" s="12"/>
      <c r="W126" s="6"/>
      <c r="X126" s="6"/>
      <c r="Y126" s="6"/>
      <c r="Z126" s="12">
        <v>3007177241</v>
      </c>
      <c r="AA126" s="101"/>
      <c r="AB126" s="20">
        <v>4</v>
      </c>
      <c r="AC126">
        <v>12</v>
      </c>
      <c r="AD126" s="23">
        <v>44057</v>
      </c>
      <c r="AE126" s="24">
        <v>44062</v>
      </c>
      <c r="AG126" s="8">
        <v>44196</v>
      </c>
      <c r="AH126" s="2">
        <f t="shared" si="6"/>
        <v>4950000</v>
      </c>
      <c r="AI126" s="28">
        <v>19800000</v>
      </c>
      <c r="AJ126" s="28"/>
      <c r="AK126" s="28"/>
      <c r="AL126" s="37"/>
      <c r="AQ126" s="6"/>
      <c r="AV126" s="6">
        <f>IFERROR(VLOOKUP(AU126,#REF!,2,0), )</f>
        <v>0</v>
      </c>
      <c r="AX126" s="6">
        <f>IFERROR(VLOOKUP(AW126,#REF!,2,0), )</f>
        <v>0</v>
      </c>
      <c r="CA126" s="103">
        <v>4350000</v>
      </c>
      <c r="CC126" s="105">
        <v>29</v>
      </c>
      <c r="CD126" s="118">
        <v>44225</v>
      </c>
      <c r="CT126" s="118">
        <v>44225</v>
      </c>
      <c r="CU126" s="5">
        <f t="shared" si="5"/>
        <v>24150000</v>
      </c>
      <c r="DF126"/>
    </row>
    <row r="127" spans="1:110" ht="25.5" customHeight="1" x14ac:dyDescent="0.25">
      <c r="A127" s="30" t="s">
        <v>672</v>
      </c>
      <c r="B127" s="6">
        <v>2020</v>
      </c>
      <c r="C127" s="9" t="s">
        <v>1493</v>
      </c>
      <c r="D127" s="9" t="s">
        <v>1494</v>
      </c>
      <c r="E127" s="18" t="s">
        <v>1495</v>
      </c>
      <c r="G127" s="6" t="s">
        <v>892</v>
      </c>
      <c r="H127" s="6" t="s">
        <v>868</v>
      </c>
      <c r="I127" s="6" t="s">
        <v>869</v>
      </c>
      <c r="J127" s="6" t="s">
        <v>1496</v>
      </c>
      <c r="K127" s="99" t="s">
        <v>918</v>
      </c>
      <c r="L127" s="6" t="s">
        <v>1941</v>
      </c>
      <c r="M127" s="6" t="s">
        <v>904</v>
      </c>
      <c r="N127" s="19">
        <v>19294878</v>
      </c>
      <c r="Q127" s="6" t="s">
        <v>870</v>
      </c>
      <c r="T127" s="6"/>
      <c r="U127" s="6"/>
      <c r="V127" s="12"/>
      <c r="W127" s="6"/>
      <c r="X127" s="6"/>
      <c r="Y127" s="6"/>
      <c r="Z127" s="12">
        <v>3212022656</v>
      </c>
      <c r="AA127" s="101"/>
      <c r="AB127" s="20">
        <v>4</v>
      </c>
      <c r="AC127">
        <v>28</v>
      </c>
      <c r="AD127" s="23">
        <v>44046</v>
      </c>
      <c r="AE127" s="24">
        <v>44046</v>
      </c>
      <c r="AG127" s="8">
        <v>44196</v>
      </c>
      <c r="AH127" s="2">
        <f t="shared" si="6"/>
        <v>2923000</v>
      </c>
      <c r="AI127" s="28">
        <v>11692000</v>
      </c>
      <c r="AJ127" s="28"/>
      <c r="AK127" s="28"/>
      <c r="AL127" s="37"/>
      <c r="AQ127" s="6"/>
      <c r="AV127" s="6">
        <f>IFERROR(VLOOKUP(AU127,#REF!,2,0), )</f>
        <v>0</v>
      </c>
      <c r="AX127" s="6">
        <f>IFERROR(VLOOKUP(AW127,#REF!,2,0), )</f>
        <v>0</v>
      </c>
      <c r="CA127" s="105"/>
      <c r="CC127" s="105"/>
      <c r="CD127" s="105"/>
      <c r="CT127" s="8">
        <v>44196</v>
      </c>
      <c r="CU127" s="5">
        <f t="shared" si="5"/>
        <v>11692000</v>
      </c>
      <c r="DF127"/>
    </row>
    <row r="128" spans="1:110" ht="25.5" customHeight="1" x14ac:dyDescent="0.25">
      <c r="A128" s="30" t="s">
        <v>673</v>
      </c>
      <c r="B128" s="6">
        <v>2020</v>
      </c>
      <c r="C128" s="9" t="s">
        <v>1497</v>
      </c>
      <c r="D128" s="9" t="s">
        <v>1498</v>
      </c>
      <c r="E128" s="10" t="s">
        <v>1499</v>
      </c>
      <c r="G128" s="6" t="s">
        <v>892</v>
      </c>
      <c r="H128" s="6" t="s">
        <v>868</v>
      </c>
      <c r="I128" s="6" t="s">
        <v>869</v>
      </c>
      <c r="J128" s="6" t="s">
        <v>1500</v>
      </c>
      <c r="K128" s="99" t="s">
        <v>1016</v>
      </c>
      <c r="L128" s="6" t="s">
        <v>1852</v>
      </c>
      <c r="M128" s="6" t="s">
        <v>904</v>
      </c>
      <c r="N128" s="19">
        <v>52489542</v>
      </c>
      <c r="Q128" s="6" t="s">
        <v>870</v>
      </c>
      <c r="T128" s="6"/>
      <c r="U128" s="6"/>
      <c r="V128" s="12"/>
      <c r="W128" s="6"/>
      <c r="X128" s="6"/>
      <c r="Y128" s="6"/>
      <c r="Z128" s="12">
        <v>3142144448</v>
      </c>
      <c r="AA128" s="101"/>
      <c r="AB128" s="20">
        <v>5</v>
      </c>
      <c r="AC128">
        <v>2</v>
      </c>
      <c r="AD128" s="23">
        <v>44041</v>
      </c>
      <c r="AE128" s="24">
        <v>44041</v>
      </c>
      <c r="AG128" s="8">
        <v>44196</v>
      </c>
      <c r="AH128" s="90">
        <f t="shared" si="6"/>
        <v>4560000</v>
      </c>
      <c r="AI128" s="89">
        <v>22800000</v>
      </c>
      <c r="AJ128" s="89"/>
      <c r="AK128" s="89"/>
      <c r="AL128" s="37"/>
      <c r="AM128" s="90"/>
      <c r="AN128" s="90"/>
      <c r="AO128" s="90"/>
      <c r="AP128" s="90"/>
      <c r="AQ128" s="6"/>
      <c r="AR128" s="125"/>
      <c r="AS128" s="125"/>
      <c r="AT128" s="90"/>
      <c r="AU128" s="90"/>
      <c r="AV128" s="6">
        <f>IFERROR(VLOOKUP(AU128,#REF!,2,0), )</f>
        <v>0</v>
      </c>
      <c r="AW128" s="90"/>
      <c r="AX128" s="6">
        <f>IFERROR(VLOOKUP(AW128,#REF!,2,0), )</f>
        <v>0</v>
      </c>
      <c r="AY128" s="125"/>
      <c r="AZ128" s="125"/>
      <c r="BA128" s="125"/>
      <c r="BB128" s="125"/>
      <c r="BC128" s="125"/>
      <c r="BD128" s="125"/>
      <c r="BE128" s="125"/>
      <c r="BF128" s="126"/>
      <c r="BG128" s="126"/>
      <c r="BH128" s="126"/>
      <c r="BI128" s="126"/>
      <c r="BJ128" s="126"/>
      <c r="BK128" s="126"/>
      <c r="BL128" s="126"/>
      <c r="BM128" s="126"/>
      <c r="BN128" s="126"/>
      <c r="BO128" s="126"/>
      <c r="BP128" s="90"/>
      <c r="BQ128" s="125"/>
      <c r="BR128" s="90"/>
      <c r="BS128" s="90"/>
      <c r="BT128" s="125"/>
      <c r="BU128" s="90"/>
      <c r="BV128" s="90"/>
      <c r="BW128" s="90"/>
      <c r="BX128" s="90"/>
      <c r="BY128" s="90"/>
      <c r="BZ128" s="125"/>
      <c r="CA128" s="105"/>
      <c r="CB128" s="125"/>
      <c r="CC128" s="105"/>
      <c r="CD128" s="105"/>
      <c r="CE128" s="90"/>
      <c r="CF128" s="90"/>
      <c r="CG128" s="90"/>
      <c r="CH128" s="125"/>
      <c r="CI128" s="125"/>
      <c r="CJ128" s="128"/>
      <c r="CK128" s="90"/>
      <c r="CL128" s="90"/>
      <c r="CM128" s="90"/>
      <c r="CN128" s="90"/>
      <c r="CO128" s="125"/>
      <c r="CP128" s="128"/>
      <c r="CQ128" s="90"/>
      <c r="CR128" s="90"/>
      <c r="CS128" s="90"/>
      <c r="CT128" s="8">
        <v>44196</v>
      </c>
      <c r="CU128" s="5">
        <f t="shared" si="5"/>
        <v>22800000</v>
      </c>
      <c r="DF128"/>
    </row>
    <row r="129" spans="1:110" ht="25.5" customHeight="1" x14ac:dyDescent="0.25">
      <c r="A129" s="30" t="s">
        <v>674</v>
      </c>
      <c r="B129" s="6">
        <v>2020</v>
      </c>
      <c r="C129" s="9" t="s">
        <v>1501</v>
      </c>
      <c r="D129" s="9" t="s">
        <v>1502</v>
      </c>
      <c r="E129" s="18" t="s">
        <v>1503</v>
      </c>
      <c r="G129" s="6" t="s">
        <v>892</v>
      </c>
      <c r="H129" s="6" t="s">
        <v>868</v>
      </c>
      <c r="I129" s="6" t="s">
        <v>869</v>
      </c>
      <c r="J129" s="6" t="s">
        <v>1504</v>
      </c>
      <c r="K129" s="99" t="s">
        <v>1505</v>
      </c>
      <c r="L129" s="6" t="s">
        <v>1942</v>
      </c>
      <c r="M129" s="6" t="s">
        <v>904</v>
      </c>
      <c r="N129" s="19">
        <v>1090391661</v>
      </c>
      <c r="Q129" s="6" t="s">
        <v>870</v>
      </c>
      <c r="T129" s="6"/>
      <c r="U129" s="6"/>
      <c r="V129" s="12"/>
      <c r="W129" s="6"/>
      <c r="X129" s="6"/>
      <c r="Y129" s="6"/>
      <c r="Z129" s="12">
        <v>3144926891</v>
      </c>
      <c r="AA129" s="101"/>
      <c r="AB129" s="20">
        <v>4</v>
      </c>
      <c r="AC129">
        <v>21</v>
      </c>
      <c r="AD129" s="23">
        <v>44053</v>
      </c>
      <c r="AE129" s="24">
        <v>44054</v>
      </c>
      <c r="AG129" s="8">
        <v>44196</v>
      </c>
      <c r="AH129" s="2">
        <f t="shared" si="6"/>
        <v>5875000</v>
      </c>
      <c r="AI129" s="28">
        <v>23500000</v>
      </c>
      <c r="AJ129" s="28"/>
      <c r="AK129" s="28"/>
      <c r="AL129" s="37"/>
      <c r="AQ129" s="6"/>
      <c r="AV129" s="6">
        <f>IFERROR(VLOOKUP(AU129,#REF!,2,0), )</f>
        <v>0</v>
      </c>
      <c r="AX129" s="6">
        <f>IFERROR(VLOOKUP(AW129,#REF!,2,0), )</f>
        <v>0</v>
      </c>
      <c r="CA129" s="105"/>
      <c r="CC129" s="105"/>
      <c r="CD129" s="105"/>
      <c r="CT129" s="8">
        <v>44196</v>
      </c>
      <c r="CU129" s="5">
        <f t="shared" si="5"/>
        <v>23500000</v>
      </c>
      <c r="DF129"/>
    </row>
    <row r="130" spans="1:110" ht="25.5" customHeight="1" x14ac:dyDescent="0.25">
      <c r="A130" s="30" t="s">
        <v>675</v>
      </c>
      <c r="B130" s="6">
        <v>2020</v>
      </c>
      <c r="C130" s="9" t="s">
        <v>1506</v>
      </c>
      <c r="D130" s="9" t="s">
        <v>1507</v>
      </c>
      <c r="E130" s="18" t="s">
        <v>1508</v>
      </c>
      <c r="G130" s="6" t="s">
        <v>892</v>
      </c>
      <c r="H130" s="6" t="s">
        <v>868</v>
      </c>
      <c r="I130" s="6" t="s">
        <v>869</v>
      </c>
      <c r="J130" s="6" t="s">
        <v>1509</v>
      </c>
      <c r="K130" s="99" t="s">
        <v>1510</v>
      </c>
      <c r="L130" s="6" t="s">
        <v>1943</v>
      </c>
      <c r="M130" s="6" t="s">
        <v>904</v>
      </c>
      <c r="N130" s="19">
        <v>1032410529</v>
      </c>
      <c r="Q130" s="6" t="s">
        <v>870</v>
      </c>
      <c r="T130" s="6"/>
      <c r="U130" s="6"/>
      <c r="V130" s="12"/>
      <c r="W130" s="6"/>
      <c r="X130" s="6"/>
      <c r="Y130" s="6"/>
      <c r="Z130" s="12">
        <v>3015769974</v>
      </c>
      <c r="AA130" s="101"/>
      <c r="AB130" s="20">
        <v>4</v>
      </c>
      <c r="AC130">
        <v>27</v>
      </c>
      <c r="AD130" s="23">
        <v>44048</v>
      </c>
      <c r="AE130" s="24">
        <v>44048</v>
      </c>
      <c r="AG130" s="8">
        <v>44196</v>
      </c>
      <c r="AH130" s="90">
        <f t="shared" si="6"/>
        <v>2572500</v>
      </c>
      <c r="AI130" s="89">
        <v>10290000</v>
      </c>
      <c r="AJ130" s="89"/>
      <c r="AK130" s="89"/>
      <c r="AL130" s="37"/>
      <c r="AM130" s="90"/>
      <c r="AN130" s="90"/>
      <c r="AO130" s="90"/>
      <c r="AP130" s="90"/>
      <c r="AQ130" s="6"/>
      <c r="AR130" s="125"/>
      <c r="AS130" s="125"/>
      <c r="AT130" s="90"/>
      <c r="AU130" s="90"/>
      <c r="AV130" s="6">
        <f>IFERROR(VLOOKUP(AU130,#REF!,2,0), )</f>
        <v>0</v>
      </c>
      <c r="AW130" s="90"/>
      <c r="AX130" s="6">
        <f>IFERROR(VLOOKUP(AW130,#REF!,2,0), )</f>
        <v>0</v>
      </c>
      <c r="AY130" s="125"/>
      <c r="AZ130" s="125"/>
      <c r="BA130" s="125"/>
      <c r="BB130" s="125"/>
      <c r="BC130" s="125"/>
      <c r="BD130" s="125"/>
      <c r="BE130" s="125"/>
      <c r="BF130" s="126"/>
      <c r="BG130" s="126"/>
      <c r="BH130" s="126"/>
      <c r="BI130" s="126"/>
      <c r="BJ130" s="126"/>
      <c r="BK130" s="126"/>
      <c r="BL130" s="126"/>
      <c r="BM130" s="126"/>
      <c r="BN130" s="126"/>
      <c r="BO130" s="126"/>
      <c r="BP130" s="90"/>
      <c r="BQ130" s="125"/>
      <c r="BR130" s="90"/>
      <c r="BS130" s="90"/>
      <c r="BT130" s="125"/>
      <c r="BU130" s="90"/>
      <c r="BV130" s="90"/>
      <c r="BW130" s="90"/>
      <c r="BX130" s="90"/>
      <c r="BY130" s="90"/>
      <c r="BZ130" s="125"/>
      <c r="CA130" s="107">
        <v>2100000</v>
      </c>
      <c r="CB130" s="125"/>
      <c r="CC130" s="105">
        <v>30</v>
      </c>
      <c r="CD130" s="118">
        <v>44227</v>
      </c>
      <c r="CE130" s="90"/>
      <c r="CF130" s="90"/>
      <c r="CG130" s="90"/>
      <c r="CH130" s="125"/>
      <c r="CI130" s="125"/>
      <c r="CJ130" s="128"/>
      <c r="CK130" s="90"/>
      <c r="CL130" s="90"/>
      <c r="CM130" s="90"/>
      <c r="CN130" s="90"/>
      <c r="CO130" s="125"/>
      <c r="CP130" s="128"/>
      <c r="CQ130" s="90"/>
      <c r="CR130" s="90"/>
      <c r="CS130" s="90"/>
      <c r="CT130" s="118">
        <v>44227</v>
      </c>
      <c r="CU130" s="5">
        <f t="shared" si="5"/>
        <v>12390000</v>
      </c>
      <c r="DF130"/>
    </row>
    <row r="131" spans="1:110" ht="25.5" customHeight="1" x14ac:dyDescent="0.25">
      <c r="A131" s="30" t="s">
        <v>676</v>
      </c>
      <c r="B131" s="6">
        <v>2020</v>
      </c>
      <c r="C131" s="9" t="s">
        <v>1511</v>
      </c>
      <c r="D131" s="9" t="s">
        <v>1512</v>
      </c>
      <c r="E131" s="10" t="s">
        <v>1513</v>
      </c>
      <c r="G131" s="6" t="s">
        <v>892</v>
      </c>
      <c r="H131" s="6" t="s">
        <v>868</v>
      </c>
      <c r="I131" s="6" t="s">
        <v>869</v>
      </c>
      <c r="J131" s="6" t="s">
        <v>1514</v>
      </c>
      <c r="K131" s="99" t="s">
        <v>1515</v>
      </c>
      <c r="L131" s="6" t="s">
        <v>1944</v>
      </c>
      <c r="M131" s="6" t="s">
        <v>904</v>
      </c>
      <c r="N131" s="19">
        <v>52834631</v>
      </c>
      <c r="Q131" s="6" t="s">
        <v>870</v>
      </c>
      <c r="T131" s="6"/>
      <c r="U131" s="6"/>
      <c r="V131" s="12"/>
      <c r="W131" s="6"/>
      <c r="X131" s="6"/>
      <c r="Y131" s="6"/>
      <c r="Z131" s="12">
        <v>3004834108</v>
      </c>
      <c r="AA131" s="101"/>
      <c r="AB131" s="20">
        <v>4</v>
      </c>
      <c r="AC131">
        <v>20</v>
      </c>
      <c r="AD131" s="23">
        <v>44053</v>
      </c>
      <c r="AE131" s="24">
        <v>44055</v>
      </c>
      <c r="AG131" s="8">
        <v>44196</v>
      </c>
      <c r="AH131" s="90">
        <f t="shared" si="6"/>
        <v>4951451.75</v>
      </c>
      <c r="AI131" s="89">
        <v>19805807</v>
      </c>
      <c r="AJ131" s="89"/>
      <c r="AK131" s="89"/>
      <c r="AL131" s="37"/>
      <c r="AM131" s="90"/>
      <c r="AN131" s="90"/>
      <c r="AO131" s="90"/>
      <c r="AP131" s="90"/>
      <c r="AQ131" s="6"/>
      <c r="AS131" s="125"/>
      <c r="AT131" s="90"/>
      <c r="AU131" s="90"/>
      <c r="AV131" s="6">
        <f>IFERROR(VLOOKUP(AU131,#REF!,2,0), )</f>
        <v>0</v>
      </c>
      <c r="AW131" s="90"/>
      <c r="AX131" s="6">
        <f>IFERROR(VLOOKUP(AW131,#REF!,2,0), )</f>
        <v>0</v>
      </c>
      <c r="CA131" s="105"/>
      <c r="CC131" s="105"/>
      <c r="CD131" s="105"/>
      <c r="CQ131" s="90"/>
      <c r="CR131" s="90"/>
      <c r="CS131" s="90"/>
      <c r="CT131" s="8">
        <v>44196</v>
      </c>
      <c r="CU131" s="5">
        <f t="shared" si="5"/>
        <v>19805807</v>
      </c>
      <c r="DF131"/>
    </row>
    <row r="132" spans="1:110" ht="25.5" customHeight="1" x14ac:dyDescent="0.25">
      <c r="A132" s="30" t="s">
        <v>677</v>
      </c>
      <c r="B132" s="6">
        <v>2020</v>
      </c>
      <c r="C132" s="9" t="s">
        <v>1516</v>
      </c>
      <c r="D132" s="9" t="s">
        <v>1517</v>
      </c>
      <c r="E132" s="10" t="s">
        <v>1518</v>
      </c>
      <c r="G132" s="6" t="s">
        <v>892</v>
      </c>
      <c r="H132" s="6" t="s">
        <v>868</v>
      </c>
      <c r="I132" s="6" t="s">
        <v>869</v>
      </c>
      <c r="J132" s="6" t="s">
        <v>1519</v>
      </c>
      <c r="K132" s="99" t="s">
        <v>1520</v>
      </c>
      <c r="L132" s="6" t="s">
        <v>1945</v>
      </c>
      <c r="M132" s="6" t="s">
        <v>904</v>
      </c>
      <c r="N132" s="19">
        <v>1032410529</v>
      </c>
      <c r="Q132" s="6" t="s">
        <v>870</v>
      </c>
      <c r="T132" s="6"/>
      <c r="U132" s="6"/>
      <c r="V132" s="12"/>
      <c r="W132" s="6"/>
      <c r="X132" s="6"/>
      <c r="Y132" s="6"/>
      <c r="Z132" s="12">
        <v>3206221408</v>
      </c>
      <c r="AA132" s="101"/>
      <c r="AB132" s="20">
        <v>4</v>
      </c>
      <c r="AC132">
        <v>20</v>
      </c>
      <c r="AD132" s="23">
        <v>44053</v>
      </c>
      <c r="AE132" s="24">
        <v>44055</v>
      </c>
      <c r="AG132" s="8">
        <v>44196</v>
      </c>
      <c r="AH132" s="2">
        <f t="shared" si="6"/>
        <v>5250000</v>
      </c>
      <c r="AI132" s="28">
        <v>21000000</v>
      </c>
      <c r="AJ132" s="28"/>
      <c r="AK132" s="28"/>
      <c r="AL132" s="37"/>
      <c r="AQ132" s="6"/>
      <c r="AV132" s="6">
        <f>IFERROR(VLOOKUP(AU132,#REF!,2,0), )</f>
        <v>0</v>
      </c>
      <c r="AX132" s="6">
        <f>IFERROR(VLOOKUP(AW132,#REF!,2,0), )</f>
        <v>0</v>
      </c>
      <c r="CA132" s="111">
        <v>8700000</v>
      </c>
      <c r="CC132" s="105">
        <v>58</v>
      </c>
      <c r="CD132" s="118">
        <v>44255</v>
      </c>
      <c r="CT132" s="118">
        <v>44255</v>
      </c>
      <c r="CU132" s="5">
        <f t="shared" si="5"/>
        <v>29700000</v>
      </c>
      <c r="DF132"/>
    </row>
    <row r="133" spans="1:110" ht="25.5" customHeight="1" x14ac:dyDescent="0.25">
      <c r="A133" s="30" t="s">
        <v>678</v>
      </c>
      <c r="B133" s="6">
        <v>2020</v>
      </c>
      <c r="C133" s="9" t="s">
        <v>1521</v>
      </c>
      <c r="D133" s="9" t="s">
        <v>1522</v>
      </c>
      <c r="E133" s="10" t="s">
        <v>1523</v>
      </c>
      <c r="G133" s="6" t="s">
        <v>892</v>
      </c>
      <c r="H133" s="6" t="s">
        <v>868</v>
      </c>
      <c r="I133" s="6" t="s">
        <v>869</v>
      </c>
      <c r="J133" s="6" t="s">
        <v>889</v>
      </c>
      <c r="K133" s="99" t="s">
        <v>1524</v>
      </c>
      <c r="L133" s="6" t="s">
        <v>1946</v>
      </c>
      <c r="M133" s="6" t="s">
        <v>904</v>
      </c>
      <c r="N133" s="19">
        <v>39729510</v>
      </c>
      <c r="Q133" s="6" t="s">
        <v>870</v>
      </c>
      <c r="T133" s="6"/>
      <c r="U133" s="6"/>
      <c r="V133" s="12"/>
      <c r="W133" s="6"/>
      <c r="X133" s="6"/>
      <c r="Y133" s="6"/>
      <c r="Z133" s="12">
        <v>3002755767</v>
      </c>
      <c r="AA133" s="101"/>
      <c r="AB133" s="20">
        <v>4</v>
      </c>
      <c r="AC133">
        <v>19</v>
      </c>
      <c r="AD133" s="23">
        <v>44053</v>
      </c>
      <c r="AE133" s="24">
        <v>44056</v>
      </c>
      <c r="AG133" s="8">
        <v>44196</v>
      </c>
      <c r="AH133" s="90">
        <f t="shared" si="6"/>
        <v>4951450</v>
      </c>
      <c r="AI133" s="89">
        <v>19805800</v>
      </c>
      <c r="AJ133" s="89"/>
      <c r="AK133" s="89"/>
      <c r="AL133" s="37"/>
      <c r="AM133" s="90"/>
      <c r="AN133" s="90"/>
      <c r="AO133" s="90"/>
      <c r="AP133" s="90"/>
      <c r="AQ133" s="6"/>
      <c r="AV133" s="6">
        <f>IFERROR(VLOOKUP(AU133,#REF!,2,0), )</f>
        <v>0</v>
      </c>
      <c r="AX133" s="6">
        <f>IFERROR(VLOOKUP(AW133,#REF!,2,0), )</f>
        <v>0</v>
      </c>
      <c r="CA133" s="105"/>
      <c r="CC133" s="105"/>
      <c r="CD133" s="105"/>
      <c r="CQ133" s="90"/>
      <c r="CR133" s="90"/>
      <c r="CS133" s="90"/>
      <c r="CT133" s="8">
        <v>44196</v>
      </c>
      <c r="CU133" s="5">
        <f t="shared" si="5"/>
        <v>19805800</v>
      </c>
      <c r="DF133"/>
    </row>
    <row r="134" spans="1:110" ht="25.5" customHeight="1" x14ac:dyDescent="0.25">
      <c r="A134" s="30" t="s">
        <v>679</v>
      </c>
      <c r="B134" s="6">
        <v>2020</v>
      </c>
      <c r="C134" s="9" t="s">
        <v>1525</v>
      </c>
      <c r="D134" s="9" t="s">
        <v>1525</v>
      </c>
      <c r="E134" s="10" t="s">
        <v>1526</v>
      </c>
      <c r="G134" s="6" t="s">
        <v>892</v>
      </c>
      <c r="H134" s="6" t="s">
        <v>868</v>
      </c>
      <c r="I134" s="6" t="s">
        <v>869</v>
      </c>
      <c r="J134" s="6" t="s">
        <v>1527</v>
      </c>
      <c r="K134" s="99" t="s">
        <v>1528</v>
      </c>
      <c r="L134" s="6" t="s">
        <v>1947</v>
      </c>
      <c r="M134" s="6" t="s">
        <v>904</v>
      </c>
      <c r="N134" s="19">
        <v>1057573698</v>
      </c>
      <c r="Q134" s="6" t="s">
        <v>870</v>
      </c>
      <c r="T134" s="6"/>
      <c r="U134" s="6"/>
      <c r="V134" s="12"/>
      <c r="W134" s="6"/>
      <c r="X134" s="6"/>
      <c r="Y134" s="6"/>
      <c r="Z134" s="12">
        <v>3202367724</v>
      </c>
      <c r="AA134" s="101"/>
      <c r="AB134" s="20">
        <v>4</v>
      </c>
      <c r="AC134">
        <v>14</v>
      </c>
      <c r="AD134" s="23">
        <v>44056</v>
      </c>
      <c r="AE134" s="24">
        <v>44061</v>
      </c>
      <c r="AG134" s="8">
        <v>44196</v>
      </c>
      <c r="AH134" s="90">
        <f t="shared" si="6"/>
        <v>4846100</v>
      </c>
      <c r="AI134" s="89">
        <v>19384400</v>
      </c>
      <c r="AJ134" s="89"/>
      <c r="AK134" s="89"/>
      <c r="AL134" s="37"/>
      <c r="AM134" s="90"/>
      <c r="AN134" s="90"/>
      <c r="AO134" s="90"/>
      <c r="AP134" s="90"/>
      <c r="AQ134" s="6"/>
      <c r="AR134" s="125"/>
      <c r="AS134" s="125"/>
      <c r="AT134" s="90"/>
      <c r="AU134" s="90"/>
      <c r="AV134" s="6">
        <f>IFERROR(VLOOKUP(AU134,#REF!,2,0), )</f>
        <v>0</v>
      </c>
      <c r="AW134" s="90"/>
      <c r="AX134" s="6">
        <f>IFERROR(VLOOKUP(AW134,#REF!,2,0), )</f>
        <v>0</v>
      </c>
      <c r="AY134" s="125"/>
      <c r="AZ134" s="125"/>
      <c r="BA134" s="125"/>
      <c r="BB134" s="125"/>
      <c r="BC134" s="125"/>
      <c r="BD134" s="125"/>
      <c r="BE134" s="125"/>
      <c r="BF134" s="126"/>
      <c r="BG134" s="126"/>
      <c r="BH134" s="126"/>
      <c r="BI134" s="126"/>
      <c r="BJ134" s="126"/>
      <c r="BK134" s="126"/>
      <c r="BL134" s="126"/>
      <c r="BM134" s="126"/>
      <c r="BN134" s="126"/>
      <c r="BO134" s="126"/>
      <c r="BP134" s="90"/>
      <c r="BQ134" s="125"/>
      <c r="BR134" s="90"/>
      <c r="BS134" s="90"/>
      <c r="BT134" s="125"/>
      <c r="BU134" s="90"/>
      <c r="BV134" s="90"/>
      <c r="BW134" s="90"/>
      <c r="BX134" s="90"/>
      <c r="BY134" s="90"/>
      <c r="BZ134" s="125"/>
      <c r="CA134" s="107">
        <v>4073533</v>
      </c>
      <c r="CB134" s="125"/>
      <c r="CC134" s="105">
        <v>29</v>
      </c>
      <c r="CD134" s="118">
        <v>44225</v>
      </c>
      <c r="CE134" s="90"/>
      <c r="CF134" s="90"/>
      <c r="CG134" s="90"/>
      <c r="CH134" s="125"/>
      <c r="CI134" s="125"/>
      <c r="CJ134" s="128"/>
      <c r="CK134" s="90"/>
      <c r="CL134" s="90"/>
      <c r="CM134" s="90"/>
      <c r="CN134" s="90"/>
      <c r="CO134" s="125"/>
      <c r="CP134" s="128"/>
      <c r="CQ134" s="90"/>
      <c r="CR134" s="90"/>
      <c r="CS134" s="90"/>
      <c r="CT134" s="118">
        <v>44225</v>
      </c>
      <c r="CU134" s="5">
        <f t="shared" si="5"/>
        <v>23457933</v>
      </c>
      <c r="DF134"/>
    </row>
    <row r="135" spans="1:110" ht="25.5" customHeight="1" x14ac:dyDescent="0.25">
      <c r="A135" s="30" t="s">
        <v>680</v>
      </c>
      <c r="B135" s="6">
        <v>2020</v>
      </c>
      <c r="C135" s="9" t="s">
        <v>1529</v>
      </c>
      <c r="D135" s="9" t="s">
        <v>1529</v>
      </c>
      <c r="E135" s="10" t="s">
        <v>1530</v>
      </c>
      <c r="G135" s="6" t="s">
        <v>892</v>
      </c>
      <c r="H135" s="6" t="s">
        <v>868</v>
      </c>
      <c r="I135" s="6" t="s">
        <v>869</v>
      </c>
      <c r="J135" s="6" t="s">
        <v>1531</v>
      </c>
      <c r="K135" s="99" t="s">
        <v>1532</v>
      </c>
      <c r="L135" s="6" t="s">
        <v>1948</v>
      </c>
      <c r="M135" s="6" t="s">
        <v>904</v>
      </c>
      <c r="N135" s="19">
        <v>1032472000</v>
      </c>
      <c r="Q135" s="6" t="s">
        <v>870</v>
      </c>
      <c r="T135" s="6"/>
      <c r="U135" s="6"/>
      <c r="V135" s="12"/>
      <c r="W135" s="6"/>
      <c r="X135" s="6"/>
      <c r="Y135" s="6"/>
      <c r="Z135" s="12">
        <v>3017651174</v>
      </c>
      <c r="AA135" s="102"/>
      <c r="AB135" s="20">
        <v>4</v>
      </c>
      <c r="AC135">
        <v>14</v>
      </c>
      <c r="AD135" s="23">
        <v>44056</v>
      </c>
      <c r="AE135" s="24">
        <v>44061</v>
      </c>
      <c r="AG135" s="8">
        <v>44196</v>
      </c>
      <c r="AH135" s="2">
        <f t="shared" si="6"/>
        <v>4834600</v>
      </c>
      <c r="AI135" s="28">
        <v>19338400</v>
      </c>
      <c r="AJ135" s="28"/>
      <c r="AK135" s="28"/>
      <c r="AL135" s="37"/>
      <c r="AQ135" s="6"/>
      <c r="AV135" s="6">
        <f>IFERROR(VLOOKUP(AU135,#REF!,2,0), )</f>
        <v>0</v>
      </c>
      <c r="AX135" s="6">
        <f>IFERROR(VLOOKUP(AW135,#REF!,2,0), )</f>
        <v>0</v>
      </c>
      <c r="CA135" s="105"/>
      <c r="CC135" s="105"/>
      <c r="CD135" s="105"/>
      <c r="CT135" s="8">
        <v>44196</v>
      </c>
      <c r="CU135" s="5">
        <f t="shared" si="5"/>
        <v>19338400</v>
      </c>
      <c r="DF135"/>
    </row>
    <row r="136" spans="1:110" ht="25.5" customHeight="1" x14ac:dyDescent="0.25">
      <c r="A136" s="30" t="s">
        <v>681</v>
      </c>
      <c r="B136" s="6">
        <v>2020</v>
      </c>
      <c r="C136" s="9" t="s">
        <v>1533</v>
      </c>
      <c r="D136" s="9" t="s">
        <v>1533</v>
      </c>
      <c r="E136" s="36" t="s">
        <v>1534</v>
      </c>
      <c r="G136" s="6" t="s">
        <v>892</v>
      </c>
      <c r="H136" s="6" t="s">
        <v>868</v>
      </c>
      <c r="I136" s="6" t="s">
        <v>869</v>
      </c>
      <c r="J136" s="6" t="s">
        <v>1527</v>
      </c>
      <c r="K136" s="99" t="s">
        <v>1535</v>
      </c>
      <c r="L136" s="6" t="s">
        <v>1949</v>
      </c>
      <c r="M136" s="6" t="s">
        <v>904</v>
      </c>
      <c r="N136" s="19">
        <v>41738320</v>
      </c>
      <c r="Q136" s="6" t="s">
        <v>870</v>
      </c>
      <c r="T136" s="6"/>
      <c r="U136" s="6"/>
      <c r="V136" s="12"/>
      <c r="W136" s="6"/>
      <c r="X136" s="6"/>
      <c r="Y136" s="6"/>
      <c r="Z136" s="12">
        <v>3107693654</v>
      </c>
      <c r="AA136" s="101"/>
      <c r="AB136" s="20">
        <v>4</v>
      </c>
      <c r="AC136">
        <v>14</v>
      </c>
      <c r="AD136" s="23">
        <v>44056</v>
      </c>
      <c r="AE136" s="24">
        <v>44061</v>
      </c>
      <c r="AG136" s="8">
        <v>44196</v>
      </c>
      <c r="AH136" s="90">
        <f t="shared" si="6"/>
        <v>4846100</v>
      </c>
      <c r="AI136" s="89">
        <v>19384400</v>
      </c>
      <c r="AJ136" s="89"/>
      <c r="AK136" s="89"/>
      <c r="AL136" s="37"/>
      <c r="AM136" s="90"/>
      <c r="AN136" s="90"/>
      <c r="AO136" s="90"/>
      <c r="AP136" s="90"/>
      <c r="AQ136" s="6"/>
      <c r="AR136" s="125"/>
      <c r="AS136" s="125"/>
      <c r="AT136" s="90"/>
      <c r="AU136" s="90"/>
      <c r="AV136" s="6">
        <f>IFERROR(VLOOKUP(AU136,#REF!,2,0), )</f>
        <v>0</v>
      </c>
      <c r="AW136" s="90"/>
      <c r="AX136" s="6">
        <f>IFERROR(VLOOKUP(AW136,#REF!,2,0), )</f>
        <v>0</v>
      </c>
      <c r="AY136" s="125">
        <v>1</v>
      </c>
      <c r="AZ136" s="125">
        <v>1</v>
      </c>
      <c r="BA136" s="125"/>
      <c r="BB136" s="125"/>
      <c r="BC136" s="125"/>
      <c r="BD136" s="125"/>
      <c r="BE136" s="125"/>
      <c r="BF136" s="126"/>
      <c r="BG136" s="126"/>
      <c r="BH136" s="126"/>
      <c r="BI136" s="126"/>
      <c r="BJ136" s="126"/>
      <c r="BK136" s="126"/>
      <c r="BL136" s="126"/>
      <c r="BM136" s="126"/>
      <c r="BN136" s="126"/>
      <c r="BO136" s="126"/>
      <c r="BP136" s="90"/>
      <c r="BQ136" s="125"/>
      <c r="BS136" s="90"/>
      <c r="BT136" s="125"/>
      <c r="BU136" s="90"/>
      <c r="BV136" s="90"/>
      <c r="BW136" s="90"/>
      <c r="BX136" s="90"/>
      <c r="BY136" s="90"/>
      <c r="BZ136" s="125"/>
      <c r="CA136" s="107">
        <v>4073533</v>
      </c>
      <c r="CB136" s="125"/>
      <c r="CC136" s="105">
        <v>29</v>
      </c>
      <c r="CD136" s="120">
        <v>44225</v>
      </c>
      <c r="CE136" s="90"/>
      <c r="CF136" s="90"/>
      <c r="CG136" s="90"/>
      <c r="CH136" s="125"/>
      <c r="CI136" s="125"/>
      <c r="CJ136" s="128"/>
      <c r="CK136" s="90"/>
      <c r="CL136" s="90"/>
      <c r="CM136" s="90"/>
      <c r="CN136" s="90"/>
      <c r="CO136" s="125"/>
      <c r="CP136" s="128"/>
      <c r="CQ136" s="90"/>
      <c r="CR136" s="90"/>
      <c r="CS136" s="90"/>
      <c r="CT136" s="120">
        <v>44225</v>
      </c>
      <c r="CU136" s="5">
        <f t="shared" si="5"/>
        <v>23457933</v>
      </c>
      <c r="DF136"/>
    </row>
    <row r="137" spans="1:110" ht="25.5" customHeight="1" x14ac:dyDescent="0.25">
      <c r="A137" s="30" t="s">
        <v>683</v>
      </c>
      <c r="B137" s="6">
        <v>2020</v>
      </c>
      <c r="C137" s="9" t="s">
        <v>1536</v>
      </c>
      <c r="D137" s="9" t="s">
        <v>1537</v>
      </c>
      <c r="E137" s="10" t="s">
        <v>1538</v>
      </c>
      <c r="G137" s="6" t="s">
        <v>892</v>
      </c>
      <c r="H137" s="6" t="s">
        <v>868</v>
      </c>
      <c r="I137" s="6" t="s">
        <v>869</v>
      </c>
      <c r="J137" s="6" t="s">
        <v>1539</v>
      </c>
      <c r="K137" s="99" t="s">
        <v>872</v>
      </c>
      <c r="L137" s="6" t="s">
        <v>541</v>
      </c>
      <c r="M137" s="6" t="s">
        <v>904</v>
      </c>
      <c r="N137" s="19">
        <v>39540981</v>
      </c>
      <c r="Q137" s="6" t="s">
        <v>870</v>
      </c>
      <c r="T137" s="6"/>
      <c r="U137" s="6"/>
      <c r="V137" s="12"/>
      <c r="W137" s="6"/>
      <c r="X137" s="6"/>
      <c r="Y137" s="6"/>
      <c r="Z137" s="12" t="s">
        <v>1000</v>
      </c>
      <c r="AA137" s="101"/>
      <c r="AB137" s="20">
        <v>4</v>
      </c>
      <c r="AD137" s="23">
        <v>44056</v>
      </c>
      <c r="AE137" s="24">
        <v>44057</v>
      </c>
      <c r="AG137" s="8">
        <v>44196</v>
      </c>
      <c r="AH137" s="90">
        <f t="shared" si="6"/>
        <v>2200000</v>
      </c>
      <c r="AI137" s="89">
        <v>8800000</v>
      </c>
      <c r="AJ137" s="89"/>
      <c r="AK137" s="89"/>
      <c r="AL137" s="37"/>
      <c r="AM137" s="90"/>
      <c r="AN137" s="90"/>
      <c r="AO137" s="90"/>
      <c r="AP137" s="90"/>
      <c r="AQ137" s="6"/>
      <c r="AR137" s="125"/>
      <c r="AS137" s="125"/>
      <c r="AT137" s="90"/>
      <c r="AU137" s="90"/>
      <c r="AV137" s="6">
        <f>IFERROR(VLOOKUP(AU137,#REF!,2,0), )</f>
        <v>0</v>
      </c>
      <c r="AW137" s="90"/>
      <c r="AX137" s="6">
        <f>IFERROR(VLOOKUP(AW137,#REF!,2,0), )</f>
        <v>0</v>
      </c>
      <c r="AY137" s="125"/>
      <c r="AZ137" s="125"/>
      <c r="BA137" s="125"/>
      <c r="BB137" s="125"/>
      <c r="BC137" s="125"/>
      <c r="BD137" s="125"/>
      <c r="BE137" s="125"/>
      <c r="BF137" s="126"/>
      <c r="BG137" s="126"/>
      <c r="BH137" s="126"/>
      <c r="BI137" s="126"/>
      <c r="BJ137" s="126"/>
      <c r="BK137" s="126"/>
      <c r="BL137" s="126"/>
      <c r="BM137" s="126"/>
      <c r="BN137" s="126"/>
      <c r="BO137" s="126"/>
      <c r="BP137" s="90"/>
      <c r="BQ137" s="125"/>
      <c r="BR137" s="90"/>
      <c r="BS137" s="90"/>
      <c r="BT137" s="125"/>
      <c r="BU137" s="90"/>
      <c r="BV137" s="90"/>
      <c r="BW137" s="90"/>
      <c r="BX137" s="90"/>
      <c r="BY137" s="90"/>
      <c r="BZ137" s="125"/>
      <c r="CA137" s="105">
        <v>3080000</v>
      </c>
      <c r="CB137" s="125"/>
      <c r="CC137" s="105">
        <v>42</v>
      </c>
      <c r="CD137" s="118">
        <v>44221</v>
      </c>
      <c r="CE137" s="90"/>
      <c r="CF137" s="90"/>
      <c r="CG137" s="90"/>
      <c r="CH137" s="125"/>
      <c r="CI137" s="125"/>
      <c r="CJ137" s="128"/>
      <c r="CK137" s="90"/>
      <c r="CL137" s="90"/>
      <c r="CM137" s="90"/>
      <c r="CN137" s="90"/>
      <c r="CO137" s="125"/>
      <c r="CP137" s="128"/>
      <c r="CQ137" s="90"/>
      <c r="CR137" s="90"/>
      <c r="CS137" s="90"/>
      <c r="CT137" s="118">
        <v>44221</v>
      </c>
      <c r="CU137" s="5">
        <f t="shared" ref="CU137:CU196" si="7">+AI137+CA137+CG137+CM137</f>
        <v>11880000</v>
      </c>
      <c r="DF137"/>
    </row>
    <row r="138" spans="1:110" ht="25.5" customHeight="1" x14ac:dyDescent="0.25">
      <c r="A138" s="30" t="s">
        <v>684</v>
      </c>
      <c r="B138" s="6">
        <v>2020</v>
      </c>
      <c r="C138" s="9" t="s">
        <v>1540</v>
      </c>
      <c r="D138" s="9" t="s">
        <v>1541</v>
      </c>
      <c r="E138" s="10" t="s">
        <v>1542</v>
      </c>
      <c r="G138" s="6" t="s">
        <v>892</v>
      </c>
      <c r="H138" s="6" t="s">
        <v>868</v>
      </c>
      <c r="I138" s="6" t="s">
        <v>869</v>
      </c>
      <c r="J138" s="6" t="s">
        <v>1527</v>
      </c>
      <c r="K138" s="99" t="s">
        <v>1543</v>
      </c>
      <c r="L138" s="6" t="s">
        <v>1950</v>
      </c>
      <c r="M138" s="6" t="s">
        <v>904</v>
      </c>
      <c r="N138" s="19">
        <v>1090393954</v>
      </c>
      <c r="Q138" s="6" t="s">
        <v>870</v>
      </c>
      <c r="T138" s="6"/>
      <c r="U138" s="6"/>
      <c r="V138" s="12"/>
      <c r="W138" s="6"/>
      <c r="X138" s="6"/>
      <c r="Y138" s="6"/>
      <c r="Z138" s="12">
        <v>3232295956</v>
      </c>
      <c r="AA138" s="101"/>
      <c r="AB138" s="20">
        <v>4</v>
      </c>
      <c r="AC138">
        <v>14</v>
      </c>
      <c r="AD138" s="23">
        <v>44056</v>
      </c>
      <c r="AE138" s="24">
        <v>44061</v>
      </c>
      <c r="AG138" s="8">
        <v>44196</v>
      </c>
      <c r="AH138" s="90">
        <f t="shared" si="6"/>
        <v>4846100</v>
      </c>
      <c r="AI138" s="89">
        <v>19384400</v>
      </c>
      <c r="AJ138" s="89"/>
      <c r="AK138" s="89"/>
      <c r="AL138" s="37"/>
      <c r="AM138" s="90"/>
      <c r="AN138" s="90"/>
      <c r="AO138" s="90"/>
      <c r="AP138" s="90"/>
      <c r="AQ138" s="6"/>
      <c r="AS138" s="125"/>
      <c r="AT138" s="90"/>
      <c r="AU138" s="90"/>
      <c r="AV138" s="6">
        <f>IFERROR(VLOOKUP(AU138,#REF!,2,0), )</f>
        <v>0</v>
      </c>
      <c r="AW138" s="90"/>
      <c r="AX138" s="6">
        <f>IFERROR(VLOOKUP(AW138,#REF!,2,0), )</f>
        <v>0</v>
      </c>
      <c r="CA138" s="107">
        <v>4073533</v>
      </c>
      <c r="CC138" s="105">
        <v>29</v>
      </c>
      <c r="CD138" s="118">
        <v>44225</v>
      </c>
      <c r="CQ138" s="90"/>
      <c r="CR138" s="90"/>
      <c r="CS138" s="90"/>
      <c r="CT138" s="118">
        <v>44225</v>
      </c>
      <c r="CU138" s="5">
        <f t="shared" si="7"/>
        <v>23457933</v>
      </c>
      <c r="DF138"/>
    </row>
    <row r="139" spans="1:110" ht="25.5" customHeight="1" x14ac:dyDescent="0.25">
      <c r="A139" s="30" t="s">
        <v>685</v>
      </c>
      <c r="B139" s="6">
        <v>2020</v>
      </c>
      <c r="C139" s="9" t="s">
        <v>1544</v>
      </c>
      <c r="D139" s="9" t="s">
        <v>1545</v>
      </c>
      <c r="E139" s="10" t="s">
        <v>1546</v>
      </c>
      <c r="G139" s="6" t="s">
        <v>892</v>
      </c>
      <c r="H139" s="6" t="s">
        <v>868</v>
      </c>
      <c r="I139" s="6" t="s">
        <v>869</v>
      </c>
      <c r="J139" s="6" t="s">
        <v>1547</v>
      </c>
      <c r="K139" s="99" t="s">
        <v>1548</v>
      </c>
      <c r="L139" s="6" t="s">
        <v>1951</v>
      </c>
      <c r="M139" s="6" t="s">
        <v>904</v>
      </c>
      <c r="N139" s="19">
        <v>1016063292</v>
      </c>
      <c r="Q139" s="6" t="s">
        <v>870</v>
      </c>
      <c r="T139" s="6"/>
      <c r="U139" s="6"/>
      <c r="V139" s="12"/>
      <c r="W139" s="6"/>
      <c r="X139" s="6"/>
      <c r="Y139" s="6"/>
      <c r="Z139" s="12">
        <v>3194519093</v>
      </c>
      <c r="AA139" s="101"/>
      <c r="AB139" s="20">
        <v>4</v>
      </c>
      <c r="AC139">
        <v>14</v>
      </c>
      <c r="AD139" s="23">
        <v>44056</v>
      </c>
      <c r="AE139" s="24">
        <v>44061</v>
      </c>
      <c r="AG139" s="8">
        <v>44196</v>
      </c>
      <c r="AH139" s="90">
        <f t="shared" si="6"/>
        <v>2397500</v>
      </c>
      <c r="AI139" s="89">
        <v>9590000</v>
      </c>
      <c r="AJ139" s="89"/>
      <c r="AK139" s="89"/>
      <c r="AL139" s="37"/>
      <c r="AM139" s="90"/>
      <c r="AN139" s="90"/>
      <c r="AO139" s="90"/>
      <c r="AP139" s="90"/>
      <c r="AQ139" s="6"/>
      <c r="AR139" s="125"/>
      <c r="AS139" s="125"/>
      <c r="AT139" s="90"/>
      <c r="AU139" s="90"/>
      <c r="AV139" s="6">
        <f>IFERROR(VLOOKUP(AU139,#REF!,2,0), )</f>
        <v>0</v>
      </c>
      <c r="AW139" s="90"/>
      <c r="AX139" s="6">
        <f>IFERROR(VLOOKUP(AW139,#REF!,2,0), )</f>
        <v>0</v>
      </c>
      <c r="AY139" s="125"/>
      <c r="AZ139" s="125"/>
      <c r="BA139" s="125"/>
      <c r="BB139" s="125"/>
      <c r="BC139" s="125"/>
      <c r="BD139" s="125"/>
      <c r="BE139" s="125"/>
      <c r="BF139" s="126"/>
      <c r="BG139" s="126"/>
      <c r="BH139" s="126"/>
      <c r="BI139" s="126"/>
      <c r="BJ139" s="126"/>
      <c r="BK139" s="126"/>
      <c r="BL139" s="126"/>
      <c r="BM139" s="126"/>
      <c r="BN139" s="126"/>
      <c r="BO139" s="126"/>
      <c r="BP139" s="90"/>
      <c r="BQ139" s="125"/>
      <c r="BR139" s="90"/>
      <c r="BS139" s="90"/>
      <c r="BT139" s="125"/>
      <c r="BU139" s="90"/>
      <c r="BV139" s="90"/>
      <c r="BW139" s="90"/>
      <c r="BX139" s="90"/>
      <c r="BY139" s="90"/>
      <c r="BZ139" s="125"/>
      <c r="CA139" s="107">
        <v>2450000</v>
      </c>
      <c r="CB139" s="125"/>
      <c r="CC139" s="105">
        <v>35</v>
      </c>
      <c r="CD139" s="118">
        <v>44232</v>
      </c>
      <c r="CE139" s="90"/>
      <c r="CF139" s="90"/>
      <c r="CG139" s="90"/>
      <c r="CH139" s="125"/>
      <c r="CI139" s="125"/>
      <c r="CJ139" s="128"/>
      <c r="CK139" s="90"/>
      <c r="CL139" s="90"/>
      <c r="CM139" s="90"/>
      <c r="CN139" s="90"/>
      <c r="CO139" s="125"/>
      <c r="CP139" s="128"/>
      <c r="CQ139" s="90"/>
      <c r="CR139" s="90"/>
      <c r="CS139" s="90"/>
      <c r="CT139" s="118">
        <v>44232</v>
      </c>
      <c r="CU139" s="5">
        <f t="shared" si="7"/>
        <v>12040000</v>
      </c>
      <c r="DF139"/>
    </row>
    <row r="140" spans="1:110" ht="25.5" customHeight="1" x14ac:dyDescent="0.25">
      <c r="A140" s="30" t="s">
        <v>686</v>
      </c>
      <c r="B140" s="6">
        <v>2020</v>
      </c>
      <c r="C140" s="9" t="s">
        <v>1549</v>
      </c>
      <c r="D140" s="9" t="s">
        <v>1550</v>
      </c>
      <c r="E140" s="10" t="s">
        <v>1551</v>
      </c>
      <c r="G140" s="6" t="s">
        <v>892</v>
      </c>
      <c r="H140" s="6" t="s">
        <v>868</v>
      </c>
      <c r="I140" s="6" t="s">
        <v>869</v>
      </c>
      <c r="J140" s="6" t="s">
        <v>889</v>
      </c>
      <c r="K140" s="99" t="s">
        <v>1552</v>
      </c>
      <c r="L140" s="6" t="s">
        <v>1952</v>
      </c>
      <c r="M140" s="6" t="s">
        <v>904</v>
      </c>
      <c r="N140" s="19">
        <v>52731958</v>
      </c>
      <c r="Q140" s="6" t="s">
        <v>870</v>
      </c>
      <c r="T140" s="6"/>
      <c r="U140" s="6"/>
      <c r="V140" s="12"/>
      <c r="W140" s="6"/>
      <c r="X140" s="6"/>
      <c r="Y140" s="6"/>
      <c r="Z140" s="12">
        <v>3132871037</v>
      </c>
      <c r="AA140" s="101"/>
      <c r="AB140" s="20">
        <v>4</v>
      </c>
      <c r="AC140">
        <v>13</v>
      </c>
      <c r="AD140" s="23">
        <v>44062</v>
      </c>
      <c r="AE140" s="24">
        <v>44062</v>
      </c>
      <c r="AG140" s="8">
        <v>44196</v>
      </c>
      <c r="AH140" s="90">
        <f t="shared" si="6"/>
        <v>4670516.75</v>
      </c>
      <c r="AI140" s="89">
        <v>18682067</v>
      </c>
      <c r="AJ140" s="89"/>
      <c r="AK140" s="89"/>
      <c r="AL140" s="37"/>
      <c r="AM140" s="90"/>
      <c r="AN140" s="90"/>
      <c r="AP140" s="90"/>
      <c r="AQ140" s="6"/>
      <c r="AS140" s="125"/>
      <c r="AT140" s="90"/>
      <c r="AU140" s="90"/>
      <c r="AV140" s="6">
        <f>IFERROR(VLOOKUP(AU140,#REF!,2,0), )</f>
        <v>0</v>
      </c>
      <c r="AW140" s="90"/>
      <c r="AX140" s="6">
        <f>IFERROR(VLOOKUP(AW140,#REF!,2,0), )</f>
        <v>0</v>
      </c>
      <c r="CA140" s="105"/>
      <c r="CC140" s="105"/>
      <c r="CD140" s="105"/>
      <c r="CQ140" s="90"/>
      <c r="CR140" s="90"/>
      <c r="CS140" s="90"/>
      <c r="CT140" s="8">
        <v>44196</v>
      </c>
      <c r="CU140" s="5">
        <f t="shared" si="7"/>
        <v>18682067</v>
      </c>
      <c r="DF140"/>
    </row>
    <row r="141" spans="1:110" ht="25.5" customHeight="1" x14ac:dyDescent="0.25">
      <c r="A141" s="30" t="s">
        <v>687</v>
      </c>
      <c r="B141" s="6">
        <v>2020</v>
      </c>
      <c r="C141" s="9" t="s">
        <v>1553</v>
      </c>
      <c r="D141" s="9" t="s">
        <v>1554</v>
      </c>
      <c r="E141" s="10" t="s">
        <v>1555</v>
      </c>
      <c r="G141" s="6" t="s">
        <v>892</v>
      </c>
      <c r="H141" s="6" t="s">
        <v>868</v>
      </c>
      <c r="I141" s="6" t="s">
        <v>869</v>
      </c>
      <c r="J141" s="6" t="s">
        <v>1556</v>
      </c>
      <c r="K141" s="99" t="s">
        <v>1557</v>
      </c>
      <c r="L141" s="6" t="s">
        <v>1953</v>
      </c>
      <c r="M141" s="6" t="s">
        <v>904</v>
      </c>
      <c r="N141" s="19">
        <v>1033722180</v>
      </c>
      <c r="Q141" s="6" t="s">
        <v>870</v>
      </c>
      <c r="T141" s="6"/>
      <c r="U141" s="6"/>
      <c r="V141" s="12"/>
      <c r="W141" s="6"/>
      <c r="X141" s="6"/>
      <c r="Y141" s="6"/>
      <c r="Z141" s="12">
        <v>3186084194</v>
      </c>
      <c r="AA141" s="101"/>
      <c r="AB141" s="20">
        <v>4</v>
      </c>
      <c r="AC141">
        <v>9</v>
      </c>
      <c r="AD141" s="23">
        <v>44061</v>
      </c>
      <c r="AE141" s="24">
        <v>44062</v>
      </c>
      <c r="AG141" s="8">
        <v>44196</v>
      </c>
      <c r="AH141" s="90">
        <f t="shared" si="6"/>
        <v>4670516.75</v>
      </c>
      <c r="AI141" s="89">
        <v>18682067</v>
      </c>
      <c r="AJ141" s="89"/>
      <c r="AK141" s="89"/>
      <c r="AL141" s="37"/>
      <c r="AM141" s="90"/>
      <c r="AN141" s="90"/>
      <c r="AP141" s="90"/>
      <c r="AQ141" s="6"/>
      <c r="AR141" s="125"/>
      <c r="AS141" s="125"/>
      <c r="AT141" s="90"/>
      <c r="AU141" s="90"/>
      <c r="AV141" s="6">
        <f>IFERROR(VLOOKUP(AU141,#REF!,2,0), )</f>
        <v>0</v>
      </c>
      <c r="AX141" s="6">
        <f>IFERROR(VLOOKUP(AW141,#REF!,2,0), )</f>
        <v>0</v>
      </c>
      <c r="CA141" s="107">
        <v>3933067</v>
      </c>
      <c r="CC141" s="105">
        <v>30</v>
      </c>
      <c r="CD141" s="118">
        <v>44227</v>
      </c>
      <c r="CQ141" s="90"/>
      <c r="CR141" s="90"/>
      <c r="CS141" s="90"/>
      <c r="CT141" s="118">
        <v>44227</v>
      </c>
      <c r="CU141" s="5">
        <f t="shared" si="7"/>
        <v>22615134</v>
      </c>
      <c r="DF141"/>
    </row>
    <row r="142" spans="1:110" ht="25.5" customHeight="1" x14ac:dyDescent="0.25">
      <c r="A142" s="30" t="s">
        <v>688</v>
      </c>
      <c r="B142" s="6">
        <v>2020</v>
      </c>
      <c r="C142" s="9" t="s">
        <v>1558</v>
      </c>
      <c r="D142" s="9" t="s">
        <v>1559</v>
      </c>
      <c r="E142" s="10" t="s">
        <v>1560</v>
      </c>
      <c r="G142" s="6" t="s">
        <v>892</v>
      </c>
      <c r="H142" s="6" t="s">
        <v>868</v>
      </c>
      <c r="I142" s="6" t="s">
        <v>869</v>
      </c>
      <c r="J142" s="6" t="s">
        <v>1561</v>
      </c>
      <c r="K142" s="99" t="s">
        <v>930</v>
      </c>
      <c r="L142" s="6" t="s">
        <v>1837</v>
      </c>
      <c r="M142" s="6" t="s">
        <v>904</v>
      </c>
      <c r="N142" s="19">
        <v>52851220</v>
      </c>
      <c r="Q142" s="6" t="s">
        <v>870</v>
      </c>
      <c r="T142" s="6"/>
      <c r="U142" s="6"/>
      <c r="V142" s="12"/>
      <c r="W142" s="6"/>
      <c r="X142" s="6"/>
      <c r="Y142" s="6"/>
      <c r="Z142" s="12">
        <v>3123851744</v>
      </c>
      <c r="AA142" s="101"/>
      <c r="AB142" s="20">
        <v>4</v>
      </c>
      <c r="AD142" s="23">
        <v>44061</v>
      </c>
      <c r="AE142" s="24">
        <v>44062</v>
      </c>
      <c r="AG142" s="8">
        <v>44183</v>
      </c>
      <c r="AH142" s="90">
        <f t="shared" si="6"/>
        <v>3000000</v>
      </c>
      <c r="AI142" s="89">
        <v>12000000</v>
      </c>
      <c r="AJ142" s="28"/>
      <c r="AK142" s="28"/>
      <c r="AL142" s="37"/>
      <c r="AM142" s="90"/>
      <c r="AN142" s="90"/>
      <c r="AO142" s="90"/>
      <c r="AP142" s="90"/>
      <c r="AQ142" s="6"/>
      <c r="AS142" s="125"/>
      <c r="AT142" s="90"/>
      <c r="AU142" s="90"/>
      <c r="AV142" s="6">
        <f>IFERROR(VLOOKUP(AU142,#REF!,2,0), )</f>
        <v>0</v>
      </c>
      <c r="AX142" s="6">
        <f>IFERROR(VLOOKUP(AW142,#REF!,2,0), )</f>
        <v>0</v>
      </c>
      <c r="CA142" s="107">
        <v>2700000</v>
      </c>
      <c r="CC142" s="105">
        <v>27</v>
      </c>
      <c r="CD142" s="118">
        <v>44211</v>
      </c>
      <c r="CQ142" s="90"/>
      <c r="CR142" s="90"/>
      <c r="CS142" s="90"/>
      <c r="CT142" s="118">
        <v>44211</v>
      </c>
      <c r="CU142" s="5">
        <f t="shared" si="7"/>
        <v>14700000</v>
      </c>
      <c r="DF142"/>
    </row>
    <row r="143" spans="1:110" ht="25.5" customHeight="1" x14ac:dyDescent="0.25">
      <c r="A143" s="30" t="s">
        <v>689</v>
      </c>
      <c r="B143" s="6">
        <v>2020</v>
      </c>
      <c r="C143" s="9" t="s">
        <v>1562</v>
      </c>
      <c r="D143" s="9" t="s">
        <v>1563</v>
      </c>
      <c r="E143" s="10" t="s">
        <v>1564</v>
      </c>
      <c r="G143" s="6" t="s">
        <v>892</v>
      </c>
      <c r="H143" s="6" t="s">
        <v>868</v>
      </c>
      <c r="I143" s="6" t="s">
        <v>869</v>
      </c>
      <c r="J143" s="6" t="s">
        <v>1565</v>
      </c>
      <c r="K143" s="99" t="s">
        <v>1009</v>
      </c>
      <c r="L143" s="6" t="s">
        <v>1851</v>
      </c>
      <c r="M143" s="6" t="s">
        <v>904</v>
      </c>
      <c r="N143" s="19">
        <v>1085265170</v>
      </c>
      <c r="Q143" s="6" t="s">
        <v>870</v>
      </c>
      <c r="T143" s="6"/>
      <c r="U143" s="6"/>
      <c r="V143" s="12"/>
      <c r="W143" s="6"/>
      <c r="X143" s="6"/>
      <c r="Y143" s="6"/>
      <c r="Z143" s="12">
        <v>3014514884</v>
      </c>
      <c r="AA143" s="101"/>
      <c r="AB143" s="20">
        <v>4</v>
      </c>
      <c r="AD143" s="23">
        <v>44062</v>
      </c>
      <c r="AE143" s="24">
        <v>44063</v>
      </c>
      <c r="AG143" s="8">
        <v>44184</v>
      </c>
      <c r="AH143" s="90">
        <f t="shared" si="6"/>
        <v>4250000</v>
      </c>
      <c r="AI143" s="89">
        <v>17000000</v>
      </c>
      <c r="AJ143" s="89"/>
      <c r="AK143" s="89"/>
      <c r="AL143" s="37"/>
      <c r="AM143" s="90"/>
      <c r="AN143" s="90"/>
      <c r="AO143" s="90"/>
      <c r="AP143" s="90"/>
      <c r="AQ143" s="6"/>
      <c r="AR143" s="125"/>
      <c r="AS143" s="125"/>
      <c r="AT143" s="90"/>
      <c r="AU143" s="90"/>
      <c r="AV143" s="6">
        <f>IFERROR(VLOOKUP(AU143,#REF!,2,0), )</f>
        <v>0</v>
      </c>
      <c r="AW143" s="90"/>
      <c r="AX143" s="6">
        <f>IFERROR(VLOOKUP(AW143,#REF!,2,0), )</f>
        <v>0</v>
      </c>
      <c r="AY143" s="125"/>
      <c r="AZ143" s="125"/>
      <c r="BA143" s="125"/>
      <c r="BB143" s="125"/>
      <c r="BC143" s="125"/>
      <c r="BD143" s="125"/>
      <c r="BE143" s="125"/>
      <c r="BF143" s="126"/>
      <c r="BG143" s="126"/>
      <c r="BH143" s="126"/>
      <c r="BI143" s="126"/>
      <c r="BJ143" s="126"/>
      <c r="BK143" s="126"/>
      <c r="BL143" s="126"/>
      <c r="BM143" s="126"/>
      <c r="BN143" s="126"/>
      <c r="BO143" s="126"/>
      <c r="BP143" s="90"/>
      <c r="BQ143" s="125"/>
      <c r="BR143" s="90"/>
      <c r="BS143" s="90"/>
      <c r="BT143" s="125"/>
      <c r="BU143" s="90"/>
      <c r="BV143" s="90"/>
      <c r="BW143" s="90"/>
      <c r="BX143" s="90"/>
      <c r="BY143" s="90"/>
      <c r="BZ143" s="125"/>
      <c r="CA143" s="107">
        <v>5666667</v>
      </c>
      <c r="CB143" s="125"/>
      <c r="CC143" s="105">
        <v>29</v>
      </c>
      <c r="CD143" s="118">
        <v>44225</v>
      </c>
      <c r="CE143" s="90"/>
      <c r="CF143" s="90"/>
      <c r="CG143" s="90"/>
      <c r="CH143" s="125"/>
      <c r="CI143" s="125"/>
      <c r="CJ143" s="128"/>
      <c r="CK143" s="90"/>
      <c r="CL143" s="90"/>
      <c r="CM143" s="90"/>
      <c r="CN143" s="90"/>
      <c r="CO143" s="125"/>
      <c r="CP143" s="128"/>
      <c r="CQ143" s="90"/>
      <c r="CR143" s="90"/>
      <c r="CS143" s="90"/>
      <c r="CT143" s="118">
        <v>44225</v>
      </c>
      <c r="CU143" s="5">
        <f t="shared" si="7"/>
        <v>22666667</v>
      </c>
      <c r="DF143"/>
    </row>
    <row r="144" spans="1:110" ht="25.5" customHeight="1" x14ac:dyDescent="0.25">
      <c r="A144" s="30" t="s">
        <v>690</v>
      </c>
      <c r="B144" s="6">
        <v>2020</v>
      </c>
      <c r="C144" s="9" t="s">
        <v>1566</v>
      </c>
      <c r="D144" s="9" t="s">
        <v>1567</v>
      </c>
      <c r="E144" s="10" t="s">
        <v>1568</v>
      </c>
      <c r="G144" s="6" t="s">
        <v>892</v>
      </c>
      <c r="H144" s="6" t="s">
        <v>868</v>
      </c>
      <c r="I144" s="6" t="s">
        <v>869</v>
      </c>
      <c r="J144" s="6" t="s">
        <v>1569</v>
      </c>
      <c r="K144" s="99" t="s">
        <v>1570</v>
      </c>
      <c r="L144" s="6" t="s">
        <v>1954</v>
      </c>
      <c r="M144" s="6" t="s">
        <v>904</v>
      </c>
      <c r="N144" s="19">
        <v>79911301</v>
      </c>
      <c r="Q144" s="6" t="s">
        <v>870</v>
      </c>
      <c r="T144" s="6"/>
      <c r="U144" s="6"/>
      <c r="V144" s="12"/>
      <c r="W144" s="6"/>
      <c r="X144" s="6"/>
      <c r="Y144" s="6"/>
      <c r="Z144" s="12">
        <v>3132544478</v>
      </c>
      <c r="AA144" s="101"/>
      <c r="AB144" s="20">
        <v>3</v>
      </c>
      <c r="AC144">
        <v>23</v>
      </c>
      <c r="AD144" s="23">
        <v>44082</v>
      </c>
      <c r="AE144" s="24">
        <v>44084</v>
      </c>
      <c r="AG144" s="8">
        <v>44196</v>
      </c>
      <c r="AH144" s="90">
        <f t="shared" si="6"/>
        <v>5278355.666666667</v>
      </c>
      <c r="AI144" s="89">
        <v>15835067</v>
      </c>
      <c r="AJ144" s="89"/>
      <c r="AK144" s="89"/>
      <c r="AL144" s="37"/>
      <c r="AM144" s="90"/>
      <c r="AN144" s="90"/>
      <c r="AO144" s="90"/>
      <c r="AP144" s="90"/>
      <c r="AQ144" s="6"/>
      <c r="AR144" s="125"/>
      <c r="AS144" s="125"/>
      <c r="AT144" s="90"/>
      <c r="AU144" s="90"/>
      <c r="AV144" s="6">
        <f>IFERROR(VLOOKUP(AU144,#REF!,2,0), )</f>
        <v>0</v>
      </c>
      <c r="AW144" s="90"/>
      <c r="AX144" s="6">
        <f>IFERROR(VLOOKUP(AW144,#REF!,2,0), )</f>
        <v>0</v>
      </c>
      <c r="AY144" s="125"/>
      <c r="AZ144" s="125"/>
      <c r="BA144" s="125"/>
      <c r="BB144" s="125"/>
      <c r="BC144" s="125"/>
      <c r="BD144" s="125"/>
      <c r="BE144" s="125"/>
      <c r="BF144" s="126"/>
      <c r="BG144" s="126"/>
      <c r="BH144" s="126"/>
      <c r="BI144" s="126"/>
      <c r="BJ144" s="126"/>
      <c r="BK144" s="126"/>
      <c r="BL144" s="126"/>
      <c r="BM144" s="126"/>
      <c r="BN144" s="126"/>
      <c r="BO144" s="126"/>
      <c r="BP144" s="90"/>
      <c r="BQ144" s="125"/>
      <c r="BR144" s="90"/>
      <c r="BS144" s="90"/>
      <c r="BT144" s="125"/>
      <c r="BU144" s="90"/>
      <c r="BV144" s="90"/>
      <c r="BW144" s="90"/>
      <c r="BX144" s="90"/>
      <c r="BY144" s="90"/>
      <c r="BZ144" s="125"/>
      <c r="CA144" s="107">
        <v>4204000</v>
      </c>
      <c r="CB144" s="125"/>
      <c r="CC144" s="105">
        <v>30</v>
      </c>
      <c r="CD144" s="118">
        <v>44227</v>
      </c>
      <c r="CE144" s="90"/>
      <c r="CF144" s="90"/>
      <c r="CG144" s="90"/>
      <c r="CH144" s="125"/>
      <c r="CI144" s="125"/>
      <c r="CJ144" s="128"/>
      <c r="CK144" s="90"/>
      <c r="CL144" s="90"/>
      <c r="CM144" s="90"/>
      <c r="CN144" s="90"/>
      <c r="CO144" s="125"/>
      <c r="CP144" s="128"/>
      <c r="CQ144" s="90"/>
      <c r="CR144" s="90"/>
      <c r="CS144" s="90"/>
      <c r="CT144" s="118">
        <v>44227</v>
      </c>
      <c r="CU144" s="5">
        <f t="shared" si="7"/>
        <v>20039067</v>
      </c>
      <c r="DF144"/>
    </row>
    <row r="145" spans="1:117" ht="25.5" customHeight="1" x14ac:dyDescent="0.25">
      <c r="A145" s="30" t="s">
        <v>691</v>
      </c>
      <c r="B145" s="6">
        <v>2020</v>
      </c>
      <c r="C145" s="9" t="s">
        <v>1571</v>
      </c>
      <c r="D145" s="9" t="s">
        <v>1572</v>
      </c>
      <c r="E145" s="10" t="s">
        <v>1573</v>
      </c>
      <c r="G145" s="6" t="s">
        <v>892</v>
      </c>
      <c r="H145" s="6" t="s">
        <v>868</v>
      </c>
      <c r="I145" s="6" t="s">
        <v>869</v>
      </c>
      <c r="J145" s="6" t="s">
        <v>1574</v>
      </c>
      <c r="K145" s="99" t="s">
        <v>899</v>
      </c>
      <c r="L145" s="6" t="s">
        <v>587</v>
      </c>
      <c r="M145" s="6" t="s">
        <v>904</v>
      </c>
      <c r="N145" s="19">
        <v>1033783025</v>
      </c>
      <c r="Q145" s="6" t="s">
        <v>870</v>
      </c>
      <c r="T145" s="6"/>
      <c r="U145" s="6"/>
      <c r="V145" s="12"/>
      <c r="W145" s="6"/>
      <c r="X145" s="6"/>
      <c r="Y145" s="6"/>
      <c r="Z145" s="12">
        <v>3164368139</v>
      </c>
      <c r="AA145" s="101"/>
      <c r="AB145" s="20">
        <v>4</v>
      </c>
      <c r="AD145" s="23">
        <v>44063</v>
      </c>
      <c r="AE145" s="24">
        <v>44064</v>
      </c>
      <c r="AG145" s="8">
        <v>44185</v>
      </c>
      <c r="AH145" s="90">
        <f t="shared" si="6"/>
        <v>2500000</v>
      </c>
      <c r="AI145" s="89">
        <v>10000000</v>
      </c>
      <c r="AJ145" s="89"/>
      <c r="AK145" s="89"/>
      <c r="AL145" s="37"/>
      <c r="AM145" s="90"/>
      <c r="AN145" s="90"/>
      <c r="AO145" s="90"/>
      <c r="AP145" s="90"/>
      <c r="AQ145" s="6"/>
      <c r="AR145" s="125"/>
      <c r="AS145" s="125"/>
      <c r="AT145" s="90"/>
      <c r="AU145" s="90"/>
      <c r="AV145" s="6">
        <f>IFERROR(VLOOKUP(AU145,#REF!,2,0), )</f>
        <v>0</v>
      </c>
      <c r="AW145" s="90"/>
      <c r="AX145" s="6">
        <f>IFERROR(VLOOKUP(AW145,#REF!,2,0), )</f>
        <v>0</v>
      </c>
      <c r="AY145" s="125"/>
      <c r="AZ145" s="125"/>
      <c r="BA145" s="125"/>
      <c r="BB145" s="125"/>
      <c r="BC145" s="125"/>
      <c r="BD145" s="125"/>
      <c r="BE145" s="125"/>
      <c r="BF145" s="126"/>
      <c r="BG145" s="126"/>
      <c r="BH145" s="126"/>
      <c r="BI145" s="126"/>
      <c r="BJ145" s="126"/>
      <c r="BK145" s="126"/>
      <c r="BL145" s="126"/>
      <c r="BM145" s="126"/>
      <c r="BN145" s="126"/>
      <c r="BO145" s="126"/>
      <c r="BP145" s="90"/>
      <c r="BQ145" s="125"/>
      <c r="BR145" s="90"/>
      <c r="BS145" s="90"/>
      <c r="BT145" s="125"/>
      <c r="BU145" s="90"/>
      <c r="BV145" s="90"/>
      <c r="BW145" s="90"/>
      <c r="BX145" s="90"/>
      <c r="BY145" s="90"/>
      <c r="BZ145" s="125"/>
      <c r="CA145" s="107">
        <v>3333333</v>
      </c>
      <c r="CB145" s="125"/>
      <c r="CC145" s="105">
        <v>40</v>
      </c>
      <c r="CD145" s="118">
        <v>44227</v>
      </c>
      <c r="CE145" s="90"/>
      <c r="CF145" s="90"/>
      <c r="CG145" s="90"/>
      <c r="CH145" s="125"/>
      <c r="CI145" s="125"/>
      <c r="CJ145" s="128"/>
      <c r="CK145" s="90"/>
      <c r="CL145" s="90"/>
      <c r="CM145" s="90"/>
      <c r="CN145" s="90"/>
      <c r="CO145" s="125"/>
      <c r="CP145" s="128"/>
      <c r="CQ145" s="90"/>
      <c r="CR145" s="90"/>
      <c r="CS145" s="90"/>
      <c r="CT145" s="118">
        <v>44227</v>
      </c>
      <c r="CU145" s="5">
        <f t="shared" si="7"/>
        <v>13333333</v>
      </c>
      <c r="DF145"/>
    </row>
    <row r="146" spans="1:117" ht="25.5" customHeight="1" x14ac:dyDescent="0.25">
      <c r="A146" s="30" t="s">
        <v>692</v>
      </c>
      <c r="B146" s="6">
        <v>2020</v>
      </c>
      <c r="C146" s="9" t="s">
        <v>1575</v>
      </c>
      <c r="D146" s="9" t="s">
        <v>1576</v>
      </c>
      <c r="E146" s="10" t="s">
        <v>1577</v>
      </c>
      <c r="G146" s="6" t="s">
        <v>892</v>
      </c>
      <c r="H146" s="6" t="s">
        <v>868</v>
      </c>
      <c r="I146" s="6" t="s">
        <v>869</v>
      </c>
      <c r="J146" s="6" t="s">
        <v>1578</v>
      </c>
      <c r="K146" s="99" t="s">
        <v>1031</v>
      </c>
      <c r="L146" s="6" t="s">
        <v>1854</v>
      </c>
      <c r="M146" s="6" t="s">
        <v>904</v>
      </c>
      <c r="N146" s="19">
        <v>1010164064</v>
      </c>
      <c r="Q146" s="6" t="s">
        <v>870</v>
      </c>
      <c r="T146" s="6"/>
      <c r="U146" s="6"/>
      <c r="V146" s="12"/>
      <c r="W146" s="6"/>
      <c r="X146" s="6"/>
      <c r="Y146" s="6"/>
      <c r="Z146" s="12">
        <v>3045922485</v>
      </c>
      <c r="AA146" s="101"/>
      <c r="AB146" s="20">
        <v>4</v>
      </c>
      <c r="AD146" s="23">
        <v>44064</v>
      </c>
      <c r="AE146" s="24">
        <v>44067</v>
      </c>
      <c r="AG146" s="8">
        <v>44188</v>
      </c>
      <c r="AH146" s="90">
        <f t="shared" si="6"/>
        <v>2200000</v>
      </c>
      <c r="AI146" s="89">
        <v>8800000</v>
      </c>
      <c r="AJ146" s="89"/>
      <c r="AK146" s="89"/>
      <c r="AL146" s="37"/>
      <c r="AM146" s="90"/>
      <c r="AN146" s="90"/>
      <c r="AO146" s="90"/>
      <c r="AP146" s="90"/>
      <c r="AQ146" s="6"/>
      <c r="AR146" s="125"/>
      <c r="AS146" s="125"/>
      <c r="AT146" s="90"/>
      <c r="AU146" s="90"/>
      <c r="AV146" s="6">
        <f>IFERROR(VLOOKUP(AU146,#REF!,2,0), )</f>
        <v>0</v>
      </c>
      <c r="AW146" s="90"/>
      <c r="AX146" s="6">
        <f>IFERROR(VLOOKUP(AW146,#REF!,2,0), )</f>
        <v>0</v>
      </c>
      <c r="AY146" s="125"/>
      <c r="AZ146" s="125"/>
      <c r="BA146" s="125"/>
      <c r="BB146" s="125"/>
      <c r="BC146" s="125"/>
      <c r="BD146" s="125"/>
      <c r="BE146" s="125"/>
      <c r="BF146" s="126"/>
      <c r="BG146" s="126"/>
      <c r="BH146" s="126"/>
      <c r="BI146" s="126"/>
      <c r="BJ146" s="126"/>
      <c r="BK146" s="126"/>
      <c r="BL146" s="126"/>
      <c r="BM146" s="126"/>
      <c r="BN146" s="126"/>
      <c r="BO146" s="126"/>
      <c r="BP146" s="90"/>
      <c r="BQ146" s="125"/>
      <c r="BR146" s="90"/>
      <c r="BS146" s="90"/>
      <c r="BT146" s="125"/>
      <c r="BU146" s="90"/>
      <c r="BV146" s="90"/>
      <c r="BW146" s="90"/>
      <c r="BX146" s="90"/>
      <c r="BY146" s="90"/>
      <c r="BZ146" s="125"/>
      <c r="CA146" s="107">
        <v>1613333</v>
      </c>
      <c r="CB146" s="125"/>
      <c r="CC146" s="105">
        <v>22</v>
      </c>
      <c r="CD146" s="118">
        <v>44211</v>
      </c>
      <c r="CE146" s="90"/>
      <c r="CF146" s="90"/>
      <c r="CG146" s="90"/>
      <c r="CH146" s="125"/>
      <c r="CI146" s="125"/>
      <c r="CJ146" s="128"/>
      <c r="CK146" s="90"/>
      <c r="CL146" s="90"/>
      <c r="CM146" s="90"/>
      <c r="CN146" s="90"/>
      <c r="CO146" s="125"/>
      <c r="CP146" s="128"/>
      <c r="CQ146" s="90"/>
      <c r="CR146" s="90"/>
      <c r="CS146" s="90"/>
      <c r="CT146" s="118">
        <v>44211</v>
      </c>
      <c r="CU146" s="5">
        <f t="shared" si="7"/>
        <v>10413333</v>
      </c>
      <c r="DF146"/>
    </row>
    <row r="147" spans="1:117" ht="25.5" customHeight="1" x14ac:dyDescent="0.25">
      <c r="A147" s="30" t="s">
        <v>693</v>
      </c>
      <c r="B147" s="6">
        <v>2020</v>
      </c>
      <c r="C147" s="9" t="s">
        <v>1579</v>
      </c>
      <c r="D147" s="9" t="s">
        <v>1580</v>
      </c>
      <c r="E147" s="10" t="s">
        <v>1581</v>
      </c>
      <c r="G147" s="6" t="s">
        <v>892</v>
      </c>
      <c r="H147" s="6" t="s">
        <v>868</v>
      </c>
      <c r="I147" s="6" t="s">
        <v>869</v>
      </c>
      <c r="J147" s="6" t="s">
        <v>1582</v>
      </c>
      <c r="K147" s="99" t="s">
        <v>887</v>
      </c>
      <c r="L147" s="6" t="s">
        <v>592</v>
      </c>
      <c r="M147" s="6" t="s">
        <v>904</v>
      </c>
      <c r="N147" s="19">
        <v>1010190221</v>
      </c>
      <c r="Q147" s="6" t="s">
        <v>870</v>
      </c>
      <c r="T147" s="6"/>
      <c r="U147" s="6"/>
      <c r="V147" s="12"/>
      <c r="W147" s="6"/>
      <c r="X147" s="6"/>
      <c r="Y147" s="6"/>
      <c r="Z147" s="12">
        <v>3115383510</v>
      </c>
      <c r="AA147" s="102"/>
      <c r="AB147" s="20">
        <v>4</v>
      </c>
      <c r="AC147">
        <v>8</v>
      </c>
      <c r="AD147" s="23">
        <v>44067</v>
      </c>
      <c r="AE147" s="24">
        <v>44067</v>
      </c>
      <c r="AG147" s="8">
        <v>44196</v>
      </c>
      <c r="AH147" s="90">
        <f t="shared" si="6"/>
        <v>4459816.75</v>
      </c>
      <c r="AI147" s="89">
        <v>17839267</v>
      </c>
      <c r="AJ147" s="28"/>
      <c r="AK147" s="28"/>
      <c r="AL147" s="37"/>
      <c r="AM147" s="90"/>
      <c r="AN147" s="90"/>
      <c r="AP147" s="90"/>
      <c r="AQ147" s="6"/>
      <c r="AS147" s="125"/>
      <c r="AT147" s="90"/>
      <c r="AU147" s="90"/>
      <c r="AV147" s="6">
        <f>IFERROR(VLOOKUP(AU147,#REF!,2,0), )</f>
        <v>0</v>
      </c>
      <c r="AW147" s="90"/>
      <c r="AX147" s="6">
        <f>IFERROR(VLOOKUP(AW147,#REF!,2,0), )</f>
        <v>0</v>
      </c>
      <c r="CA147" s="107">
        <v>2107000</v>
      </c>
      <c r="CC147" s="105">
        <v>29</v>
      </c>
      <c r="CD147" s="118">
        <v>44225</v>
      </c>
      <c r="CQ147" s="90"/>
      <c r="CR147" s="90"/>
      <c r="CS147" s="90"/>
      <c r="CT147" s="8">
        <v>44196</v>
      </c>
      <c r="CU147" s="5">
        <f t="shared" si="7"/>
        <v>19946267</v>
      </c>
      <c r="DF147"/>
    </row>
    <row r="148" spans="1:117" ht="25.5" customHeight="1" x14ac:dyDescent="0.25">
      <c r="A148" s="30" t="s">
        <v>694</v>
      </c>
      <c r="B148" s="6">
        <v>2020</v>
      </c>
      <c r="C148" s="9" t="s">
        <v>1583</v>
      </c>
      <c r="D148" s="9" t="s">
        <v>1584</v>
      </c>
      <c r="E148" s="10" t="s">
        <v>1585</v>
      </c>
      <c r="G148" s="6" t="s">
        <v>892</v>
      </c>
      <c r="H148" s="6" t="s">
        <v>868</v>
      </c>
      <c r="I148" s="6" t="s">
        <v>869</v>
      </c>
      <c r="J148" s="6" t="s">
        <v>1586</v>
      </c>
      <c r="K148" s="99" t="s">
        <v>1587</v>
      </c>
      <c r="L148" s="6" t="s">
        <v>1955</v>
      </c>
      <c r="M148" s="6" t="s">
        <v>904</v>
      </c>
      <c r="N148" s="19">
        <v>103236675</v>
      </c>
      <c r="Q148" s="6" t="s">
        <v>870</v>
      </c>
      <c r="T148" s="6"/>
      <c r="U148" s="6"/>
      <c r="V148" s="12"/>
      <c r="W148" s="6"/>
      <c r="X148" s="6"/>
      <c r="Y148" s="6"/>
      <c r="Z148" s="12">
        <v>3132610778</v>
      </c>
      <c r="AA148" s="101"/>
      <c r="AB148" s="20">
        <v>4</v>
      </c>
      <c r="AC148">
        <v>8</v>
      </c>
      <c r="AD148" s="23">
        <v>44064</v>
      </c>
      <c r="AE148" s="24">
        <v>44064</v>
      </c>
      <c r="AG148" s="8">
        <v>44196</v>
      </c>
      <c r="AH148" s="2">
        <f t="shared" si="6"/>
        <v>4555083.25</v>
      </c>
      <c r="AI148" s="28">
        <v>18220333</v>
      </c>
      <c r="AJ148" s="28"/>
      <c r="AK148" s="28"/>
      <c r="AL148" s="37"/>
      <c r="AQ148" s="6"/>
      <c r="AV148" s="6">
        <f>IFERROR(VLOOKUP(AU148,#REF!,2,0), )</f>
        <v>0</v>
      </c>
      <c r="AX148" s="6">
        <f>IFERROR(VLOOKUP(AW148,#REF!,2,0), )</f>
        <v>0</v>
      </c>
      <c r="CA148" s="105"/>
      <c r="CC148" s="105"/>
      <c r="CD148" s="105"/>
      <c r="CT148" s="8">
        <v>44196</v>
      </c>
      <c r="CU148" s="5">
        <f t="shared" si="7"/>
        <v>18220333</v>
      </c>
      <c r="DF148"/>
    </row>
    <row r="149" spans="1:117" ht="25.5" customHeight="1" x14ac:dyDescent="0.25">
      <c r="A149" s="30" t="s">
        <v>695</v>
      </c>
      <c r="B149" s="6">
        <v>2020</v>
      </c>
      <c r="C149" s="9" t="s">
        <v>1588</v>
      </c>
      <c r="D149" s="9" t="s">
        <v>1589</v>
      </c>
      <c r="E149" s="10" t="s">
        <v>1590</v>
      </c>
      <c r="G149" s="6" t="s">
        <v>892</v>
      </c>
      <c r="H149" s="6" t="s">
        <v>868</v>
      </c>
      <c r="I149" s="6" t="s">
        <v>869</v>
      </c>
      <c r="J149" s="6" t="s">
        <v>1591</v>
      </c>
      <c r="K149" s="99" t="s">
        <v>906</v>
      </c>
      <c r="L149" s="6" t="s">
        <v>579</v>
      </c>
      <c r="M149" s="6" t="s">
        <v>904</v>
      </c>
      <c r="N149" s="19">
        <v>52499398</v>
      </c>
      <c r="Q149" s="6" t="s">
        <v>870</v>
      </c>
      <c r="T149" s="6"/>
      <c r="U149" s="6"/>
      <c r="V149" s="12"/>
      <c r="W149" s="6"/>
      <c r="X149" s="6"/>
      <c r="Y149" s="6"/>
      <c r="Z149" s="12">
        <v>3164811637</v>
      </c>
      <c r="AA149" s="101"/>
      <c r="AB149" s="20">
        <v>4</v>
      </c>
      <c r="AD149" s="23">
        <v>44064</v>
      </c>
      <c r="AE149" s="24"/>
      <c r="AG149" s="8">
        <v>44185</v>
      </c>
      <c r="AH149" s="90">
        <f t="shared" si="6"/>
        <v>3862333</v>
      </c>
      <c r="AI149" s="89">
        <v>15449332</v>
      </c>
      <c r="AJ149" s="89"/>
      <c r="AK149" s="89"/>
      <c r="AL149" s="37"/>
      <c r="AM149" s="90"/>
      <c r="AN149" s="90"/>
      <c r="AO149" s="90"/>
      <c r="AP149" s="90"/>
      <c r="AQ149" s="6"/>
      <c r="AR149" s="125"/>
      <c r="AS149" s="125"/>
      <c r="AT149" s="90"/>
      <c r="AU149" s="90"/>
      <c r="AV149" s="6">
        <f>IFERROR(VLOOKUP(AU149,#REF!,2,0), )</f>
        <v>0</v>
      </c>
      <c r="AW149" s="90"/>
      <c r="AX149" s="6">
        <f>IFERROR(VLOOKUP(AW149,#REF!,2,0), )</f>
        <v>0</v>
      </c>
      <c r="AY149" s="125"/>
      <c r="AZ149" s="125"/>
      <c r="BA149" s="125"/>
      <c r="BB149" s="125"/>
      <c r="BC149" s="125"/>
      <c r="BD149" s="125"/>
      <c r="BE149" s="125"/>
      <c r="BF149" s="126"/>
      <c r="BG149" s="126"/>
      <c r="BH149" s="126"/>
      <c r="BI149" s="126"/>
      <c r="BJ149" s="126"/>
      <c r="BK149" s="126"/>
      <c r="BL149" s="126"/>
      <c r="BM149" s="126"/>
      <c r="BN149" s="126"/>
      <c r="BO149" s="126"/>
      <c r="BP149" s="90"/>
      <c r="BQ149" s="125"/>
      <c r="BR149" s="90"/>
      <c r="BS149" s="90"/>
      <c r="BT149" s="125"/>
      <c r="BU149" s="90"/>
      <c r="BV149" s="90"/>
      <c r="BW149" s="90"/>
      <c r="BX149" s="90"/>
      <c r="BY149" s="90"/>
      <c r="BZ149" s="125"/>
      <c r="CA149" s="107">
        <v>5021033</v>
      </c>
      <c r="CB149" s="125"/>
      <c r="CC149" s="105">
        <v>29</v>
      </c>
      <c r="CD149" s="118">
        <v>44225</v>
      </c>
      <c r="CE149" s="90"/>
      <c r="CF149" s="90"/>
      <c r="CG149" s="90"/>
      <c r="CH149" s="125"/>
      <c r="CI149" s="125"/>
      <c r="CJ149" s="128"/>
      <c r="CK149" s="90"/>
      <c r="CL149" s="90"/>
      <c r="CM149" s="90"/>
      <c r="CN149" s="90"/>
      <c r="CO149" s="125"/>
      <c r="CP149" s="128"/>
      <c r="CQ149" s="90"/>
      <c r="CR149" s="90"/>
      <c r="CS149" s="90"/>
      <c r="CT149" s="8">
        <v>44185</v>
      </c>
      <c r="CU149" s="5">
        <f t="shared" si="7"/>
        <v>20470365</v>
      </c>
      <c r="DF149"/>
    </row>
    <row r="150" spans="1:117" ht="25.5" customHeight="1" x14ac:dyDescent="0.25">
      <c r="A150" s="30" t="s">
        <v>697</v>
      </c>
      <c r="B150" s="6">
        <v>2020</v>
      </c>
      <c r="C150" s="9" t="s">
        <v>1592</v>
      </c>
      <c r="D150" s="9" t="s">
        <v>1593</v>
      </c>
      <c r="E150" s="10" t="s">
        <v>1594</v>
      </c>
      <c r="G150" s="6" t="s">
        <v>892</v>
      </c>
      <c r="H150" s="6" t="s">
        <v>868</v>
      </c>
      <c r="I150" s="6" t="s">
        <v>869</v>
      </c>
      <c r="J150" s="6" t="s">
        <v>1595</v>
      </c>
      <c r="K150" s="99" t="s">
        <v>915</v>
      </c>
      <c r="L150" s="6" t="s">
        <v>1826</v>
      </c>
      <c r="M150" s="6" t="s">
        <v>904</v>
      </c>
      <c r="N150" s="19">
        <v>80794862</v>
      </c>
      <c r="Q150" s="6" t="s">
        <v>870</v>
      </c>
      <c r="T150" s="6"/>
      <c r="U150" s="6"/>
      <c r="V150" s="12"/>
      <c r="W150" s="6"/>
      <c r="X150" s="6"/>
      <c r="Y150" s="6"/>
      <c r="Z150" s="12">
        <v>3003179366</v>
      </c>
      <c r="AA150" s="101"/>
      <c r="AB150" s="20">
        <v>4</v>
      </c>
      <c r="AD150" s="23">
        <v>44064</v>
      </c>
      <c r="AE150" s="24">
        <v>44064</v>
      </c>
      <c r="AG150" s="8">
        <v>44196</v>
      </c>
      <c r="AH150" s="2">
        <f t="shared" si="6"/>
        <v>6500000</v>
      </c>
      <c r="AI150" s="28">
        <v>26000000</v>
      </c>
      <c r="AJ150" s="28"/>
      <c r="AK150" s="28"/>
      <c r="AL150" s="37"/>
      <c r="AQ150" s="6"/>
      <c r="AV150" s="6">
        <f>IFERROR(VLOOKUP(AU150,#REF!,2,0), )</f>
        <v>0</v>
      </c>
      <c r="AX150" s="6">
        <f>IFERROR(VLOOKUP(AW150,#REF!,2,0), )</f>
        <v>0</v>
      </c>
      <c r="CA150" s="107">
        <v>8450000</v>
      </c>
      <c r="CC150" s="105">
        <v>29</v>
      </c>
      <c r="CD150" s="118">
        <v>44225</v>
      </c>
      <c r="CT150" s="8">
        <v>44196</v>
      </c>
      <c r="CU150" s="5">
        <f t="shared" si="7"/>
        <v>34450000</v>
      </c>
      <c r="DF150"/>
    </row>
    <row r="151" spans="1:117" ht="25.5" customHeight="1" x14ac:dyDescent="0.25">
      <c r="A151" s="30" t="s">
        <v>698</v>
      </c>
      <c r="B151" s="6">
        <v>2020</v>
      </c>
      <c r="C151" s="9" t="s">
        <v>1596</v>
      </c>
      <c r="D151" s="9" t="s">
        <v>1597</v>
      </c>
      <c r="E151" s="10" t="s">
        <v>1598</v>
      </c>
      <c r="G151" s="6" t="s">
        <v>892</v>
      </c>
      <c r="H151" s="6" t="s">
        <v>868</v>
      </c>
      <c r="I151" s="6" t="s">
        <v>869</v>
      </c>
      <c r="J151" s="6" t="s">
        <v>1599</v>
      </c>
      <c r="K151" s="99" t="s">
        <v>1600</v>
      </c>
      <c r="L151" s="6" t="s">
        <v>1956</v>
      </c>
      <c r="M151" s="6" t="s">
        <v>904</v>
      </c>
      <c r="N151" s="19">
        <v>79136548</v>
      </c>
      <c r="Q151" s="6" t="s">
        <v>870</v>
      </c>
      <c r="T151" s="6"/>
      <c r="U151" s="6"/>
      <c r="V151" s="12"/>
      <c r="W151" s="6"/>
      <c r="X151" s="6"/>
      <c r="Y151" s="6"/>
      <c r="Z151" s="12">
        <v>3125344713</v>
      </c>
      <c r="AA151" s="101"/>
      <c r="AB151" s="20">
        <v>4</v>
      </c>
      <c r="AC151">
        <v>8</v>
      </c>
      <c r="AD151" s="23">
        <v>44065</v>
      </c>
      <c r="AE151" s="24">
        <v>44067</v>
      </c>
      <c r="AG151" s="8">
        <v>44196</v>
      </c>
      <c r="AH151" s="2">
        <f t="shared" si="6"/>
        <v>2508250</v>
      </c>
      <c r="AI151" s="28">
        <v>10033000</v>
      </c>
      <c r="AJ151" s="28"/>
      <c r="AK151" s="28"/>
      <c r="AL151" s="37"/>
      <c r="AQ151" s="6"/>
      <c r="AV151" s="6">
        <f>IFERROR(VLOOKUP(AU151,#REF!,2,0), )</f>
        <v>0</v>
      </c>
      <c r="AX151" s="6">
        <f>IFERROR(VLOOKUP(AW151,#REF!,2,0), )</f>
        <v>0</v>
      </c>
      <c r="CA151" s="107">
        <v>2765000</v>
      </c>
      <c r="CC151" s="105">
        <v>35</v>
      </c>
      <c r="CD151" s="118">
        <v>44232</v>
      </c>
      <c r="CT151" s="8">
        <v>44196</v>
      </c>
      <c r="CU151" s="5">
        <f t="shared" si="7"/>
        <v>12798000</v>
      </c>
      <c r="DF151"/>
    </row>
    <row r="152" spans="1:117" ht="25.5" customHeight="1" x14ac:dyDescent="0.25">
      <c r="A152" s="30" t="s">
        <v>700</v>
      </c>
      <c r="B152" s="6">
        <v>2020</v>
      </c>
      <c r="C152" s="9" t="s">
        <v>1601</v>
      </c>
      <c r="D152" s="9" t="s">
        <v>1602</v>
      </c>
      <c r="E152" s="10" t="s">
        <v>1603</v>
      </c>
      <c r="G152" s="6" t="s">
        <v>892</v>
      </c>
      <c r="H152" s="6" t="s">
        <v>868</v>
      </c>
      <c r="I152" s="6" t="s">
        <v>869</v>
      </c>
      <c r="J152" s="6" t="s">
        <v>1314</v>
      </c>
      <c r="K152" s="99" t="s">
        <v>1604</v>
      </c>
      <c r="L152" s="6" t="s">
        <v>1957</v>
      </c>
      <c r="M152" s="6" t="s">
        <v>904</v>
      </c>
      <c r="N152" s="19">
        <v>1086328504</v>
      </c>
      <c r="Q152" s="6" t="s">
        <v>870</v>
      </c>
      <c r="T152" s="6"/>
      <c r="U152" s="6"/>
      <c r="V152" s="12"/>
      <c r="W152" s="6"/>
      <c r="X152" s="6"/>
      <c r="Y152" s="6"/>
      <c r="Z152" s="12">
        <v>3148014072</v>
      </c>
      <c r="AA152" s="101"/>
      <c r="AB152" s="20">
        <v>4</v>
      </c>
      <c r="AD152" s="23">
        <v>44065</v>
      </c>
      <c r="AE152" s="24">
        <v>44067</v>
      </c>
      <c r="AG152" s="8">
        <v>44188</v>
      </c>
      <c r="AH152" s="2">
        <f t="shared" si="6"/>
        <v>6000000</v>
      </c>
      <c r="AI152" s="28">
        <v>24000000</v>
      </c>
      <c r="AJ152" s="28"/>
      <c r="AK152" s="28"/>
      <c r="AL152" s="37"/>
      <c r="AQ152" s="6"/>
      <c r="AV152" s="6">
        <f>IFERROR(VLOOKUP(AU152,#REF!,2,0), )</f>
        <v>0</v>
      </c>
      <c r="AX152" s="6">
        <f>IFERROR(VLOOKUP(AW152,#REF!,2,0), )</f>
        <v>0</v>
      </c>
      <c r="CA152" s="107">
        <v>7800000</v>
      </c>
      <c r="CC152" s="105">
        <v>36</v>
      </c>
      <c r="CD152" s="118">
        <v>44225</v>
      </c>
      <c r="CT152" s="8">
        <v>44188</v>
      </c>
      <c r="CU152" s="5">
        <f t="shared" si="7"/>
        <v>31800000</v>
      </c>
      <c r="DF152"/>
    </row>
    <row r="153" spans="1:117" ht="25.5" customHeight="1" x14ac:dyDescent="0.25">
      <c r="A153" s="30" t="s">
        <v>701</v>
      </c>
      <c r="B153" s="6">
        <v>2020</v>
      </c>
      <c r="C153" s="9" t="s">
        <v>1605</v>
      </c>
      <c r="D153" s="9" t="s">
        <v>1606</v>
      </c>
      <c r="E153" s="10" t="s">
        <v>1607</v>
      </c>
      <c r="G153" s="6" t="s">
        <v>892</v>
      </c>
      <c r="H153" s="6" t="s">
        <v>868</v>
      </c>
      <c r="I153" s="6" t="s">
        <v>869</v>
      </c>
      <c r="J153" s="6" t="s">
        <v>1608</v>
      </c>
      <c r="K153" s="99" t="s">
        <v>929</v>
      </c>
      <c r="L153" s="6" t="s">
        <v>1836</v>
      </c>
      <c r="M153" s="6" t="s">
        <v>904</v>
      </c>
      <c r="N153" s="19">
        <v>80222582</v>
      </c>
      <c r="Q153" s="6" t="s">
        <v>870</v>
      </c>
      <c r="T153" s="6"/>
      <c r="U153" s="6"/>
      <c r="V153" s="12"/>
      <c r="W153" s="6"/>
      <c r="X153" s="6"/>
      <c r="Y153" s="6"/>
      <c r="Z153" s="12">
        <v>3058159411</v>
      </c>
      <c r="AA153" s="101"/>
      <c r="AB153" s="20">
        <v>4</v>
      </c>
      <c r="AD153" s="23">
        <v>44065</v>
      </c>
      <c r="AE153" s="24">
        <v>44072</v>
      </c>
      <c r="AG153" s="8">
        <v>44196</v>
      </c>
      <c r="AH153" s="90">
        <f t="shared" si="6"/>
        <v>4100000</v>
      </c>
      <c r="AI153" s="89">
        <v>16400000</v>
      </c>
      <c r="AJ153" s="89"/>
      <c r="AK153" s="89"/>
      <c r="AL153" s="37"/>
      <c r="AM153" s="90"/>
      <c r="AN153" s="90"/>
      <c r="AO153" s="90"/>
      <c r="AP153" s="90"/>
      <c r="AQ153" s="6"/>
      <c r="AR153" s="125"/>
      <c r="AS153" s="125"/>
      <c r="AT153" s="90"/>
      <c r="AU153" s="90"/>
      <c r="AV153" s="6">
        <f>IFERROR(VLOOKUP(AU153,#REF!,2,0), )</f>
        <v>0</v>
      </c>
      <c r="AW153" s="90"/>
      <c r="AX153" s="6">
        <f>IFERROR(VLOOKUP(AW153,#REF!,2,0), )</f>
        <v>0</v>
      </c>
      <c r="AY153" s="125"/>
      <c r="AZ153" s="125"/>
      <c r="BA153" s="125"/>
      <c r="BB153" s="125"/>
      <c r="BC153" s="125"/>
      <c r="BD153" s="125"/>
      <c r="BE153" s="125"/>
      <c r="BF153" s="126"/>
      <c r="BG153" s="126"/>
      <c r="BH153" s="126"/>
      <c r="BI153" s="126"/>
      <c r="BJ153" s="126"/>
      <c r="BK153" s="126"/>
      <c r="BL153" s="126"/>
      <c r="BM153" s="126"/>
      <c r="BN153" s="126"/>
      <c r="BO153" s="126"/>
      <c r="BP153" s="90"/>
      <c r="BQ153" s="125"/>
      <c r="BR153" s="90"/>
      <c r="BS153" s="90"/>
      <c r="BT153" s="125"/>
      <c r="BU153" s="90"/>
      <c r="BV153" s="90"/>
      <c r="BW153" s="90"/>
      <c r="BX153" s="90"/>
      <c r="BY153" s="90"/>
      <c r="BZ153" s="125"/>
      <c r="CA153" s="107">
        <v>8200000</v>
      </c>
      <c r="CB153" s="125"/>
      <c r="CC153" s="105">
        <v>60</v>
      </c>
      <c r="CD153" s="118">
        <v>44255</v>
      </c>
      <c r="CE153" s="90"/>
      <c r="CF153" s="90"/>
      <c r="CG153" s="90"/>
      <c r="CH153" s="125"/>
      <c r="CI153" s="125"/>
      <c r="CJ153" s="128"/>
      <c r="CK153" s="90"/>
      <c r="CL153" s="90"/>
      <c r="CM153" s="90"/>
      <c r="CN153" s="90"/>
      <c r="CO153" s="125"/>
      <c r="CP153" s="128"/>
      <c r="CQ153" s="90"/>
      <c r="CR153" s="90"/>
      <c r="CS153" s="90"/>
      <c r="CT153" s="8">
        <v>44196</v>
      </c>
      <c r="CU153" s="5">
        <f t="shared" si="7"/>
        <v>24600000</v>
      </c>
      <c r="DF153"/>
    </row>
    <row r="154" spans="1:117" ht="25.5" customHeight="1" x14ac:dyDescent="0.25">
      <c r="A154" s="30" t="s">
        <v>702</v>
      </c>
      <c r="B154" s="6">
        <v>2020</v>
      </c>
      <c r="C154" s="9" t="s">
        <v>1609</v>
      </c>
      <c r="D154" s="9" t="s">
        <v>1610</v>
      </c>
      <c r="E154" s="10" t="s">
        <v>1611</v>
      </c>
      <c r="G154" s="6" t="s">
        <v>892</v>
      </c>
      <c r="H154" s="6" t="s">
        <v>868</v>
      </c>
      <c r="I154" s="6" t="s">
        <v>869</v>
      </c>
      <c r="J154" s="6" t="s">
        <v>1223</v>
      </c>
      <c r="K154" s="99" t="s">
        <v>928</v>
      </c>
      <c r="L154" s="6" t="s">
        <v>1835</v>
      </c>
      <c r="M154" s="6" t="s">
        <v>904</v>
      </c>
      <c r="N154" s="19">
        <v>1014205607</v>
      </c>
      <c r="Q154" s="6" t="s">
        <v>870</v>
      </c>
      <c r="T154" s="6"/>
      <c r="U154" s="6"/>
      <c r="V154" s="12"/>
      <c r="W154" s="6"/>
      <c r="X154" s="6"/>
      <c r="Y154" s="6"/>
      <c r="Z154" s="12">
        <v>3007892367</v>
      </c>
      <c r="AA154" s="101"/>
      <c r="AB154" s="20">
        <v>3</v>
      </c>
      <c r="AC154">
        <v>29</v>
      </c>
      <c r="AD154" s="23">
        <v>44064</v>
      </c>
      <c r="AE154" s="24">
        <v>44076</v>
      </c>
      <c r="AG154" s="8">
        <v>44196</v>
      </c>
      <c r="AH154" s="2">
        <f t="shared" si="6"/>
        <v>3966666.6666666665</v>
      </c>
      <c r="AI154" s="28">
        <v>11900000</v>
      </c>
      <c r="AJ154" s="28"/>
      <c r="AK154" s="28"/>
      <c r="AL154" s="37"/>
      <c r="AQ154" s="6"/>
      <c r="AV154" s="6">
        <f>IFERROR(VLOOKUP(AU154,#REF!,2,0), )</f>
        <v>0</v>
      </c>
      <c r="AX154" s="6">
        <f>IFERROR(VLOOKUP(AW154,#REF!,2,0), )</f>
        <v>0</v>
      </c>
      <c r="CA154" s="107">
        <v>5700000</v>
      </c>
      <c r="CC154" s="105">
        <v>57</v>
      </c>
      <c r="CD154" s="118">
        <v>44254</v>
      </c>
      <c r="CT154" s="8">
        <v>44196</v>
      </c>
      <c r="CU154" s="5">
        <f t="shared" si="7"/>
        <v>17600000</v>
      </c>
      <c r="DF154"/>
    </row>
    <row r="155" spans="1:117" ht="25.5" customHeight="1" x14ac:dyDescent="0.25">
      <c r="A155" s="30" t="s">
        <v>703</v>
      </c>
      <c r="B155" s="6">
        <v>2020</v>
      </c>
      <c r="C155" s="9" t="s">
        <v>1612</v>
      </c>
      <c r="D155" s="9" t="s">
        <v>1613</v>
      </c>
      <c r="E155" s="10" t="s">
        <v>1614</v>
      </c>
      <c r="G155" s="6" t="s">
        <v>892</v>
      </c>
      <c r="H155" s="6" t="s">
        <v>868</v>
      </c>
      <c r="I155" s="6" t="s">
        <v>869</v>
      </c>
      <c r="J155" s="6" t="s">
        <v>1615</v>
      </c>
      <c r="K155" s="99" t="s">
        <v>1036</v>
      </c>
      <c r="L155" s="6" t="s">
        <v>1855</v>
      </c>
      <c r="M155" s="6" t="s">
        <v>904</v>
      </c>
      <c r="N155" s="19">
        <v>1030525081</v>
      </c>
      <c r="Q155" s="6" t="s">
        <v>870</v>
      </c>
      <c r="T155" s="6"/>
      <c r="U155" s="6"/>
      <c r="V155" s="12"/>
      <c r="W155" s="6"/>
      <c r="X155" s="6"/>
      <c r="Y155" s="6"/>
      <c r="Z155" s="12">
        <v>3118402452</v>
      </c>
      <c r="AA155" s="101"/>
      <c r="AB155" s="20">
        <v>4</v>
      </c>
      <c r="AD155" s="23">
        <v>44064</v>
      </c>
      <c r="AE155" s="24">
        <v>44067</v>
      </c>
      <c r="AG155" s="8">
        <v>44188</v>
      </c>
      <c r="AH155" s="90">
        <f t="shared" si="6"/>
        <v>4200000</v>
      </c>
      <c r="AI155" s="89">
        <v>16800000</v>
      </c>
      <c r="AJ155" s="89"/>
      <c r="AK155" s="89"/>
      <c r="AL155" s="37"/>
      <c r="AM155" s="90"/>
      <c r="AN155" s="90"/>
      <c r="AO155" s="90"/>
      <c r="AP155" s="90"/>
      <c r="AQ155" s="6"/>
      <c r="AR155" s="125"/>
      <c r="AS155" s="125"/>
      <c r="AT155" s="90"/>
      <c r="AU155" s="90"/>
      <c r="AV155" s="6">
        <f>IFERROR(VLOOKUP(AU155,#REF!,2,0), )</f>
        <v>0</v>
      </c>
      <c r="AW155" s="90"/>
      <c r="AX155" s="6">
        <f>IFERROR(VLOOKUP(AW155,#REF!,2,0), )</f>
        <v>0</v>
      </c>
      <c r="AY155" s="125"/>
      <c r="AZ155" s="125"/>
      <c r="BA155" s="125"/>
      <c r="BB155" s="125"/>
      <c r="BC155" s="125"/>
      <c r="BD155" s="125"/>
      <c r="BE155" s="125"/>
      <c r="BF155" s="126"/>
      <c r="BG155" s="126"/>
      <c r="BH155" s="126"/>
      <c r="BI155" s="126"/>
      <c r="BJ155" s="126"/>
      <c r="BK155" s="126"/>
      <c r="BL155" s="126"/>
      <c r="BM155" s="126"/>
      <c r="BN155" s="126"/>
      <c r="BO155" s="126"/>
      <c r="BP155" s="90"/>
      <c r="BQ155" s="125"/>
      <c r="BR155" s="90"/>
      <c r="BS155" s="90"/>
      <c r="BT155" s="125"/>
      <c r="BU155" s="90"/>
      <c r="BV155" s="90"/>
      <c r="BW155" s="90"/>
      <c r="BX155" s="90"/>
      <c r="BY155" s="90"/>
      <c r="BZ155" s="125"/>
      <c r="CA155" s="107">
        <v>5040000</v>
      </c>
      <c r="CB155" s="125"/>
      <c r="CC155" s="105">
        <v>37</v>
      </c>
      <c r="CD155" s="118">
        <v>44225</v>
      </c>
      <c r="CE155" s="90"/>
      <c r="CF155" s="90"/>
      <c r="CG155" s="90"/>
      <c r="CH155" s="125"/>
      <c r="CI155" s="125"/>
      <c r="CJ155" s="128"/>
      <c r="CK155" s="90"/>
      <c r="CL155" s="90"/>
      <c r="CM155" s="90"/>
      <c r="CN155" s="90"/>
      <c r="CO155" s="125"/>
      <c r="CP155" s="128"/>
      <c r="CQ155" s="90"/>
      <c r="CR155" s="90"/>
      <c r="CS155" s="90"/>
      <c r="CT155" s="8">
        <v>44188</v>
      </c>
      <c r="CU155" s="5">
        <f t="shared" si="7"/>
        <v>21840000</v>
      </c>
      <c r="DF155"/>
    </row>
    <row r="156" spans="1:117" ht="25.5" customHeight="1" x14ac:dyDescent="0.25">
      <c r="A156" s="30" t="s">
        <v>704</v>
      </c>
      <c r="B156" s="6">
        <v>2020</v>
      </c>
      <c r="C156" s="9" t="s">
        <v>1616</v>
      </c>
      <c r="D156" s="9" t="s">
        <v>1617</v>
      </c>
      <c r="E156" s="10" t="s">
        <v>1618</v>
      </c>
      <c r="G156" s="6" t="s">
        <v>892</v>
      </c>
      <c r="H156" s="6" t="s">
        <v>868</v>
      </c>
      <c r="I156" s="6" t="s">
        <v>869</v>
      </c>
      <c r="J156" s="6" t="s">
        <v>1527</v>
      </c>
      <c r="K156" s="99" t="s">
        <v>1619</v>
      </c>
      <c r="L156" s="6" t="s">
        <v>1958</v>
      </c>
      <c r="M156" s="6" t="s">
        <v>904</v>
      </c>
      <c r="N156" s="19">
        <v>1122123132</v>
      </c>
      <c r="Q156" s="6" t="s">
        <v>870</v>
      </c>
      <c r="T156" s="6"/>
      <c r="U156" s="6"/>
      <c r="V156" s="12"/>
      <c r="W156" s="6"/>
      <c r="X156" s="6"/>
      <c r="Y156" s="6"/>
      <c r="Z156" s="12">
        <v>3212164507</v>
      </c>
      <c r="AA156" s="101"/>
      <c r="AB156" s="20">
        <v>4</v>
      </c>
      <c r="AC156">
        <v>8</v>
      </c>
      <c r="AD156" s="23">
        <v>44067</v>
      </c>
      <c r="AE156" s="24">
        <v>44075</v>
      </c>
      <c r="AG156" s="8">
        <v>44196</v>
      </c>
      <c r="AH156" s="90">
        <f t="shared" si="6"/>
        <v>4459816.75</v>
      </c>
      <c r="AI156" s="89">
        <v>17839267</v>
      </c>
      <c r="AJ156" s="28"/>
      <c r="AK156" s="28"/>
      <c r="AL156" s="37"/>
      <c r="AM156" s="90"/>
      <c r="AN156" s="90"/>
      <c r="AO156" s="90"/>
      <c r="AP156" s="90"/>
      <c r="AQ156" s="6"/>
      <c r="AS156" s="125"/>
      <c r="AT156" s="90"/>
      <c r="AU156" s="90"/>
      <c r="AV156" s="6">
        <f>IFERROR(VLOOKUP(AU156,#REF!,2,0), )</f>
        <v>0</v>
      </c>
      <c r="AX156" s="6">
        <f>IFERROR(VLOOKUP(AW156,#REF!,2,0), )</f>
        <v>0</v>
      </c>
      <c r="CA156" s="105"/>
      <c r="CC156" s="105"/>
      <c r="CD156" s="105"/>
      <c r="CQ156" s="90"/>
      <c r="CR156" s="90"/>
      <c r="CS156" s="90"/>
      <c r="CT156" s="8">
        <v>44196</v>
      </c>
      <c r="CU156" s="5">
        <f t="shared" si="7"/>
        <v>17839267</v>
      </c>
      <c r="DF156"/>
    </row>
    <row r="157" spans="1:117" ht="25.5" customHeight="1" x14ac:dyDescent="0.25">
      <c r="A157" s="30" t="s">
        <v>705</v>
      </c>
      <c r="B157" s="6">
        <v>2020</v>
      </c>
      <c r="C157" s="9" t="s">
        <v>1620</v>
      </c>
      <c r="D157" s="9" t="s">
        <v>1621</v>
      </c>
      <c r="E157" s="10" t="s">
        <v>1622</v>
      </c>
      <c r="G157" s="6" t="s">
        <v>892</v>
      </c>
      <c r="H157" s="6" t="s">
        <v>868</v>
      </c>
      <c r="I157" s="6" t="s">
        <v>869</v>
      </c>
      <c r="J157" s="6" t="s">
        <v>1623</v>
      </c>
      <c r="K157" s="99" t="s">
        <v>1134</v>
      </c>
      <c r="L157" s="6" t="s">
        <v>1876</v>
      </c>
      <c r="M157" s="6" t="s">
        <v>904</v>
      </c>
      <c r="N157" s="19">
        <v>35354173</v>
      </c>
      <c r="Q157" s="6" t="s">
        <v>870</v>
      </c>
      <c r="T157" s="6"/>
      <c r="U157" s="6"/>
      <c r="V157" s="12"/>
      <c r="W157" s="6"/>
      <c r="X157" s="6"/>
      <c r="Y157" s="6"/>
      <c r="Z157" s="12">
        <v>3155621966</v>
      </c>
      <c r="AA157" s="101"/>
      <c r="AB157" s="20">
        <v>4</v>
      </c>
      <c r="AD157" s="23">
        <v>44065</v>
      </c>
      <c r="AE157" s="24">
        <v>44069</v>
      </c>
      <c r="AG157" s="8">
        <v>44190</v>
      </c>
      <c r="AH157" s="2">
        <f t="shared" si="6"/>
        <v>4500000</v>
      </c>
      <c r="AI157" s="28">
        <v>18000000</v>
      </c>
      <c r="AJ157" s="28"/>
      <c r="AK157" s="28"/>
      <c r="AL157" s="37"/>
      <c r="AQ157" s="6"/>
      <c r="AV157" s="6">
        <f>IFERROR(VLOOKUP(AU157,#REF!,2,0), )</f>
        <v>0</v>
      </c>
      <c r="AX157" s="6">
        <f>IFERROR(VLOOKUP(AW157,#REF!,2,0), )</f>
        <v>0</v>
      </c>
      <c r="CA157" s="111">
        <v>4500000</v>
      </c>
      <c r="CC157" s="105">
        <v>30</v>
      </c>
      <c r="CD157" s="118">
        <v>44226</v>
      </c>
      <c r="CT157" s="8">
        <v>44190</v>
      </c>
      <c r="CU157" s="5">
        <f t="shared" si="7"/>
        <v>22500000</v>
      </c>
      <c r="DF157"/>
    </row>
    <row r="158" spans="1:117" ht="25.5" customHeight="1" x14ac:dyDescent="0.25">
      <c r="A158" s="30" t="s">
        <v>706</v>
      </c>
      <c r="B158" s="6">
        <v>2020</v>
      </c>
      <c r="C158" s="9" t="s">
        <v>1624</v>
      </c>
      <c r="D158" s="9" t="s">
        <v>1625</v>
      </c>
      <c r="E158" s="10" t="s">
        <v>1626</v>
      </c>
      <c r="G158" s="6" t="s">
        <v>893</v>
      </c>
      <c r="H158" s="6" t="s">
        <v>868</v>
      </c>
      <c r="I158" s="6" t="s">
        <v>894</v>
      </c>
      <c r="J158" s="6" t="s">
        <v>1627</v>
      </c>
      <c r="K158" s="99" t="s">
        <v>1628</v>
      </c>
      <c r="L158" s="6" t="s">
        <v>1959</v>
      </c>
      <c r="M158" s="6" t="s">
        <v>878</v>
      </c>
      <c r="N158" s="19">
        <v>899999061</v>
      </c>
      <c r="Q158" s="6" t="s">
        <v>879</v>
      </c>
      <c r="T158" s="6"/>
      <c r="U158" s="6"/>
      <c r="V158" s="12"/>
      <c r="W158" s="6"/>
      <c r="X158" s="6"/>
      <c r="Y158" s="6"/>
      <c r="Z158" s="12">
        <v>4320410</v>
      </c>
      <c r="AA158" s="101"/>
      <c r="AB158" s="20">
        <v>16</v>
      </c>
      <c r="AD158" s="23">
        <v>44070</v>
      </c>
      <c r="AE158" s="24">
        <v>44067</v>
      </c>
      <c r="AG158" s="8">
        <v>44561</v>
      </c>
      <c r="AH158" s="2">
        <f t="shared" ref="AH158:AH196" si="8">IFERROR((AI158/AB158), )</f>
        <v>0</v>
      </c>
      <c r="AI158" s="28"/>
      <c r="AJ158" s="28"/>
      <c r="AK158" s="28"/>
      <c r="AL158" s="37"/>
      <c r="AQ158" s="6"/>
      <c r="AV158" s="6">
        <f>IFERROR(VLOOKUP(AU158,#REF!,2,0), )</f>
        <v>0</v>
      </c>
      <c r="AX158" s="6">
        <f>IFERROR(VLOOKUP(AW158,#REF!,2,0), )</f>
        <v>0</v>
      </c>
      <c r="CA158" s="105"/>
      <c r="CC158" s="105"/>
      <c r="CD158" s="105"/>
      <c r="CT158" s="8">
        <v>44561</v>
      </c>
      <c r="CU158" s="5">
        <f t="shared" si="7"/>
        <v>0</v>
      </c>
      <c r="DF158"/>
      <c r="DK158" s="6" t="s">
        <v>880</v>
      </c>
      <c r="DL158" s="31" t="s">
        <v>1629</v>
      </c>
      <c r="DM158" s="31" t="s">
        <v>942</v>
      </c>
    </row>
    <row r="159" spans="1:117" ht="25.5" customHeight="1" x14ac:dyDescent="0.25">
      <c r="A159" s="30" t="s">
        <v>707</v>
      </c>
      <c r="B159" s="6">
        <v>2020</v>
      </c>
      <c r="C159" s="9" t="s">
        <v>1630</v>
      </c>
      <c r="D159" s="9" t="s">
        <v>1630</v>
      </c>
      <c r="E159" s="36" t="s">
        <v>1631</v>
      </c>
      <c r="G159" s="6" t="s">
        <v>893</v>
      </c>
      <c r="H159" s="6" t="s">
        <v>868</v>
      </c>
      <c r="I159" s="6" t="s">
        <v>894</v>
      </c>
      <c r="J159" s="6" t="s">
        <v>1632</v>
      </c>
      <c r="K159" s="99" t="s">
        <v>1633</v>
      </c>
      <c r="L159" s="6" t="s">
        <v>1960</v>
      </c>
      <c r="M159" s="6" t="s">
        <v>878</v>
      </c>
      <c r="N159" s="19">
        <v>899999061</v>
      </c>
      <c r="Q159" s="6" t="s">
        <v>879</v>
      </c>
      <c r="T159" s="6"/>
      <c r="U159" s="6"/>
      <c r="V159" s="12"/>
      <c r="W159" s="6"/>
      <c r="X159" s="6"/>
      <c r="Y159" s="6"/>
      <c r="Z159" s="12">
        <v>3795750</v>
      </c>
      <c r="AA159" s="101"/>
      <c r="AB159" s="20">
        <v>15</v>
      </c>
      <c r="AD159" s="23">
        <v>44071</v>
      </c>
      <c r="AE159" s="24">
        <v>44071</v>
      </c>
      <c r="AG159" s="8" t="s">
        <v>1634</v>
      </c>
      <c r="AH159" s="2">
        <f t="shared" si="8"/>
        <v>0</v>
      </c>
      <c r="AI159" s="28"/>
      <c r="AJ159" s="28"/>
      <c r="AK159" s="28"/>
      <c r="AL159" s="37"/>
      <c r="AQ159" s="6"/>
      <c r="AV159" s="6">
        <f>IFERROR(VLOOKUP(AU159,#REF!,2,0), )</f>
        <v>0</v>
      </c>
      <c r="AX159" s="6">
        <f>IFERROR(VLOOKUP(AW159,#REF!,2,0), )</f>
        <v>0</v>
      </c>
      <c r="CA159" s="105"/>
      <c r="CC159" s="105"/>
      <c r="CD159" s="117"/>
      <c r="CT159" s="8" t="s">
        <v>1634</v>
      </c>
      <c r="CU159" s="5">
        <f t="shared" si="7"/>
        <v>0</v>
      </c>
      <c r="DF159"/>
      <c r="DK159" s="6" t="s">
        <v>880</v>
      </c>
      <c r="DL159" s="31" t="s">
        <v>1629</v>
      </c>
      <c r="DM159" s="31" t="s">
        <v>942</v>
      </c>
    </row>
    <row r="160" spans="1:117" ht="25.5" customHeight="1" x14ac:dyDescent="0.25">
      <c r="A160" s="30" t="s">
        <v>708</v>
      </c>
      <c r="B160" s="6">
        <v>2020</v>
      </c>
      <c r="C160" s="9" t="s">
        <v>1635</v>
      </c>
      <c r="D160" s="9" t="s">
        <v>1636</v>
      </c>
      <c r="E160" s="10" t="s">
        <v>1637</v>
      </c>
      <c r="G160" s="6" t="s">
        <v>893</v>
      </c>
      <c r="H160" s="6" t="s">
        <v>868</v>
      </c>
      <c r="I160" s="6" t="s">
        <v>894</v>
      </c>
      <c r="J160" s="6" t="s">
        <v>1638</v>
      </c>
      <c r="K160" s="99" t="s">
        <v>1639</v>
      </c>
      <c r="L160" s="6" t="s">
        <v>1961</v>
      </c>
      <c r="M160" s="6" t="s">
        <v>878</v>
      </c>
      <c r="N160" s="19">
        <v>899999061</v>
      </c>
      <c r="Q160" s="6" t="s">
        <v>879</v>
      </c>
      <c r="T160" s="6"/>
      <c r="U160" s="6"/>
      <c r="V160" s="12"/>
      <c r="W160" s="6"/>
      <c r="X160" s="6"/>
      <c r="Y160" s="6"/>
      <c r="Z160" s="12">
        <v>3649515</v>
      </c>
      <c r="AA160" s="101"/>
      <c r="AB160" s="20">
        <v>6</v>
      </c>
      <c r="AD160" s="23">
        <v>44075</v>
      </c>
      <c r="AE160" s="24">
        <v>44069</v>
      </c>
      <c r="AG160" s="8">
        <v>44255</v>
      </c>
      <c r="AH160" s="2">
        <f t="shared" si="8"/>
        <v>0</v>
      </c>
      <c r="AI160" s="28"/>
      <c r="AJ160" s="28"/>
      <c r="AK160" s="28"/>
      <c r="AL160" s="37"/>
      <c r="AQ160" s="6"/>
      <c r="AV160" s="6">
        <f>IFERROR(VLOOKUP(AU160,#REF!,2,0), )</f>
        <v>0</v>
      </c>
      <c r="AX160" s="6">
        <f>IFERROR(VLOOKUP(AW160,#REF!,2,0), )</f>
        <v>0</v>
      </c>
      <c r="CA160" s="105"/>
      <c r="CC160" s="105"/>
      <c r="CD160" s="117"/>
      <c r="CT160" s="8">
        <v>44255</v>
      </c>
      <c r="CU160" s="5">
        <f t="shared" si="7"/>
        <v>0</v>
      </c>
      <c r="DF160"/>
      <c r="DK160" s="6" t="s">
        <v>886</v>
      </c>
      <c r="DL160" s="31" t="s">
        <v>1640</v>
      </c>
      <c r="DM160" s="31" t="s">
        <v>942</v>
      </c>
    </row>
    <row r="161" spans="1:117" ht="25.5" customHeight="1" x14ac:dyDescent="0.25">
      <c r="A161" s="30" t="s">
        <v>709</v>
      </c>
      <c r="B161" s="6">
        <v>2020</v>
      </c>
      <c r="C161" s="9" t="s">
        <v>1641</v>
      </c>
      <c r="D161" s="9" t="s">
        <v>1642</v>
      </c>
      <c r="E161" s="18" t="s">
        <v>1643</v>
      </c>
      <c r="G161" s="6" t="s">
        <v>893</v>
      </c>
      <c r="H161" s="6" t="s">
        <v>868</v>
      </c>
      <c r="I161" s="6" t="s">
        <v>894</v>
      </c>
      <c r="J161" s="6" t="s">
        <v>1644</v>
      </c>
      <c r="K161" s="99" t="s">
        <v>1645</v>
      </c>
      <c r="L161" s="6" t="s">
        <v>1962</v>
      </c>
      <c r="M161" s="6" t="s">
        <v>878</v>
      </c>
      <c r="N161" s="19">
        <v>900971006</v>
      </c>
      <c r="Q161" s="6" t="s">
        <v>879</v>
      </c>
      <c r="T161" s="6"/>
      <c r="U161" s="6"/>
      <c r="V161" s="12"/>
      <c r="W161" s="6"/>
      <c r="X161" s="6"/>
      <c r="Y161" s="6"/>
      <c r="Z161" s="12">
        <v>4431790</v>
      </c>
      <c r="AA161" s="101"/>
      <c r="AB161" s="20">
        <v>6</v>
      </c>
      <c r="AD161" s="23">
        <v>44076</v>
      </c>
      <c r="AE161" s="24">
        <v>44078</v>
      </c>
      <c r="AG161" s="8">
        <v>44255</v>
      </c>
      <c r="AH161" s="2">
        <f t="shared" si="8"/>
        <v>73610465.5</v>
      </c>
      <c r="AI161" s="28">
        <v>441662793</v>
      </c>
      <c r="AJ161" s="28"/>
      <c r="AK161" s="28"/>
      <c r="AL161" s="37"/>
      <c r="AQ161" s="6"/>
      <c r="AV161" s="6">
        <f>IFERROR(VLOOKUP(AU161,#REF!,2,0), )</f>
        <v>0</v>
      </c>
      <c r="AX161" s="6">
        <f>IFERROR(VLOOKUP(AW161,#REF!,2,0), )</f>
        <v>0</v>
      </c>
      <c r="AZ161" s="13">
        <v>1</v>
      </c>
      <c r="CA161" s="105"/>
      <c r="CC161" s="105">
        <v>4</v>
      </c>
      <c r="CD161" s="121">
        <v>44377</v>
      </c>
      <c r="CT161" s="8">
        <v>44377</v>
      </c>
      <c r="CU161" s="5">
        <f t="shared" si="7"/>
        <v>441662793</v>
      </c>
      <c r="DF161"/>
      <c r="DK161" s="6" t="s">
        <v>886</v>
      </c>
      <c r="DL161" s="31" t="s">
        <v>1640</v>
      </c>
      <c r="DM161" s="31" t="s">
        <v>942</v>
      </c>
    </row>
    <row r="162" spans="1:117" ht="25.5" customHeight="1" x14ac:dyDescent="0.25">
      <c r="A162" s="30" t="s">
        <v>710</v>
      </c>
      <c r="B162" s="6">
        <v>2020</v>
      </c>
      <c r="C162" s="9" t="s">
        <v>1646</v>
      </c>
      <c r="D162" s="9" t="s">
        <v>1647</v>
      </c>
      <c r="E162" s="18" t="s">
        <v>1648</v>
      </c>
      <c r="G162" s="6" t="s">
        <v>892</v>
      </c>
      <c r="H162" s="6" t="s">
        <v>868</v>
      </c>
      <c r="I162" s="6" t="s">
        <v>894</v>
      </c>
      <c r="J162" s="6" t="s">
        <v>1649</v>
      </c>
      <c r="K162" s="99" t="s">
        <v>1650</v>
      </c>
      <c r="L162" s="6" t="s">
        <v>1963</v>
      </c>
      <c r="M162" s="6" t="s">
        <v>878</v>
      </c>
      <c r="N162" s="19">
        <v>860066942</v>
      </c>
      <c r="Q162" s="6" t="s">
        <v>879</v>
      </c>
      <c r="T162" s="6"/>
      <c r="U162" s="6"/>
      <c r="V162" s="12"/>
      <c r="W162" s="6"/>
      <c r="X162" s="6"/>
      <c r="Y162" s="6"/>
      <c r="Z162" s="12">
        <v>4441234</v>
      </c>
      <c r="AA162" s="101"/>
      <c r="AB162" s="20">
        <v>10</v>
      </c>
      <c r="AD162" s="23">
        <v>44075</v>
      </c>
      <c r="AE162" s="24">
        <v>44076</v>
      </c>
      <c r="AG162" s="8">
        <v>44379</v>
      </c>
      <c r="AH162" s="2">
        <f t="shared" si="8"/>
        <v>0</v>
      </c>
      <c r="AI162" s="28"/>
      <c r="AJ162" s="28"/>
      <c r="AK162" s="28"/>
      <c r="AL162" s="37"/>
      <c r="AQ162" s="6"/>
      <c r="AV162" s="6">
        <f>IFERROR(VLOOKUP(AU162,#REF!,2,0), )</f>
        <v>0</v>
      </c>
      <c r="AX162" s="6">
        <f>IFERROR(VLOOKUP(AW162,#REF!,2,0), )</f>
        <v>0</v>
      </c>
      <c r="CA162" s="105"/>
      <c r="CC162" s="105"/>
      <c r="CD162" s="117"/>
      <c r="CT162" s="8">
        <v>44379</v>
      </c>
      <c r="CU162" s="5">
        <f t="shared" si="7"/>
        <v>0</v>
      </c>
      <c r="DF162"/>
      <c r="DK162" s="6" t="s">
        <v>1651</v>
      </c>
      <c r="DL162" s="31" t="s">
        <v>1652</v>
      </c>
      <c r="DM162" s="31" t="s">
        <v>1653</v>
      </c>
    </row>
    <row r="163" spans="1:117" ht="25.5" customHeight="1" x14ac:dyDescent="0.25">
      <c r="A163" s="30" t="s">
        <v>711</v>
      </c>
      <c r="B163" s="6">
        <v>2020</v>
      </c>
      <c r="C163" s="9" t="s">
        <v>1654</v>
      </c>
      <c r="D163" s="9" t="s">
        <v>1655</v>
      </c>
      <c r="E163" s="10" t="s">
        <v>1656</v>
      </c>
      <c r="G163" s="6" t="s">
        <v>892</v>
      </c>
      <c r="H163" s="6" t="s">
        <v>868</v>
      </c>
      <c r="I163" s="6" t="s">
        <v>869</v>
      </c>
      <c r="J163" s="6" t="s">
        <v>1657</v>
      </c>
      <c r="K163" s="99" t="s">
        <v>911</v>
      </c>
      <c r="L163" s="6" t="s">
        <v>699</v>
      </c>
      <c r="M163" s="6" t="s">
        <v>904</v>
      </c>
      <c r="N163" s="19">
        <v>79693764</v>
      </c>
      <c r="Q163" s="6" t="s">
        <v>870</v>
      </c>
      <c r="T163" s="6"/>
      <c r="U163" s="6"/>
      <c r="V163" s="12"/>
      <c r="W163" s="6"/>
      <c r="X163" s="6"/>
      <c r="Y163" s="6"/>
      <c r="Z163" s="12">
        <v>3112529136</v>
      </c>
      <c r="AA163" s="101"/>
      <c r="AB163" s="20">
        <v>3</v>
      </c>
      <c r="AC163">
        <v>22</v>
      </c>
      <c r="AD163" s="23">
        <v>44082</v>
      </c>
      <c r="AE163" s="24">
        <v>44083</v>
      </c>
      <c r="AG163" s="8">
        <v>44196</v>
      </c>
      <c r="AH163" s="90">
        <f t="shared" si="8"/>
        <v>5226666.666666667</v>
      </c>
      <c r="AI163" s="89">
        <v>15680000</v>
      </c>
      <c r="AJ163" s="89"/>
      <c r="AK163" s="89"/>
      <c r="AL163" s="37"/>
      <c r="AM163" s="90"/>
      <c r="AN163" s="90"/>
      <c r="AO163" s="90"/>
      <c r="AP163" s="90"/>
      <c r="AQ163" s="6"/>
      <c r="AR163" s="125"/>
      <c r="AS163" s="125"/>
      <c r="AT163" s="90"/>
      <c r="AU163" s="90"/>
      <c r="AV163" s="6">
        <f>IFERROR(VLOOKUP(AU163,#REF!,2,0), )</f>
        <v>0</v>
      </c>
      <c r="AW163" s="90"/>
      <c r="AX163" s="6">
        <f>IFERROR(VLOOKUP(AW163,#REF!,2,0), )</f>
        <v>0</v>
      </c>
      <c r="AY163" s="125"/>
      <c r="AZ163" s="125"/>
      <c r="BA163" s="125"/>
      <c r="BB163" s="125"/>
      <c r="BC163" s="125"/>
      <c r="BD163" s="125"/>
      <c r="BE163" s="125"/>
      <c r="BF163" s="126"/>
      <c r="BG163" s="126"/>
      <c r="BH163" s="126"/>
      <c r="BI163" s="126"/>
      <c r="BJ163" s="126"/>
      <c r="BK163" s="126"/>
      <c r="BL163" s="126"/>
      <c r="BM163" s="126"/>
      <c r="BN163" s="126"/>
      <c r="BO163" s="126"/>
      <c r="BP163" s="90"/>
      <c r="BQ163" s="125"/>
      <c r="BR163" s="90"/>
      <c r="BS163" s="90"/>
      <c r="BT163" s="125"/>
      <c r="BU163" s="90"/>
      <c r="BV163" s="90"/>
      <c r="BW163" s="90"/>
      <c r="BX163" s="90"/>
      <c r="BY163" s="90"/>
      <c r="BZ163" s="125"/>
      <c r="CA163" s="107">
        <v>4060000</v>
      </c>
      <c r="CB163" s="125"/>
      <c r="CC163" s="117">
        <v>29</v>
      </c>
      <c r="CD163" s="121">
        <v>44225</v>
      </c>
      <c r="CE163" s="90"/>
      <c r="CF163" s="90"/>
      <c r="CG163" s="90"/>
      <c r="CH163" s="125"/>
      <c r="CI163" s="125"/>
      <c r="CJ163" s="128"/>
      <c r="CK163" s="90"/>
      <c r="CL163" s="90"/>
      <c r="CM163" s="90"/>
      <c r="CN163" s="90"/>
      <c r="CO163" s="125"/>
      <c r="CP163" s="128"/>
      <c r="CQ163" s="90"/>
      <c r="CR163" s="90"/>
      <c r="CS163" s="90"/>
      <c r="CT163" s="8">
        <v>44196</v>
      </c>
      <c r="CU163" s="5">
        <f t="shared" si="7"/>
        <v>19740000</v>
      </c>
      <c r="DF163"/>
      <c r="DK163" s="6" t="s">
        <v>905</v>
      </c>
      <c r="DL163" s="31" t="s">
        <v>1658</v>
      </c>
      <c r="DM163" s="31" t="s">
        <v>940</v>
      </c>
    </row>
    <row r="164" spans="1:117" ht="25.5" customHeight="1" x14ac:dyDescent="0.25">
      <c r="A164" s="30" t="s">
        <v>712</v>
      </c>
      <c r="B164" s="6">
        <v>2020</v>
      </c>
      <c r="C164" s="9" t="s">
        <v>1659</v>
      </c>
      <c r="D164" s="9" t="s">
        <v>1660</v>
      </c>
      <c r="E164" s="10" t="s">
        <v>1661</v>
      </c>
      <c r="G164" s="6" t="s">
        <v>892</v>
      </c>
      <c r="H164" s="6" t="s">
        <v>868</v>
      </c>
      <c r="I164" s="6" t="s">
        <v>869</v>
      </c>
      <c r="J164" s="6" t="s">
        <v>1662</v>
      </c>
      <c r="K164" s="99" t="s">
        <v>923</v>
      </c>
      <c r="L164" s="6" t="s">
        <v>1964</v>
      </c>
      <c r="M164" s="6" t="s">
        <v>904</v>
      </c>
      <c r="N164" s="19">
        <v>1085294870</v>
      </c>
      <c r="Q164" s="6" t="s">
        <v>870</v>
      </c>
      <c r="T164" s="6"/>
      <c r="U164" s="6"/>
      <c r="V164" s="12"/>
      <c r="W164" s="6"/>
      <c r="X164" s="6"/>
      <c r="Y164" s="6"/>
      <c r="Z164" s="12">
        <v>3168250816</v>
      </c>
      <c r="AA164" s="101"/>
      <c r="AB164" s="20">
        <v>3</v>
      </c>
      <c r="AC164">
        <v>13</v>
      </c>
      <c r="AD164" s="23">
        <v>44091</v>
      </c>
      <c r="AE164" s="24">
        <v>44091</v>
      </c>
      <c r="AG164" s="8">
        <v>44196</v>
      </c>
      <c r="AH164" s="2">
        <f t="shared" si="8"/>
        <v>5150000</v>
      </c>
      <c r="AI164" s="28">
        <v>15450000</v>
      </c>
      <c r="AJ164" s="28"/>
      <c r="AK164" s="28"/>
      <c r="AL164" s="37"/>
      <c r="AQ164" s="6"/>
      <c r="AV164" s="6">
        <f>IFERROR(VLOOKUP(AU164,#REF!,2,0), )</f>
        <v>0</v>
      </c>
      <c r="AX164" s="6">
        <f>IFERROR(VLOOKUP(AW164,#REF!,2,0), )</f>
        <v>0</v>
      </c>
      <c r="CA164" s="112">
        <v>6750000</v>
      </c>
      <c r="CC164" s="117">
        <v>45</v>
      </c>
      <c r="CD164" s="121">
        <v>44242</v>
      </c>
      <c r="CT164" s="8">
        <v>44196</v>
      </c>
      <c r="CU164" s="5">
        <f t="shared" si="7"/>
        <v>22200000</v>
      </c>
      <c r="DF164"/>
    </row>
    <row r="165" spans="1:117" ht="25.5" customHeight="1" x14ac:dyDescent="0.25">
      <c r="A165" s="30" t="s">
        <v>713</v>
      </c>
      <c r="B165" s="6">
        <v>2020</v>
      </c>
      <c r="C165" s="9" t="s">
        <v>1663</v>
      </c>
      <c r="D165" s="9" t="s">
        <v>1664</v>
      </c>
      <c r="E165" s="10" t="s">
        <v>1665</v>
      </c>
      <c r="G165" s="6" t="s">
        <v>892</v>
      </c>
      <c r="H165" s="6" t="s">
        <v>868</v>
      </c>
      <c r="I165" s="6" t="s">
        <v>869</v>
      </c>
      <c r="J165" s="6" t="s">
        <v>1666</v>
      </c>
      <c r="K165" s="99" t="s">
        <v>1667</v>
      </c>
      <c r="L165" s="6" t="s">
        <v>1965</v>
      </c>
      <c r="M165" s="6" t="s">
        <v>904</v>
      </c>
      <c r="N165" s="19">
        <v>51920607</v>
      </c>
      <c r="Q165" s="6" t="s">
        <v>870</v>
      </c>
      <c r="T165" s="6"/>
      <c r="U165" s="6"/>
      <c r="V165" s="12"/>
      <c r="W165" s="6"/>
      <c r="X165" s="6"/>
      <c r="Y165" s="6"/>
      <c r="Z165" s="12">
        <v>3108837257</v>
      </c>
      <c r="AA165" s="101"/>
      <c r="AB165" s="20">
        <v>3</v>
      </c>
      <c r="AC165">
        <v>6</v>
      </c>
      <c r="AD165" s="23">
        <v>44099</v>
      </c>
      <c r="AE165" s="24">
        <v>44102</v>
      </c>
      <c r="AG165" s="8">
        <v>44196</v>
      </c>
      <c r="AH165" s="90">
        <f t="shared" si="8"/>
        <v>4494933.333333333</v>
      </c>
      <c r="AI165" s="89">
        <v>13484800</v>
      </c>
      <c r="AJ165" s="89"/>
      <c r="AK165" s="89"/>
      <c r="AL165" s="37"/>
      <c r="AM165" s="90"/>
      <c r="AN165" s="90"/>
      <c r="AO165" s="90"/>
      <c r="AP165" s="90"/>
      <c r="AQ165" s="6"/>
      <c r="AV165" s="6">
        <f>IFERROR(VLOOKUP(AU165,#REF!,2,0), )</f>
        <v>0</v>
      </c>
      <c r="AX165" s="6">
        <f>IFERROR(VLOOKUP(AW165,#REF!,2,0), )</f>
        <v>0</v>
      </c>
      <c r="CA165" s="105"/>
      <c r="CC165" s="105"/>
      <c r="CD165" s="117"/>
      <c r="CQ165" s="90"/>
      <c r="CR165" s="90"/>
      <c r="CS165" s="90"/>
      <c r="CT165" s="8">
        <v>44196</v>
      </c>
      <c r="CU165" s="5">
        <f t="shared" si="7"/>
        <v>13484800</v>
      </c>
      <c r="DF165"/>
    </row>
    <row r="166" spans="1:117" ht="25.5" customHeight="1" x14ac:dyDescent="0.25">
      <c r="A166" s="30" t="s">
        <v>714</v>
      </c>
      <c r="B166" s="6">
        <v>2020</v>
      </c>
      <c r="C166" s="9" t="s">
        <v>1668</v>
      </c>
      <c r="D166" s="9" t="s">
        <v>1669</v>
      </c>
      <c r="E166" s="10" t="s">
        <v>1670</v>
      </c>
      <c r="G166" s="6" t="s">
        <v>892</v>
      </c>
      <c r="H166" s="6" t="s">
        <v>868</v>
      </c>
      <c r="I166" s="6" t="s">
        <v>869</v>
      </c>
      <c r="J166" s="6" t="s">
        <v>1671</v>
      </c>
      <c r="K166" s="99" t="s">
        <v>902</v>
      </c>
      <c r="L166" s="6" t="s">
        <v>564</v>
      </c>
      <c r="M166" s="6" t="s">
        <v>904</v>
      </c>
      <c r="N166" s="19">
        <v>1030561415</v>
      </c>
      <c r="Q166" s="6" t="s">
        <v>870</v>
      </c>
      <c r="T166" s="6"/>
      <c r="U166" s="6"/>
      <c r="V166" s="12"/>
      <c r="W166" s="6"/>
      <c r="X166" s="6"/>
      <c r="Y166" s="6"/>
      <c r="Z166" s="12">
        <v>3114897135</v>
      </c>
      <c r="AA166" s="101"/>
      <c r="AB166" s="20">
        <v>3</v>
      </c>
      <c r="AD166" s="23">
        <v>44007</v>
      </c>
      <c r="AE166" s="24">
        <v>44102</v>
      </c>
      <c r="AG166" s="8">
        <v>44196</v>
      </c>
      <c r="AH166" s="2">
        <f t="shared" si="8"/>
        <v>2000000</v>
      </c>
      <c r="AI166" s="28">
        <v>6000000</v>
      </c>
      <c r="AJ166" s="28"/>
      <c r="AK166" s="28"/>
      <c r="AL166" s="37"/>
      <c r="AQ166" s="6"/>
      <c r="AV166" s="6">
        <f>IFERROR(VLOOKUP(AU166,#REF!,2,0), )</f>
        <v>0</v>
      </c>
      <c r="AX166" s="6">
        <f>IFERROR(VLOOKUP(AW166,#REF!,2,0), )</f>
        <v>0</v>
      </c>
      <c r="CA166" s="105"/>
      <c r="CC166" s="105"/>
      <c r="CD166" s="121"/>
      <c r="CT166" s="8">
        <v>44196</v>
      </c>
      <c r="CU166" s="5">
        <f t="shared" si="7"/>
        <v>6000000</v>
      </c>
      <c r="DF166"/>
    </row>
    <row r="167" spans="1:117" ht="25.5" customHeight="1" x14ac:dyDescent="0.25">
      <c r="A167" s="30" t="s">
        <v>715</v>
      </c>
      <c r="B167" s="6">
        <v>2020</v>
      </c>
      <c r="C167" s="9" t="s">
        <v>1672</v>
      </c>
      <c r="D167" s="9" t="s">
        <v>1672</v>
      </c>
      <c r="E167" s="10" t="s">
        <v>1673</v>
      </c>
      <c r="G167" s="6" t="s">
        <v>892</v>
      </c>
      <c r="H167" s="6" t="s">
        <v>868</v>
      </c>
      <c r="I167" s="6" t="s">
        <v>869</v>
      </c>
      <c r="J167" s="6" t="s">
        <v>1674</v>
      </c>
      <c r="K167" s="99" t="s">
        <v>1675</v>
      </c>
      <c r="L167" s="6" t="s">
        <v>1966</v>
      </c>
      <c r="M167" s="6" t="s">
        <v>904</v>
      </c>
      <c r="N167" s="19">
        <v>53097419</v>
      </c>
      <c r="Q167" s="6" t="s">
        <v>870</v>
      </c>
      <c r="T167" s="6"/>
      <c r="U167" s="6"/>
      <c r="V167" s="12"/>
      <c r="W167" s="6"/>
      <c r="X167" s="6"/>
      <c r="Y167" s="6"/>
      <c r="Z167" s="12">
        <v>3144105800</v>
      </c>
      <c r="AA167" s="101"/>
      <c r="AB167" s="20">
        <v>2</v>
      </c>
      <c r="AC167">
        <v>10</v>
      </c>
      <c r="AD167" s="23">
        <v>44123</v>
      </c>
      <c r="AE167" s="24">
        <v>44125</v>
      </c>
      <c r="AG167" s="8">
        <v>44196</v>
      </c>
      <c r="AH167" s="2">
        <f t="shared" si="8"/>
        <v>2366666.5</v>
      </c>
      <c r="AI167" s="28">
        <v>4733333</v>
      </c>
      <c r="AJ167" s="28"/>
      <c r="AK167" s="28"/>
      <c r="AL167" s="37"/>
      <c r="AQ167" s="6"/>
      <c r="AV167" s="6">
        <f>IFERROR(VLOOKUP(AU167,#REF!,2,0), )</f>
        <v>0</v>
      </c>
      <c r="AX167" s="6">
        <f>IFERROR(VLOOKUP(AW167,#REF!,2,0), )</f>
        <v>0</v>
      </c>
      <c r="CA167" s="107">
        <v>2000000</v>
      </c>
      <c r="CC167" s="117">
        <v>31</v>
      </c>
      <c r="CD167" s="121">
        <v>44227</v>
      </c>
      <c r="CT167" s="8">
        <v>44196</v>
      </c>
      <c r="CU167" s="5">
        <f t="shared" si="7"/>
        <v>6733333</v>
      </c>
      <c r="DF167"/>
    </row>
    <row r="168" spans="1:117" ht="25.5" customHeight="1" x14ac:dyDescent="0.25">
      <c r="A168" s="30" t="s">
        <v>716</v>
      </c>
      <c r="B168" s="6">
        <v>2020</v>
      </c>
      <c r="C168" s="9" t="s">
        <v>1676</v>
      </c>
      <c r="D168" s="9" t="s">
        <v>1676</v>
      </c>
      <c r="E168" s="10" t="s">
        <v>1677</v>
      </c>
      <c r="G168" s="6" t="s">
        <v>892</v>
      </c>
      <c r="H168" s="6" t="s">
        <v>868</v>
      </c>
      <c r="I168" s="6" t="s">
        <v>869</v>
      </c>
      <c r="J168" s="6" t="s">
        <v>1678</v>
      </c>
      <c r="K168" s="99" t="s">
        <v>920</v>
      </c>
      <c r="L168" s="6" t="s">
        <v>1830</v>
      </c>
      <c r="M168" s="6" t="s">
        <v>904</v>
      </c>
      <c r="N168" s="19">
        <v>52454980</v>
      </c>
      <c r="Q168" s="6" t="s">
        <v>870</v>
      </c>
      <c r="T168" s="6"/>
      <c r="U168" s="6"/>
      <c r="V168" s="12"/>
      <c r="W168" s="6"/>
      <c r="X168" s="6"/>
      <c r="Y168" s="6"/>
      <c r="Z168" s="12">
        <v>3117852367</v>
      </c>
      <c r="AA168" s="101"/>
      <c r="AB168" s="20">
        <v>3</v>
      </c>
      <c r="AD168" s="23">
        <v>44099</v>
      </c>
      <c r="AE168" s="24">
        <v>44102</v>
      </c>
      <c r="AG168" s="8">
        <v>44196</v>
      </c>
      <c r="AH168" s="2">
        <f t="shared" si="8"/>
        <v>4500000</v>
      </c>
      <c r="AI168" s="28">
        <v>13500000</v>
      </c>
      <c r="AJ168" s="28"/>
      <c r="AK168" s="28"/>
      <c r="AL168" s="37"/>
      <c r="AQ168" s="6"/>
      <c r="AV168" s="6">
        <f>IFERROR(VLOOKUP(AU168,#REF!,2,0), )</f>
        <v>0</v>
      </c>
      <c r="AX168" s="6">
        <f>IFERROR(VLOOKUP(AW168,#REF!,2,0), )</f>
        <v>0</v>
      </c>
      <c r="CA168" s="107">
        <v>6750000</v>
      </c>
      <c r="CC168" s="117">
        <v>42</v>
      </c>
      <c r="CD168" s="121">
        <v>44239</v>
      </c>
      <c r="CT168" s="8">
        <v>44196</v>
      </c>
      <c r="CU168" s="5">
        <f t="shared" si="7"/>
        <v>20250000</v>
      </c>
      <c r="DF168"/>
    </row>
    <row r="169" spans="1:117" ht="25.5" customHeight="1" x14ac:dyDescent="0.25">
      <c r="A169" s="30" t="s">
        <v>717</v>
      </c>
      <c r="B169" s="6">
        <v>2020</v>
      </c>
      <c r="C169" s="9" t="s">
        <v>1679</v>
      </c>
      <c r="D169" s="9" t="s">
        <v>1680</v>
      </c>
      <c r="E169" s="10" t="s">
        <v>1681</v>
      </c>
      <c r="G169" s="6" t="s">
        <v>892</v>
      </c>
      <c r="H169" s="6" t="s">
        <v>868</v>
      </c>
      <c r="I169" s="6" t="s">
        <v>869</v>
      </c>
      <c r="J169" s="6" t="s">
        <v>1682</v>
      </c>
      <c r="K169" s="99" t="s">
        <v>1683</v>
      </c>
      <c r="L169" s="6" t="s">
        <v>1967</v>
      </c>
      <c r="M169" s="6" t="s">
        <v>904</v>
      </c>
      <c r="N169" s="19">
        <v>79798773</v>
      </c>
      <c r="Q169" s="6" t="s">
        <v>870</v>
      </c>
      <c r="T169" s="6"/>
      <c r="U169" s="6"/>
      <c r="V169" s="12"/>
      <c r="W169" s="6"/>
      <c r="X169" s="6"/>
      <c r="Y169" s="6"/>
      <c r="Z169" s="12">
        <v>3134682621</v>
      </c>
      <c r="AA169" s="101"/>
      <c r="AB169" s="20">
        <v>2</v>
      </c>
      <c r="AC169">
        <v>12</v>
      </c>
      <c r="AD169" s="23">
        <v>44123</v>
      </c>
      <c r="AE169" s="24">
        <v>44123</v>
      </c>
      <c r="AG169" s="8">
        <v>44196</v>
      </c>
      <c r="AH169" s="2">
        <f t="shared" si="8"/>
        <v>6000000</v>
      </c>
      <c r="AI169" s="28">
        <v>12000000</v>
      </c>
      <c r="AJ169" s="28"/>
      <c r="AK169" s="28"/>
      <c r="AL169" s="37"/>
      <c r="AQ169" s="6"/>
      <c r="AV169" s="6">
        <f>IFERROR(VLOOKUP(AU169,#REF!,2,0), )</f>
        <v>0</v>
      </c>
      <c r="AX169" s="6">
        <f>IFERROR(VLOOKUP(AW169,#REF!,2,0), )</f>
        <v>0</v>
      </c>
      <c r="CA169" s="107">
        <v>4833333</v>
      </c>
      <c r="CC169" s="117">
        <v>29</v>
      </c>
      <c r="CD169" s="121">
        <v>44225</v>
      </c>
      <c r="CT169" s="8">
        <v>44196</v>
      </c>
      <c r="CU169" s="5">
        <f t="shared" si="7"/>
        <v>16833333</v>
      </c>
      <c r="DF169"/>
    </row>
    <row r="170" spans="1:117" ht="25.5" customHeight="1" x14ac:dyDescent="0.25">
      <c r="A170" s="30" t="s">
        <v>719</v>
      </c>
      <c r="B170" s="6">
        <v>2020</v>
      </c>
      <c r="C170" s="9" t="s">
        <v>1684</v>
      </c>
      <c r="D170" s="9" t="s">
        <v>1685</v>
      </c>
      <c r="E170" s="10" t="s">
        <v>1686</v>
      </c>
      <c r="G170" s="6" t="s">
        <v>892</v>
      </c>
      <c r="H170" s="6" t="s">
        <v>868</v>
      </c>
      <c r="I170" s="6" t="s">
        <v>869</v>
      </c>
      <c r="J170" s="6" t="s">
        <v>1241</v>
      </c>
      <c r="K170" s="99" t="s">
        <v>1295</v>
      </c>
      <c r="L170" s="6" t="s">
        <v>1910</v>
      </c>
      <c r="M170" s="6" t="s">
        <v>904</v>
      </c>
      <c r="N170" s="19">
        <v>1018407386</v>
      </c>
      <c r="Q170" s="6" t="s">
        <v>870</v>
      </c>
      <c r="T170" s="6"/>
      <c r="U170" s="6"/>
      <c r="V170" s="12"/>
      <c r="W170" s="6"/>
      <c r="X170" s="6"/>
      <c r="Y170" s="6"/>
      <c r="Z170" s="12">
        <v>3124295039</v>
      </c>
      <c r="AA170" s="101"/>
      <c r="AB170" s="20">
        <v>2</v>
      </c>
      <c r="AC170">
        <v>10</v>
      </c>
      <c r="AD170" s="23">
        <v>44124</v>
      </c>
      <c r="AE170" s="24">
        <v>44124</v>
      </c>
      <c r="AG170" s="8">
        <v>44196</v>
      </c>
      <c r="AH170" s="90">
        <f t="shared" si="8"/>
        <v>5325000</v>
      </c>
      <c r="AI170" s="89">
        <v>10650000</v>
      </c>
      <c r="AJ170" s="89"/>
      <c r="AK170" s="89"/>
      <c r="AL170" s="37"/>
      <c r="AM170" s="90"/>
      <c r="AN170" s="90"/>
      <c r="AO170" s="90"/>
      <c r="AP170" s="90"/>
      <c r="AQ170" s="6"/>
      <c r="AR170" s="125"/>
      <c r="AS170" s="125"/>
      <c r="AT170" s="90"/>
      <c r="AU170" s="90"/>
      <c r="AV170" s="6">
        <f>IFERROR(VLOOKUP(AU170,#REF!,2,0), )</f>
        <v>0</v>
      </c>
      <c r="AX170" s="6">
        <f>IFERROR(VLOOKUP(AW170,#REF!,2,0), )</f>
        <v>0</v>
      </c>
      <c r="AY170" s="125"/>
      <c r="AZ170" s="125"/>
      <c r="BA170" s="125"/>
      <c r="BB170" s="125"/>
      <c r="BC170" s="125"/>
      <c r="BD170" s="125"/>
      <c r="BE170" s="125"/>
      <c r="BF170" s="126"/>
      <c r="BG170" s="126"/>
      <c r="BH170" s="126"/>
      <c r="BI170" s="126"/>
      <c r="BJ170" s="126"/>
      <c r="BK170" s="126"/>
      <c r="BL170" s="126"/>
      <c r="BM170" s="126"/>
      <c r="BN170" s="126"/>
      <c r="BO170" s="126"/>
      <c r="BP170" s="90"/>
      <c r="BQ170" s="125"/>
      <c r="BR170" s="90"/>
      <c r="BS170" s="90"/>
      <c r="BT170" s="125"/>
      <c r="BU170" s="90"/>
      <c r="BV170" s="90"/>
      <c r="BW170" s="90"/>
      <c r="BX170" s="90"/>
      <c r="BY170" s="90"/>
      <c r="BZ170" s="125"/>
      <c r="CA170" s="107">
        <v>4350000</v>
      </c>
      <c r="CB170" s="125"/>
      <c r="CC170" s="105">
        <v>29</v>
      </c>
      <c r="CD170" s="121">
        <v>44225</v>
      </c>
      <c r="CE170" s="90"/>
      <c r="CF170" s="90"/>
      <c r="CG170" s="90"/>
      <c r="CH170" s="125"/>
      <c r="CI170" s="125"/>
      <c r="CJ170" s="128"/>
      <c r="CK170" s="90"/>
      <c r="CL170" s="90"/>
      <c r="CM170" s="90"/>
      <c r="CN170" s="90"/>
      <c r="CO170" s="125"/>
      <c r="CP170" s="128"/>
      <c r="CQ170" s="90"/>
      <c r="CR170" s="90"/>
      <c r="CS170" s="90"/>
      <c r="CT170" s="8">
        <v>44196</v>
      </c>
      <c r="CU170" s="5">
        <f t="shared" si="7"/>
        <v>15000000</v>
      </c>
      <c r="DF170"/>
    </row>
    <row r="171" spans="1:117" ht="25.5" customHeight="1" x14ac:dyDescent="0.25">
      <c r="A171" s="30" t="s">
        <v>720</v>
      </c>
      <c r="B171" s="6">
        <v>2020</v>
      </c>
      <c r="C171" s="9" t="s">
        <v>1687</v>
      </c>
      <c r="D171" s="9" t="s">
        <v>1687</v>
      </c>
      <c r="E171" s="10" t="s">
        <v>1688</v>
      </c>
      <c r="G171" s="6" t="s">
        <v>892</v>
      </c>
      <c r="H171" s="6" t="s">
        <v>868</v>
      </c>
      <c r="I171" s="6" t="s">
        <v>869</v>
      </c>
      <c r="J171" s="6" t="s">
        <v>1689</v>
      </c>
      <c r="K171" s="99" t="s">
        <v>1690</v>
      </c>
      <c r="L171" s="6" t="s">
        <v>1968</v>
      </c>
      <c r="M171" s="6" t="s">
        <v>904</v>
      </c>
      <c r="N171" s="19">
        <v>1023922989</v>
      </c>
      <c r="Q171" s="6" t="s">
        <v>870</v>
      </c>
      <c r="T171" s="6"/>
      <c r="U171" s="6"/>
      <c r="V171" s="12"/>
      <c r="W171" s="6"/>
      <c r="X171" s="6"/>
      <c r="Y171" s="6"/>
      <c r="Z171" s="12">
        <v>3226515523</v>
      </c>
      <c r="AA171" s="101"/>
      <c r="AB171" s="20">
        <v>2</v>
      </c>
      <c r="AC171">
        <v>8</v>
      </c>
      <c r="AD171" s="23">
        <v>44126</v>
      </c>
      <c r="AE171" s="24">
        <v>44127</v>
      </c>
      <c r="AG171" s="8">
        <v>44196</v>
      </c>
      <c r="AH171" s="2">
        <f t="shared" si="8"/>
        <v>5666666.5</v>
      </c>
      <c r="AI171" s="28">
        <v>11333333</v>
      </c>
      <c r="AJ171" s="28"/>
      <c r="AK171" s="28"/>
      <c r="AL171" s="37"/>
      <c r="AQ171" s="6"/>
      <c r="AV171" s="6">
        <f>IFERROR(VLOOKUP(AU171,#REF!,2,0), )</f>
        <v>0</v>
      </c>
      <c r="AX171" s="6">
        <f>IFERROR(VLOOKUP(AW171,#REF!,2,0), )</f>
        <v>0</v>
      </c>
      <c r="CA171" s="107">
        <v>5333333</v>
      </c>
      <c r="CC171" s="117">
        <v>32</v>
      </c>
      <c r="CD171" s="121">
        <v>44229</v>
      </c>
      <c r="CT171" s="8">
        <v>44196</v>
      </c>
      <c r="CU171" s="5">
        <f t="shared" si="7"/>
        <v>16666666</v>
      </c>
      <c r="DF171"/>
    </row>
    <row r="172" spans="1:117" ht="25.5" customHeight="1" x14ac:dyDescent="0.25">
      <c r="A172" s="30" t="s">
        <v>721</v>
      </c>
      <c r="B172" s="6">
        <v>2020</v>
      </c>
      <c r="C172" s="9" t="s">
        <v>1691</v>
      </c>
      <c r="D172" s="9" t="s">
        <v>1692</v>
      </c>
      <c r="E172" s="10" t="s">
        <v>1693</v>
      </c>
      <c r="G172" s="6" t="s">
        <v>892</v>
      </c>
      <c r="H172" s="6" t="s">
        <v>868</v>
      </c>
      <c r="I172" s="6" t="s">
        <v>869</v>
      </c>
      <c r="J172" s="6" t="s">
        <v>1694</v>
      </c>
      <c r="K172" s="99" t="s">
        <v>1695</v>
      </c>
      <c r="L172" s="6" t="s">
        <v>1969</v>
      </c>
      <c r="M172" s="6" t="s">
        <v>904</v>
      </c>
      <c r="N172" s="19">
        <v>79317340</v>
      </c>
      <c r="Q172" s="6" t="s">
        <v>870</v>
      </c>
      <c r="T172" s="6"/>
      <c r="U172" s="6"/>
      <c r="V172" s="12"/>
      <c r="W172" s="6"/>
      <c r="X172" s="6"/>
      <c r="Y172" s="6"/>
      <c r="Z172" s="12">
        <v>3107781659</v>
      </c>
      <c r="AA172" s="101"/>
      <c r="AB172" s="20">
        <v>1</v>
      </c>
      <c r="AC172">
        <v>20</v>
      </c>
      <c r="AD172" s="23">
        <v>44146</v>
      </c>
      <c r="AE172" s="24">
        <v>44146</v>
      </c>
      <c r="AG172" s="8">
        <v>44196</v>
      </c>
      <c r="AH172" s="2">
        <f t="shared" si="8"/>
        <v>750000</v>
      </c>
      <c r="AI172" s="28">
        <v>750000</v>
      </c>
      <c r="AJ172" s="28"/>
      <c r="AK172" s="28"/>
      <c r="AL172" s="37"/>
      <c r="AQ172" s="6"/>
      <c r="AV172" s="6">
        <f>IFERROR(VLOOKUP(AU172,#REF!,2,0), )</f>
        <v>0</v>
      </c>
      <c r="AX172" s="6">
        <f>IFERROR(VLOOKUP(AW172,#REF!,2,0), )</f>
        <v>0</v>
      </c>
      <c r="CA172" s="107">
        <v>3750000</v>
      </c>
      <c r="CC172" s="117">
        <v>25</v>
      </c>
      <c r="CD172" s="121">
        <v>44221</v>
      </c>
      <c r="CT172" s="8">
        <v>44196</v>
      </c>
      <c r="CU172" s="5">
        <f t="shared" si="7"/>
        <v>4500000</v>
      </c>
      <c r="DF172"/>
    </row>
    <row r="173" spans="1:117" ht="25.5" customHeight="1" x14ac:dyDescent="0.25">
      <c r="A173" s="30" t="s">
        <v>722</v>
      </c>
      <c r="B173" s="6">
        <v>2020</v>
      </c>
      <c r="C173" s="9" t="s">
        <v>1696</v>
      </c>
      <c r="D173" s="9" t="s">
        <v>1697</v>
      </c>
      <c r="E173" s="10" t="s">
        <v>1698</v>
      </c>
      <c r="G173" s="6" t="s">
        <v>891</v>
      </c>
      <c r="H173" s="6" t="s">
        <v>885</v>
      </c>
      <c r="I173" s="6" t="s">
        <v>877</v>
      </c>
      <c r="J173" s="6" t="s">
        <v>1699</v>
      </c>
      <c r="K173" s="99" t="s">
        <v>1700</v>
      </c>
      <c r="L173" s="6" t="s">
        <v>1970</v>
      </c>
      <c r="M173" s="6" t="s">
        <v>878</v>
      </c>
      <c r="N173" s="19" t="s">
        <v>1701</v>
      </c>
      <c r="Q173" s="6" t="s">
        <v>879</v>
      </c>
      <c r="T173" s="6"/>
      <c r="U173" s="6"/>
      <c r="V173" s="12"/>
      <c r="W173" s="6"/>
      <c r="X173" s="6"/>
      <c r="Y173" s="6"/>
      <c r="Z173" s="12">
        <v>3077050</v>
      </c>
      <c r="AA173" s="101"/>
      <c r="AC173">
        <v>40</v>
      </c>
      <c r="AD173" s="23">
        <v>44128</v>
      </c>
      <c r="AE173" s="24">
        <v>44131</v>
      </c>
      <c r="AG173" s="8">
        <v>44172</v>
      </c>
      <c r="AH173" s="2">
        <f t="shared" si="8"/>
        <v>0</v>
      </c>
      <c r="AI173" s="28">
        <v>11737958</v>
      </c>
      <c r="AJ173" s="28"/>
      <c r="AK173" s="28"/>
      <c r="AL173" s="37"/>
      <c r="AQ173" s="6"/>
      <c r="AV173" s="6">
        <f>IFERROR(VLOOKUP(AU173,#REF!,2,0), )</f>
        <v>0</v>
      </c>
      <c r="AX173" s="6">
        <f>IFERROR(VLOOKUP(AW173,#REF!,2,0), )</f>
        <v>0</v>
      </c>
      <c r="CA173" s="113"/>
      <c r="CC173" s="113"/>
      <c r="CD173" s="115"/>
      <c r="CT173" s="8">
        <v>44172</v>
      </c>
      <c r="CU173" s="5">
        <f t="shared" si="7"/>
        <v>11737958</v>
      </c>
      <c r="DF173"/>
    </row>
    <row r="174" spans="1:117" ht="25.5" customHeight="1" x14ac:dyDescent="0.25">
      <c r="A174" s="30" t="s">
        <v>723</v>
      </c>
      <c r="B174" s="6">
        <v>2020</v>
      </c>
      <c r="C174" s="9" t="s">
        <v>1702</v>
      </c>
      <c r="D174" s="9" t="s">
        <v>1703</v>
      </c>
      <c r="E174" s="10" t="s">
        <v>1704</v>
      </c>
      <c r="G174" s="6" t="s">
        <v>892</v>
      </c>
      <c r="H174" s="6" t="s">
        <v>868</v>
      </c>
      <c r="I174" s="6" t="s">
        <v>869</v>
      </c>
      <c r="J174" s="6" t="s">
        <v>1705</v>
      </c>
      <c r="K174" s="99" t="s">
        <v>926</v>
      </c>
      <c r="L174" s="6" t="s">
        <v>1834</v>
      </c>
      <c r="M174" s="6" t="s">
        <v>904</v>
      </c>
      <c r="N174" s="19">
        <v>1085271945</v>
      </c>
      <c r="Q174" s="6" t="s">
        <v>870</v>
      </c>
      <c r="T174" s="6"/>
      <c r="U174" s="6"/>
      <c r="V174" s="12"/>
      <c r="W174" s="6"/>
      <c r="X174" s="6"/>
      <c r="Y174" s="6"/>
      <c r="Z174" s="12">
        <v>3155401345</v>
      </c>
      <c r="AA174" s="101"/>
      <c r="AB174" s="20">
        <v>2</v>
      </c>
      <c r="AC174">
        <v>3</v>
      </c>
      <c r="AD174" s="23">
        <v>44132</v>
      </c>
      <c r="AE174" s="24">
        <v>44134</v>
      </c>
      <c r="AG174" s="8">
        <v>44196</v>
      </c>
      <c r="AH174" s="2">
        <f t="shared" si="8"/>
        <v>4424700</v>
      </c>
      <c r="AI174" s="28">
        <v>8849400</v>
      </c>
      <c r="AJ174" s="28"/>
      <c r="AK174" s="28"/>
      <c r="AL174" s="37"/>
      <c r="AQ174" s="6"/>
      <c r="AV174" s="6">
        <f>IFERROR(VLOOKUP(AU174,#REF!,2,0), )</f>
        <v>0</v>
      </c>
      <c r="AX174" s="6">
        <f>IFERROR(VLOOKUP(AW174,#REF!,2,0), )</f>
        <v>0</v>
      </c>
      <c r="CA174" s="113"/>
      <c r="CC174" s="113"/>
      <c r="CD174" s="115"/>
      <c r="CT174" s="8">
        <v>44196</v>
      </c>
      <c r="CU174" s="5">
        <f t="shared" si="7"/>
        <v>8849400</v>
      </c>
      <c r="DF174"/>
    </row>
    <row r="175" spans="1:117" ht="25.5" customHeight="1" x14ac:dyDescent="0.25">
      <c r="A175" s="30" t="s">
        <v>724</v>
      </c>
      <c r="B175" s="6">
        <v>2020</v>
      </c>
      <c r="C175" s="9" t="s">
        <v>1706</v>
      </c>
      <c r="D175" s="9" t="s">
        <v>1706</v>
      </c>
      <c r="E175" s="10" t="s">
        <v>1707</v>
      </c>
      <c r="G175" s="6" t="s">
        <v>892</v>
      </c>
      <c r="H175" s="6" t="s">
        <v>868</v>
      </c>
      <c r="I175" s="6" t="s">
        <v>869</v>
      </c>
      <c r="J175" s="6" t="s">
        <v>1708</v>
      </c>
      <c r="K175" s="99" t="s">
        <v>888</v>
      </c>
      <c r="L175" s="6" t="s">
        <v>1824</v>
      </c>
      <c r="M175" s="6" t="s">
        <v>904</v>
      </c>
      <c r="N175" s="19">
        <v>1024470372</v>
      </c>
      <c r="Q175" s="6" t="s">
        <v>870</v>
      </c>
      <c r="T175" s="6"/>
      <c r="U175" s="6"/>
      <c r="V175" s="12"/>
      <c r="W175" s="6"/>
      <c r="X175" s="6"/>
      <c r="Y175" s="6"/>
      <c r="Z175" s="12">
        <v>3023749418</v>
      </c>
      <c r="AA175" s="101"/>
      <c r="AB175" s="20">
        <v>2</v>
      </c>
      <c r="AC175">
        <v>3</v>
      </c>
      <c r="AD175" s="23">
        <v>44134</v>
      </c>
      <c r="AE175" s="24">
        <v>44134</v>
      </c>
      <c r="AG175" s="8">
        <v>44195</v>
      </c>
      <c r="AH175" s="2">
        <f t="shared" si="8"/>
        <v>2033333.5</v>
      </c>
      <c r="AI175" s="28">
        <v>4066667</v>
      </c>
      <c r="AJ175" s="28"/>
      <c r="AK175" s="28"/>
      <c r="AL175" s="37"/>
      <c r="AQ175" s="6"/>
      <c r="AV175" s="6">
        <f>IFERROR(VLOOKUP(AU175,#REF!,2,0), )</f>
        <v>0</v>
      </c>
      <c r="AX175" s="6">
        <f>IFERROR(VLOOKUP(AW175,#REF!,2,0), )</f>
        <v>0</v>
      </c>
      <c r="CA175" s="107">
        <v>1666666</v>
      </c>
      <c r="CC175" s="115">
        <v>25</v>
      </c>
      <c r="CD175" s="122">
        <v>44221</v>
      </c>
      <c r="CT175" s="8">
        <v>44195</v>
      </c>
      <c r="CU175" s="5">
        <f t="shared" si="7"/>
        <v>5733333</v>
      </c>
      <c r="DF175"/>
    </row>
    <row r="176" spans="1:117" ht="25.5" customHeight="1" x14ac:dyDescent="0.25">
      <c r="A176" s="30" t="s">
        <v>725</v>
      </c>
      <c r="B176" s="6">
        <v>2020</v>
      </c>
      <c r="C176" s="9" t="s">
        <v>1709</v>
      </c>
      <c r="D176" s="9" t="s">
        <v>1710</v>
      </c>
      <c r="E176" s="10" t="s">
        <v>1711</v>
      </c>
      <c r="G176" s="6" t="s">
        <v>892</v>
      </c>
      <c r="H176" s="6" t="s">
        <v>868</v>
      </c>
      <c r="I176" s="6" t="s">
        <v>869</v>
      </c>
      <c r="J176" s="6" t="s">
        <v>1712</v>
      </c>
      <c r="K176" s="99" t="s">
        <v>876</v>
      </c>
      <c r="L176" s="6" t="s">
        <v>1823</v>
      </c>
      <c r="M176" s="6" t="s">
        <v>904</v>
      </c>
      <c r="N176" s="19">
        <v>1085265170</v>
      </c>
      <c r="Q176" s="6" t="s">
        <v>870</v>
      </c>
      <c r="T176" s="6"/>
      <c r="U176" s="6"/>
      <c r="V176" s="12"/>
      <c r="W176" s="6"/>
      <c r="X176" s="6"/>
      <c r="Y176" s="6"/>
      <c r="Z176" s="12" t="s">
        <v>903</v>
      </c>
      <c r="AA176" s="101"/>
      <c r="AD176" s="23">
        <v>44147</v>
      </c>
      <c r="AE176" s="24">
        <v>44148</v>
      </c>
      <c r="AG176" s="8">
        <v>44196</v>
      </c>
      <c r="AH176" s="2">
        <f t="shared" si="8"/>
        <v>0</v>
      </c>
      <c r="AI176" s="28">
        <v>6800000</v>
      </c>
      <c r="AJ176" s="28"/>
      <c r="AK176" s="28"/>
      <c r="AL176" s="37"/>
      <c r="AQ176" s="6"/>
      <c r="AV176" s="6">
        <f>IFERROR(VLOOKUP(AU176,#REF!,2,0), )</f>
        <v>0</v>
      </c>
      <c r="AX176" s="6">
        <f>IFERROR(VLOOKUP(AW176,#REF!,2,0), )</f>
        <v>0</v>
      </c>
      <c r="CA176" s="107">
        <v>3400000</v>
      </c>
      <c r="CC176" s="115">
        <v>24</v>
      </c>
      <c r="CD176" s="122">
        <v>44220</v>
      </c>
      <c r="CT176" s="8">
        <v>44196</v>
      </c>
      <c r="CU176" s="5">
        <f t="shared" si="7"/>
        <v>10200000</v>
      </c>
      <c r="DF176"/>
    </row>
    <row r="177" spans="1:117" ht="25.5" customHeight="1" x14ac:dyDescent="0.25">
      <c r="A177" s="30" t="s">
        <v>726</v>
      </c>
      <c r="B177" s="6">
        <v>2020</v>
      </c>
      <c r="C177" s="9" t="s">
        <v>1713</v>
      </c>
      <c r="D177" s="9" t="s">
        <v>1714</v>
      </c>
      <c r="E177" s="10" t="s">
        <v>1715</v>
      </c>
      <c r="G177" s="6" t="s">
        <v>892</v>
      </c>
      <c r="H177" s="6" t="s">
        <v>868</v>
      </c>
      <c r="I177" s="6" t="s">
        <v>869</v>
      </c>
      <c r="J177" s="6" t="s">
        <v>1716</v>
      </c>
      <c r="K177" s="99" t="s">
        <v>1717</v>
      </c>
      <c r="L177" s="6" t="s">
        <v>1971</v>
      </c>
      <c r="M177" s="6" t="s">
        <v>904</v>
      </c>
      <c r="N177" s="19">
        <v>53166841</v>
      </c>
      <c r="Q177" s="6" t="s">
        <v>870</v>
      </c>
      <c r="T177" s="6"/>
      <c r="U177" s="6"/>
      <c r="V177" s="12"/>
      <c r="W177" s="6"/>
      <c r="X177" s="6"/>
      <c r="Y177" s="6"/>
      <c r="Z177" s="12">
        <v>3023751280</v>
      </c>
      <c r="AA177" s="101"/>
      <c r="AB177" s="20">
        <v>1</v>
      </c>
      <c r="AC177">
        <v>28</v>
      </c>
      <c r="AD177" s="23">
        <v>44138</v>
      </c>
      <c r="AE177" s="24">
        <v>44138</v>
      </c>
      <c r="AG177" s="8">
        <v>44196</v>
      </c>
      <c r="AH177" s="90">
        <f t="shared" si="8"/>
        <v>5761333</v>
      </c>
      <c r="AI177" s="89">
        <v>5761333</v>
      </c>
      <c r="AJ177" s="28"/>
      <c r="AK177" s="28"/>
      <c r="AL177" s="37"/>
      <c r="AM177" s="90"/>
      <c r="AN177" s="90"/>
      <c r="AO177" s="90"/>
      <c r="AP177" s="90"/>
      <c r="AQ177" s="6"/>
      <c r="AS177" s="125"/>
      <c r="AT177" s="90"/>
      <c r="AU177" s="90"/>
      <c r="AV177" s="6">
        <f>IFERROR(VLOOKUP(AU177,#REF!,2,0), )</f>
        <v>0</v>
      </c>
      <c r="AW177" s="90"/>
      <c r="AX177" s="6">
        <f>IFERROR(VLOOKUP(AW177,#REF!,2,0), )</f>
        <v>0</v>
      </c>
      <c r="CA177" s="113"/>
      <c r="CC177" s="113"/>
      <c r="CD177" s="115"/>
      <c r="CQ177" s="90"/>
      <c r="CR177" s="90"/>
      <c r="CS177" s="90"/>
      <c r="CT177" s="8">
        <v>44196</v>
      </c>
      <c r="CU177" s="5">
        <f t="shared" si="7"/>
        <v>5761333</v>
      </c>
      <c r="DF177"/>
    </row>
    <row r="178" spans="1:117" ht="25.5" customHeight="1" x14ac:dyDescent="0.25">
      <c r="A178" s="30" t="s">
        <v>727</v>
      </c>
      <c r="B178" s="6">
        <v>2020</v>
      </c>
      <c r="C178" s="9" t="s">
        <v>1718</v>
      </c>
      <c r="D178" s="9" t="s">
        <v>1718</v>
      </c>
      <c r="E178" s="10" t="s">
        <v>1719</v>
      </c>
      <c r="G178" s="6" t="s">
        <v>892</v>
      </c>
      <c r="H178" s="6" t="s">
        <v>868</v>
      </c>
      <c r="I178" s="6" t="s">
        <v>869</v>
      </c>
      <c r="J178" s="6" t="s">
        <v>1720</v>
      </c>
      <c r="K178" s="99" t="s">
        <v>1721</v>
      </c>
      <c r="L178" s="6" t="s">
        <v>1972</v>
      </c>
      <c r="M178" s="6" t="s">
        <v>904</v>
      </c>
      <c r="N178" s="19">
        <v>80913434</v>
      </c>
      <c r="Q178" s="6" t="s">
        <v>870</v>
      </c>
      <c r="T178" s="6"/>
      <c r="U178" s="6"/>
      <c r="V178" s="12"/>
      <c r="W178" s="6"/>
      <c r="X178" s="6"/>
      <c r="Y178" s="6"/>
      <c r="Z178" s="12">
        <v>3123845681</v>
      </c>
      <c r="AA178" s="101"/>
      <c r="AB178" s="20">
        <v>1</v>
      </c>
      <c r="AC178">
        <v>28</v>
      </c>
      <c r="AD178" s="23">
        <v>44138</v>
      </c>
      <c r="AE178" s="24">
        <v>44138</v>
      </c>
      <c r="AG178" s="8">
        <v>44196</v>
      </c>
      <c r="AH178" s="2">
        <f t="shared" si="8"/>
        <v>8700000</v>
      </c>
      <c r="AI178" s="28">
        <v>8700000</v>
      </c>
      <c r="AJ178" s="28"/>
      <c r="AK178" s="28"/>
      <c r="AL178" s="37"/>
      <c r="AQ178" s="6"/>
      <c r="AV178" s="6">
        <f>IFERROR(VLOOKUP(AU178,#REF!,2,0), )</f>
        <v>0</v>
      </c>
      <c r="AX178" s="6">
        <f>IFERROR(VLOOKUP(AW178,#REF!,2,0), )</f>
        <v>0</v>
      </c>
      <c r="CA178" s="114">
        <v>3000000</v>
      </c>
      <c r="CC178" s="115">
        <v>20</v>
      </c>
      <c r="CD178" s="122">
        <v>44216</v>
      </c>
      <c r="CT178" s="8">
        <v>44196</v>
      </c>
      <c r="CU178" s="5">
        <f t="shared" si="7"/>
        <v>11700000</v>
      </c>
      <c r="DF178"/>
    </row>
    <row r="179" spans="1:117" ht="25.5" customHeight="1" x14ac:dyDescent="0.25">
      <c r="A179" s="30" t="s">
        <v>728</v>
      </c>
      <c r="B179" s="6">
        <v>2020</v>
      </c>
      <c r="C179" s="9" t="s">
        <v>1722</v>
      </c>
      <c r="D179" s="9" t="s">
        <v>1722</v>
      </c>
      <c r="E179" s="10" t="s">
        <v>1723</v>
      </c>
      <c r="G179" s="6" t="s">
        <v>892</v>
      </c>
      <c r="H179" s="6" t="s">
        <v>868</v>
      </c>
      <c r="I179" s="6" t="s">
        <v>869</v>
      </c>
      <c r="J179" s="6" t="s">
        <v>1724</v>
      </c>
      <c r="K179" s="99" t="s">
        <v>1725</v>
      </c>
      <c r="L179" s="6" t="s">
        <v>1973</v>
      </c>
      <c r="M179" s="6" t="s">
        <v>904</v>
      </c>
      <c r="N179" s="19">
        <v>1012379356</v>
      </c>
      <c r="Q179" s="6" t="s">
        <v>870</v>
      </c>
      <c r="T179" s="6"/>
      <c r="U179" s="6"/>
      <c r="V179" s="12"/>
      <c r="W179" s="6"/>
      <c r="X179" s="6"/>
      <c r="Y179" s="6"/>
      <c r="Z179" s="12">
        <v>3005699131</v>
      </c>
      <c r="AA179" s="101"/>
      <c r="AB179" s="20">
        <v>1</v>
      </c>
      <c r="AC179">
        <v>25</v>
      </c>
      <c r="AD179" s="23">
        <v>44140</v>
      </c>
      <c r="AE179" s="24">
        <v>44141</v>
      </c>
      <c r="AG179" s="8">
        <v>44196</v>
      </c>
      <c r="AH179" s="2">
        <f t="shared" si="8"/>
        <v>3733333</v>
      </c>
      <c r="AI179" s="28">
        <v>3733333</v>
      </c>
      <c r="AJ179" s="28"/>
      <c r="AK179" s="28"/>
      <c r="AL179" s="37"/>
      <c r="AQ179" s="6"/>
      <c r="AV179" s="6">
        <f>IFERROR(VLOOKUP(AU179,#REF!,2,0), )</f>
        <v>0</v>
      </c>
      <c r="AX179" s="6">
        <f>IFERROR(VLOOKUP(AW179,#REF!,2,0), )</f>
        <v>0</v>
      </c>
      <c r="CA179" s="107">
        <v>1666666</v>
      </c>
      <c r="CC179" s="115">
        <v>25</v>
      </c>
      <c r="CD179" s="122">
        <v>44221</v>
      </c>
      <c r="CT179" s="8">
        <v>44196</v>
      </c>
      <c r="CU179" s="5">
        <f t="shared" si="7"/>
        <v>5399999</v>
      </c>
      <c r="DF179"/>
    </row>
    <row r="180" spans="1:117" ht="25.5" customHeight="1" x14ac:dyDescent="0.25">
      <c r="A180" s="30" t="s">
        <v>729</v>
      </c>
      <c r="B180" s="6">
        <v>2020</v>
      </c>
      <c r="C180" s="9" t="s">
        <v>1726</v>
      </c>
      <c r="D180" s="9" t="s">
        <v>1727</v>
      </c>
      <c r="E180" s="10" t="s">
        <v>1728</v>
      </c>
      <c r="G180" s="6" t="s">
        <v>892</v>
      </c>
      <c r="H180" s="6" t="s">
        <v>868</v>
      </c>
      <c r="I180" s="6" t="s">
        <v>869</v>
      </c>
      <c r="J180" s="6" t="s">
        <v>1729</v>
      </c>
      <c r="K180" s="99" t="s">
        <v>909</v>
      </c>
      <c r="L180" s="6" t="s">
        <v>647</v>
      </c>
      <c r="M180" s="6" t="s">
        <v>904</v>
      </c>
      <c r="N180" s="19">
        <v>81715536</v>
      </c>
      <c r="Q180" s="6" t="s">
        <v>870</v>
      </c>
      <c r="T180" s="6"/>
      <c r="U180" s="6"/>
      <c r="V180" s="12"/>
      <c r="W180" s="6"/>
      <c r="X180" s="6"/>
      <c r="Y180" s="6"/>
      <c r="Z180" s="12" t="s">
        <v>903</v>
      </c>
      <c r="AA180" s="101"/>
      <c r="AB180" s="20">
        <v>1</v>
      </c>
      <c r="AC180">
        <v>14</v>
      </c>
      <c r="AD180" s="23">
        <v>44152</v>
      </c>
      <c r="AE180" s="24">
        <v>44152</v>
      </c>
      <c r="AG180" s="8">
        <v>44196</v>
      </c>
      <c r="AH180" s="2">
        <f t="shared" si="8"/>
        <v>3725333</v>
      </c>
      <c r="AI180" s="28">
        <v>3725333</v>
      </c>
      <c r="AJ180" s="28"/>
      <c r="AK180" s="28"/>
      <c r="AL180" s="37"/>
      <c r="AQ180" s="6"/>
      <c r="AV180" s="6">
        <f>IFERROR(VLOOKUP(AU180,#REF!,2,0), )</f>
        <v>0</v>
      </c>
      <c r="AX180" s="6">
        <f>IFERROR(VLOOKUP(AW180,#REF!,2,0), )</f>
        <v>0</v>
      </c>
      <c r="CA180" s="114">
        <v>1778000</v>
      </c>
      <c r="CC180" s="115">
        <v>21</v>
      </c>
      <c r="CD180" s="122">
        <v>44217</v>
      </c>
      <c r="CT180" s="8">
        <v>44196</v>
      </c>
      <c r="CU180" s="5">
        <f t="shared" si="7"/>
        <v>5503333</v>
      </c>
      <c r="DF180"/>
    </row>
    <row r="181" spans="1:117" ht="25.5" customHeight="1" x14ac:dyDescent="0.25">
      <c r="A181" s="30" t="s">
        <v>730</v>
      </c>
      <c r="B181" s="6">
        <v>2020</v>
      </c>
      <c r="C181" s="9" t="s">
        <v>1730</v>
      </c>
      <c r="D181" s="9" t="s">
        <v>1731</v>
      </c>
      <c r="E181" s="10" t="s">
        <v>1732</v>
      </c>
      <c r="G181" s="6" t="s">
        <v>892</v>
      </c>
      <c r="H181" s="6" t="s">
        <v>868</v>
      </c>
      <c r="I181" s="6" t="s">
        <v>869</v>
      </c>
      <c r="J181" s="6" t="s">
        <v>1733</v>
      </c>
      <c r="K181" s="99" t="s">
        <v>910</v>
      </c>
      <c r="L181" s="6" t="s">
        <v>696</v>
      </c>
      <c r="M181" s="6" t="s">
        <v>904</v>
      </c>
      <c r="N181" s="19">
        <v>1115067487</v>
      </c>
      <c r="Q181" s="6" t="s">
        <v>870</v>
      </c>
      <c r="T181" s="6"/>
      <c r="U181" s="6"/>
      <c r="V181" s="12"/>
      <c r="W181" s="6"/>
      <c r="X181" s="6"/>
      <c r="Y181" s="6"/>
      <c r="Z181" s="12">
        <v>3135505911</v>
      </c>
      <c r="AA181" s="101"/>
      <c r="AB181" s="20">
        <v>1</v>
      </c>
      <c r="AC181">
        <v>14</v>
      </c>
      <c r="AD181" s="23">
        <v>44152</v>
      </c>
      <c r="AE181" s="24">
        <v>44152</v>
      </c>
      <c r="AG181" s="8">
        <v>44196</v>
      </c>
      <c r="AH181" s="90">
        <f t="shared" si="8"/>
        <v>3725333</v>
      </c>
      <c r="AI181" s="89">
        <v>3725333</v>
      </c>
      <c r="AJ181" s="89"/>
      <c r="AK181" s="89"/>
      <c r="AL181" s="37"/>
      <c r="AM181" s="90"/>
      <c r="AN181" s="90"/>
      <c r="AO181" s="90"/>
      <c r="AP181" s="90"/>
      <c r="AQ181" s="6"/>
      <c r="AR181" s="125"/>
      <c r="AS181" s="125"/>
      <c r="AT181" s="90"/>
      <c r="AU181" s="90"/>
      <c r="AV181" s="6">
        <f>IFERROR(VLOOKUP(AU181,#REF!,2,0), )</f>
        <v>0</v>
      </c>
      <c r="AW181" s="90"/>
      <c r="AX181" s="6">
        <f>IFERROR(VLOOKUP(AW181,#REF!,2,0), )</f>
        <v>0</v>
      </c>
      <c r="AY181" s="125"/>
      <c r="AZ181" s="125"/>
      <c r="BA181" s="125"/>
      <c r="BB181" s="125"/>
      <c r="BC181" s="125"/>
      <c r="BD181" s="125"/>
      <c r="BE181" s="125"/>
      <c r="BF181" s="126"/>
      <c r="BG181" s="126"/>
      <c r="BH181" s="126"/>
      <c r="BI181" s="126"/>
      <c r="BJ181" s="126"/>
      <c r="BK181" s="126"/>
      <c r="BL181" s="126"/>
      <c r="BM181" s="126"/>
      <c r="BN181" s="126"/>
      <c r="BO181" s="126"/>
      <c r="BP181" s="90"/>
      <c r="BQ181" s="125"/>
      <c r="BR181" s="90"/>
      <c r="BS181" s="90"/>
      <c r="BT181" s="125"/>
      <c r="BU181" s="90"/>
      <c r="BV181" s="90"/>
      <c r="BW181" s="90"/>
      <c r="BX181" s="90"/>
      <c r="BY181" s="90"/>
      <c r="BZ181" s="125"/>
      <c r="CA181" s="114">
        <v>1778000</v>
      </c>
      <c r="CB181" s="125"/>
      <c r="CC181" s="115">
        <v>21</v>
      </c>
      <c r="CD181" s="122">
        <v>44217</v>
      </c>
      <c r="CE181" s="90"/>
      <c r="CF181" s="90"/>
      <c r="CG181" s="90"/>
      <c r="CH181" s="125"/>
      <c r="CI181" s="125"/>
      <c r="CJ181" s="128"/>
      <c r="CK181" s="90"/>
      <c r="CL181" s="90"/>
      <c r="CM181" s="90"/>
      <c r="CN181" s="90"/>
      <c r="CO181" s="125"/>
      <c r="CP181" s="128"/>
      <c r="CQ181" s="90"/>
      <c r="CR181" s="90"/>
      <c r="CS181" s="90"/>
      <c r="CT181" s="8">
        <v>44196</v>
      </c>
      <c r="CU181" s="5">
        <f t="shared" si="7"/>
        <v>5503333</v>
      </c>
      <c r="DF181"/>
    </row>
    <row r="182" spans="1:117" ht="25.5" customHeight="1" x14ac:dyDescent="0.25">
      <c r="A182" s="30" t="s">
        <v>731</v>
      </c>
      <c r="B182" s="6">
        <v>2020</v>
      </c>
      <c r="C182" s="9" t="s">
        <v>1734</v>
      </c>
      <c r="D182" s="9" t="s">
        <v>1734</v>
      </c>
      <c r="E182" s="36" t="s">
        <v>1735</v>
      </c>
      <c r="G182" s="6" t="s">
        <v>892</v>
      </c>
      <c r="H182" s="6" t="s">
        <v>868</v>
      </c>
      <c r="I182" s="6" t="s">
        <v>869</v>
      </c>
      <c r="J182" s="6" t="s">
        <v>1736</v>
      </c>
      <c r="K182" s="99" t="s">
        <v>747</v>
      </c>
      <c r="L182" s="6" t="s">
        <v>718</v>
      </c>
      <c r="M182" s="6" t="s">
        <v>904</v>
      </c>
      <c r="N182" s="19">
        <v>1032479457</v>
      </c>
      <c r="Q182" s="6" t="s">
        <v>870</v>
      </c>
      <c r="T182" s="6"/>
      <c r="U182" s="6"/>
      <c r="V182" s="12"/>
      <c r="W182" s="6"/>
      <c r="X182" s="6"/>
      <c r="Y182" s="6"/>
      <c r="Z182" s="12">
        <v>4161216</v>
      </c>
      <c r="AA182" s="101"/>
      <c r="AB182" s="20">
        <v>1</v>
      </c>
      <c r="AC182">
        <v>8</v>
      </c>
      <c r="AD182" s="23">
        <v>44155</v>
      </c>
      <c r="AE182" s="24">
        <v>44158</v>
      </c>
      <c r="AG182" s="8">
        <v>44196</v>
      </c>
      <c r="AH182" s="90">
        <f t="shared" si="8"/>
        <v>3471333</v>
      </c>
      <c r="AI182" s="89">
        <v>3471333</v>
      </c>
      <c r="AJ182" s="89"/>
      <c r="AK182" s="89"/>
      <c r="AL182" s="37"/>
      <c r="AM182" s="90"/>
      <c r="AN182" s="90"/>
      <c r="AO182" s="90"/>
      <c r="AP182" s="90"/>
      <c r="AQ182" s="6"/>
      <c r="AR182" s="125"/>
      <c r="AS182" s="125"/>
      <c r="AT182" s="90"/>
      <c r="AU182" s="90"/>
      <c r="AV182" s="6">
        <f>IFERROR(VLOOKUP(AU182,#REF!,2,0), )</f>
        <v>0</v>
      </c>
      <c r="AW182" s="90"/>
      <c r="AX182" s="6">
        <f>IFERROR(VLOOKUP(AW182,#REF!,2,0), )</f>
        <v>0</v>
      </c>
      <c r="AY182" s="125"/>
      <c r="AZ182" s="125"/>
      <c r="BA182" s="125"/>
      <c r="BB182" s="125"/>
      <c r="BC182" s="125"/>
      <c r="BD182" s="125"/>
      <c r="BE182" s="125"/>
      <c r="BF182" s="126"/>
      <c r="BG182" s="126"/>
      <c r="BH182" s="126"/>
      <c r="BI182" s="126"/>
      <c r="BJ182" s="126"/>
      <c r="BK182" s="126"/>
      <c r="BL182" s="126"/>
      <c r="BM182" s="126"/>
      <c r="BN182" s="126"/>
      <c r="BO182" s="126"/>
      <c r="BP182" s="90"/>
      <c r="BQ182" s="125"/>
      <c r="BR182" s="90"/>
      <c r="BS182" s="90"/>
      <c r="BT182" s="125"/>
      <c r="BU182" s="90"/>
      <c r="BV182" s="90"/>
      <c r="BW182" s="90"/>
      <c r="BX182" s="90"/>
      <c r="BY182" s="90"/>
      <c r="BZ182" s="125"/>
      <c r="CA182" s="114">
        <v>1524000</v>
      </c>
      <c r="CB182" s="125"/>
      <c r="CC182" s="115">
        <v>18</v>
      </c>
      <c r="CD182" s="122">
        <v>44214</v>
      </c>
      <c r="CE182" s="90"/>
      <c r="CF182" s="90"/>
      <c r="CG182" s="90"/>
      <c r="CH182" s="125"/>
      <c r="CI182" s="125"/>
      <c r="CJ182" s="128"/>
      <c r="CK182" s="90"/>
      <c r="CL182" s="90"/>
      <c r="CM182" s="90"/>
      <c r="CN182" s="90"/>
      <c r="CO182" s="125"/>
      <c r="CP182" s="128"/>
      <c r="CQ182" s="90"/>
      <c r="CR182" s="90"/>
      <c r="CS182" s="90"/>
      <c r="CT182" s="8">
        <v>44196</v>
      </c>
      <c r="CU182" s="5">
        <f t="shared" si="7"/>
        <v>4995333</v>
      </c>
      <c r="DF182"/>
    </row>
    <row r="183" spans="1:117" ht="25.5" customHeight="1" x14ac:dyDescent="0.25">
      <c r="A183" s="30" t="s">
        <v>732</v>
      </c>
      <c r="B183" s="6">
        <v>2020</v>
      </c>
      <c r="C183" s="9" t="s">
        <v>1737</v>
      </c>
      <c r="D183" s="9" t="s">
        <v>1738</v>
      </c>
      <c r="E183" s="10" t="s">
        <v>1739</v>
      </c>
      <c r="G183" s="6" t="s">
        <v>892</v>
      </c>
      <c r="H183" s="6" t="s">
        <v>885</v>
      </c>
      <c r="I183" s="6" t="s">
        <v>877</v>
      </c>
      <c r="J183" s="6" t="s">
        <v>1740</v>
      </c>
      <c r="K183" s="99" t="s">
        <v>1741</v>
      </c>
      <c r="L183" s="6" t="s">
        <v>1974</v>
      </c>
      <c r="M183" s="6" t="s">
        <v>878</v>
      </c>
      <c r="N183" s="19" t="s">
        <v>1742</v>
      </c>
      <c r="Q183" s="6" t="s">
        <v>879</v>
      </c>
      <c r="T183" s="6"/>
      <c r="U183" s="6"/>
      <c r="V183" s="12"/>
      <c r="W183" s="6"/>
      <c r="X183" s="6"/>
      <c r="Y183" s="6"/>
      <c r="Z183" s="12">
        <v>7504691</v>
      </c>
      <c r="AA183" s="101"/>
      <c r="AC183">
        <v>21</v>
      </c>
      <c r="AD183" s="23">
        <v>44161</v>
      </c>
      <c r="AE183" s="24">
        <v>44176</v>
      </c>
      <c r="AG183" s="8">
        <v>44196</v>
      </c>
      <c r="AH183" s="2">
        <f t="shared" si="8"/>
        <v>0</v>
      </c>
      <c r="AI183" s="28">
        <v>24500000</v>
      </c>
      <c r="AJ183" s="28"/>
      <c r="AK183" s="28"/>
      <c r="AL183" s="37"/>
      <c r="AQ183" s="6"/>
      <c r="AV183" s="6">
        <f>IFERROR(VLOOKUP(AU183,#REF!,2,0), )</f>
        <v>0</v>
      </c>
      <c r="AX183" s="6">
        <f>IFERROR(VLOOKUP(AW183,#REF!,2,0), )</f>
        <v>0</v>
      </c>
      <c r="AZ183" s="13">
        <v>1</v>
      </c>
      <c r="BB183" s="13">
        <v>1</v>
      </c>
      <c r="BI183" s="16">
        <v>44194</v>
      </c>
      <c r="BM183" s="16">
        <v>44210</v>
      </c>
      <c r="CA183" s="115"/>
      <c r="CC183" s="115">
        <v>150</v>
      </c>
      <c r="CD183" s="122">
        <v>44364</v>
      </c>
      <c r="CT183" s="122">
        <v>44364</v>
      </c>
      <c r="CU183" s="5">
        <f t="shared" si="7"/>
        <v>24500000</v>
      </c>
      <c r="DF183"/>
    </row>
    <row r="184" spans="1:117" ht="25.5" customHeight="1" x14ac:dyDescent="0.25">
      <c r="A184" s="30" t="s">
        <v>733</v>
      </c>
      <c r="B184" s="6">
        <v>2020</v>
      </c>
      <c r="C184" s="9" t="s">
        <v>1743</v>
      </c>
      <c r="D184" s="9" t="s">
        <v>1744</v>
      </c>
      <c r="E184" s="10" t="s">
        <v>1745</v>
      </c>
      <c r="G184" s="6" t="s">
        <v>892</v>
      </c>
      <c r="H184" s="6" t="s">
        <v>868</v>
      </c>
      <c r="I184" s="6" t="s">
        <v>869</v>
      </c>
      <c r="J184" s="6" t="s">
        <v>1746</v>
      </c>
      <c r="K184" s="99" t="s">
        <v>1747</v>
      </c>
      <c r="L184" s="6" t="s">
        <v>1975</v>
      </c>
      <c r="M184" s="6" t="s">
        <v>904</v>
      </c>
      <c r="N184" s="19">
        <v>1026263857</v>
      </c>
      <c r="Q184" s="6" t="s">
        <v>870</v>
      </c>
      <c r="T184" s="6"/>
      <c r="U184" s="6"/>
      <c r="V184" s="12"/>
      <c r="W184" s="6"/>
      <c r="X184" s="6"/>
      <c r="Y184" s="6"/>
      <c r="Z184" s="12">
        <v>3222609960</v>
      </c>
      <c r="AA184" s="101"/>
      <c r="AC184">
        <v>28</v>
      </c>
      <c r="AD184" s="23">
        <v>44168</v>
      </c>
      <c r="AE184" s="24">
        <v>44168</v>
      </c>
      <c r="AG184" s="8">
        <v>44196</v>
      </c>
      <c r="AH184" s="90">
        <f t="shared" si="8"/>
        <v>0</v>
      </c>
      <c r="AI184" s="89">
        <v>2370667</v>
      </c>
      <c r="AJ184" s="89"/>
      <c r="AK184" s="89"/>
      <c r="AL184" s="37"/>
      <c r="AM184" s="90"/>
      <c r="AN184" s="90"/>
      <c r="AO184" s="90"/>
      <c r="AP184" s="90"/>
      <c r="AQ184" s="6"/>
      <c r="AR184" s="125"/>
      <c r="AS184" s="125"/>
      <c r="AT184" s="90"/>
      <c r="AU184" s="90"/>
      <c r="AV184" s="6">
        <f>IFERROR(VLOOKUP(AU184,#REF!,2,0), )</f>
        <v>0</v>
      </c>
      <c r="AW184" s="90"/>
      <c r="AX184" s="6">
        <f>IFERROR(VLOOKUP(AW184,#REF!,2,0), )</f>
        <v>0</v>
      </c>
      <c r="AY184" s="125"/>
      <c r="AZ184" s="125"/>
      <c r="BA184" s="125"/>
      <c r="BB184" s="125"/>
      <c r="BC184" s="125"/>
      <c r="BD184" s="125"/>
      <c r="BE184" s="125"/>
      <c r="BF184" s="126"/>
      <c r="BG184" s="126"/>
      <c r="BH184" s="126"/>
      <c r="BI184" s="126"/>
      <c r="BJ184" s="126"/>
      <c r="BK184" s="126"/>
      <c r="BL184" s="126"/>
      <c r="BM184" s="126"/>
      <c r="BN184" s="126"/>
      <c r="BO184" s="126"/>
      <c r="BP184" s="90"/>
      <c r="BQ184" s="125"/>
      <c r="BR184" s="90"/>
      <c r="BS184" s="90"/>
      <c r="BT184" s="125"/>
      <c r="BU184" s="90"/>
      <c r="BV184" s="90"/>
      <c r="BW184" s="90"/>
      <c r="BX184" s="90"/>
      <c r="BY184" s="90"/>
      <c r="BZ184" s="125"/>
      <c r="CA184" s="115"/>
      <c r="CB184" s="125"/>
      <c r="CC184" s="115"/>
      <c r="CD184" s="128"/>
      <c r="CE184" s="90"/>
      <c r="CF184" s="90"/>
      <c r="CG184" s="90"/>
      <c r="CH184" s="125"/>
      <c r="CI184" s="125"/>
      <c r="CJ184" s="128"/>
      <c r="CK184" s="90"/>
      <c r="CL184" s="90"/>
      <c r="CM184" s="90"/>
      <c r="CN184" s="90"/>
      <c r="CO184" s="125"/>
      <c r="CP184" s="128"/>
      <c r="CQ184" s="90"/>
      <c r="CR184" s="90"/>
      <c r="CS184" s="90"/>
      <c r="CT184" s="8">
        <v>44196</v>
      </c>
      <c r="CU184" s="5">
        <f t="shared" si="7"/>
        <v>2370667</v>
      </c>
      <c r="DF184"/>
    </row>
    <row r="185" spans="1:117" ht="25.5" customHeight="1" x14ac:dyDescent="0.25">
      <c r="A185" s="30" t="s">
        <v>734</v>
      </c>
      <c r="B185" s="6">
        <v>2020</v>
      </c>
      <c r="C185" s="9" t="s">
        <v>1748</v>
      </c>
      <c r="D185" s="9" t="s">
        <v>1749</v>
      </c>
      <c r="E185" s="10" t="s">
        <v>1750</v>
      </c>
      <c r="G185" s="6" t="s">
        <v>892</v>
      </c>
      <c r="H185" s="6" t="s">
        <v>868</v>
      </c>
      <c r="I185" s="6" t="s">
        <v>869</v>
      </c>
      <c r="J185" s="6" t="s">
        <v>1751</v>
      </c>
      <c r="K185" s="99" t="s">
        <v>1346</v>
      </c>
      <c r="L185" s="6" t="s">
        <v>1920</v>
      </c>
      <c r="M185" s="6" t="s">
        <v>904</v>
      </c>
      <c r="N185" s="19">
        <v>80256143</v>
      </c>
      <c r="Q185" s="6" t="s">
        <v>870</v>
      </c>
      <c r="T185" s="6"/>
      <c r="U185" s="6"/>
      <c r="V185" s="12"/>
      <c r="W185" s="6"/>
      <c r="X185" s="6"/>
      <c r="Y185" s="6"/>
      <c r="Z185" s="12">
        <v>3057503660</v>
      </c>
      <c r="AA185" s="101"/>
      <c r="AC185">
        <v>16</v>
      </c>
      <c r="AD185" s="23">
        <v>44179</v>
      </c>
      <c r="AE185" s="24">
        <v>44179</v>
      </c>
      <c r="AG185" s="8">
        <v>44196</v>
      </c>
      <c r="AH185" s="2">
        <f t="shared" si="8"/>
        <v>0</v>
      </c>
      <c r="AI185" s="28">
        <v>3683333</v>
      </c>
      <c r="AJ185" s="28"/>
      <c r="AK185" s="28"/>
      <c r="AL185" s="37"/>
      <c r="AQ185" s="6"/>
      <c r="AV185" s="6">
        <f>IFERROR(VLOOKUP(AU185,#REF!,2,0), )</f>
        <v>0</v>
      </c>
      <c r="AX185" s="6">
        <f>IFERROR(VLOOKUP(AW185,#REF!,2,0), )</f>
        <v>0</v>
      </c>
      <c r="AY185" s="13">
        <v>1</v>
      </c>
      <c r="CA185" s="114">
        <v>1733333</v>
      </c>
      <c r="CC185" s="115">
        <v>8</v>
      </c>
      <c r="CD185" s="128">
        <v>44204</v>
      </c>
      <c r="CT185" s="34">
        <v>44204</v>
      </c>
      <c r="CU185" s="5">
        <f t="shared" si="7"/>
        <v>5416666</v>
      </c>
      <c r="DF185"/>
    </row>
    <row r="186" spans="1:117" ht="25.5" customHeight="1" x14ac:dyDescent="0.25">
      <c r="A186" s="30" t="s">
        <v>735</v>
      </c>
      <c r="B186" s="6">
        <v>2020</v>
      </c>
      <c r="C186" s="9" t="s">
        <v>1752</v>
      </c>
      <c r="D186" s="9" t="s">
        <v>1753</v>
      </c>
      <c r="E186" s="10" t="s">
        <v>1754</v>
      </c>
      <c r="G186" s="6" t="s">
        <v>884</v>
      </c>
      <c r="H186" s="6" t="s">
        <v>885</v>
      </c>
      <c r="I186" s="6" t="s">
        <v>877</v>
      </c>
      <c r="J186" s="6" t="s">
        <v>1755</v>
      </c>
      <c r="K186" s="99" t="s">
        <v>1756</v>
      </c>
      <c r="L186" s="6" t="s">
        <v>1976</v>
      </c>
      <c r="M186" s="6" t="s">
        <v>878</v>
      </c>
      <c r="N186" s="19" t="s">
        <v>1757</v>
      </c>
      <c r="Q186" s="6" t="s">
        <v>879</v>
      </c>
      <c r="T186" s="6"/>
      <c r="U186" s="6"/>
      <c r="V186" s="12"/>
      <c r="W186" s="6"/>
      <c r="X186" s="6"/>
      <c r="Y186" s="6"/>
      <c r="Z186" s="12">
        <v>3000381</v>
      </c>
      <c r="AA186" s="101"/>
      <c r="AB186" s="20">
        <v>5</v>
      </c>
      <c r="AD186" s="23">
        <v>44183</v>
      </c>
      <c r="AE186" s="24">
        <v>44194</v>
      </c>
      <c r="AG186" s="8">
        <v>44347</v>
      </c>
      <c r="AH186" s="2">
        <f t="shared" si="8"/>
        <v>3000000</v>
      </c>
      <c r="AI186" s="28">
        <v>15000000</v>
      </c>
      <c r="AJ186" s="28"/>
      <c r="AK186" s="28"/>
      <c r="AL186" s="37"/>
      <c r="AQ186" s="6"/>
      <c r="AV186" s="6">
        <f>IFERROR(VLOOKUP(AU186,#REF!,2,0), )</f>
        <v>0</v>
      </c>
      <c r="AX186" s="6">
        <f>IFERROR(VLOOKUP(AW186,#REF!,2,0), )</f>
        <v>0</v>
      </c>
      <c r="CA186" s="105"/>
      <c r="CC186" s="105"/>
      <c r="CD186" s="128"/>
      <c r="CT186" s="8">
        <v>44347</v>
      </c>
      <c r="CU186" s="5">
        <f t="shared" si="7"/>
        <v>15000000</v>
      </c>
      <c r="DF186"/>
      <c r="DK186" s="6" t="s">
        <v>1758</v>
      </c>
      <c r="DL186" s="31" t="s">
        <v>1759</v>
      </c>
      <c r="DM186" s="31" t="s">
        <v>1760</v>
      </c>
    </row>
    <row r="187" spans="1:117" ht="25.5" customHeight="1" x14ac:dyDescent="0.25">
      <c r="A187" s="30" t="s">
        <v>736</v>
      </c>
      <c r="B187" s="6">
        <v>2020</v>
      </c>
      <c r="C187" s="9" t="s">
        <v>1761</v>
      </c>
      <c r="D187" s="9" t="s">
        <v>1762</v>
      </c>
      <c r="E187" s="10" t="s">
        <v>1763</v>
      </c>
      <c r="G187" s="6" t="s">
        <v>884</v>
      </c>
      <c r="H187" s="6" t="s">
        <v>885</v>
      </c>
      <c r="I187" s="6" t="s">
        <v>877</v>
      </c>
      <c r="J187" s="6" t="s">
        <v>1764</v>
      </c>
      <c r="K187" s="99" t="s">
        <v>1765</v>
      </c>
      <c r="L187" s="6" t="s">
        <v>1977</v>
      </c>
      <c r="M187" s="6" t="s">
        <v>878</v>
      </c>
      <c r="N187" s="19" t="s">
        <v>1757</v>
      </c>
      <c r="Q187" s="6" t="s">
        <v>879</v>
      </c>
      <c r="T187" s="6"/>
      <c r="U187" s="6"/>
      <c r="V187" s="12"/>
      <c r="W187" s="6"/>
      <c r="X187" s="6"/>
      <c r="Y187" s="6"/>
      <c r="Z187" s="12">
        <v>3000381</v>
      </c>
      <c r="AA187" s="101"/>
      <c r="AB187" s="20">
        <v>5</v>
      </c>
      <c r="AD187" s="23">
        <v>44183</v>
      </c>
      <c r="AE187" s="24">
        <v>44194</v>
      </c>
      <c r="AG187" s="8">
        <v>44347</v>
      </c>
      <c r="AH187" s="2">
        <f t="shared" si="8"/>
        <v>1880000</v>
      </c>
      <c r="AI187" s="28">
        <v>9400000</v>
      </c>
      <c r="AJ187" s="28"/>
      <c r="AK187" s="28"/>
      <c r="AL187" s="37"/>
      <c r="AQ187" s="6"/>
      <c r="AV187" s="6">
        <f>IFERROR(VLOOKUP(AU187,#REF!,2,0), )</f>
        <v>0</v>
      </c>
      <c r="AX187" s="6">
        <f>IFERROR(VLOOKUP(AW187,#REF!,2,0), )</f>
        <v>0</v>
      </c>
      <c r="CA187" s="105"/>
      <c r="CC187" s="105"/>
      <c r="CD187" s="128"/>
      <c r="CT187" s="8">
        <v>44347</v>
      </c>
      <c r="CU187" s="5">
        <f t="shared" si="7"/>
        <v>9400000</v>
      </c>
      <c r="DF187"/>
    </row>
    <row r="188" spans="1:117" ht="25.5" customHeight="1" x14ac:dyDescent="0.25">
      <c r="A188" s="30" t="s">
        <v>737</v>
      </c>
      <c r="B188" s="6">
        <v>2020</v>
      </c>
      <c r="C188" s="9" t="s">
        <v>1766</v>
      </c>
      <c r="D188" s="9" t="s">
        <v>1766</v>
      </c>
      <c r="E188" s="10" t="s">
        <v>1767</v>
      </c>
      <c r="G188" s="6" t="s">
        <v>892</v>
      </c>
      <c r="H188" s="6" t="s">
        <v>868</v>
      </c>
      <c r="I188" s="6" t="s">
        <v>869</v>
      </c>
      <c r="J188" s="6" t="s">
        <v>1768</v>
      </c>
      <c r="K188" s="99" t="s">
        <v>938</v>
      </c>
      <c r="L188" s="6" t="s">
        <v>1840</v>
      </c>
      <c r="M188" s="6" t="s">
        <v>878</v>
      </c>
      <c r="N188" s="19" t="s">
        <v>1769</v>
      </c>
      <c r="Q188" s="6" t="s">
        <v>879</v>
      </c>
      <c r="T188" s="6"/>
      <c r="U188" s="6"/>
      <c r="V188" s="12"/>
      <c r="W188" s="6"/>
      <c r="X188" s="6"/>
      <c r="Y188" s="6"/>
      <c r="Z188" s="12">
        <v>3229447</v>
      </c>
      <c r="AA188" s="101"/>
      <c r="AB188" s="20">
        <v>2</v>
      </c>
      <c r="AD188" s="23">
        <v>44187</v>
      </c>
      <c r="AE188" s="24">
        <v>44196</v>
      </c>
      <c r="AG188" s="8">
        <v>44255</v>
      </c>
      <c r="AH188" s="2">
        <f t="shared" si="8"/>
        <v>28857500</v>
      </c>
      <c r="AI188" s="28">
        <v>57715000</v>
      </c>
      <c r="AJ188" s="28"/>
      <c r="AK188" s="28"/>
      <c r="AL188" s="37"/>
      <c r="AQ188" s="6"/>
      <c r="AV188" s="6">
        <f>IFERROR(VLOOKUP(AU188,#REF!,2,0), )</f>
        <v>0</v>
      </c>
      <c r="AX188" s="6">
        <f>IFERROR(VLOOKUP(AW188,#REF!,2,0), )</f>
        <v>0</v>
      </c>
      <c r="CA188" s="105"/>
      <c r="CC188" s="105"/>
      <c r="CD188" s="128"/>
      <c r="CT188" s="8">
        <v>44255</v>
      </c>
      <c r="CU188" s="5">
        <f t="shared" si="7"/>
        <v>57715000</v>
      </c>
      <c r="DF188"/>
    </row>
    <row r="189" spans="1:117" ht="25.5" customHeight="1" x14ac:dyDescent="0.25">
      <c r="A189" s="30" t="s">
        <v>739</v>
      </c>
      <c r="B189" s="6">
        <v>2020</v>
      </c>
      <c r="C189" s="9" t="s">
        <v>1770</v>
      </c>
      <c r="D189" s="9" t="s">
        <v>1771</v>
      </c>
      <c r="E189" s="10" t="s">
        <v>1772</v>
      </c>
      <c r="G189" s="6" t="s">
        <v>892</v>
      </c>
      <c r="H189" s="6" t="s">
        <v>868</v>
      </c>
      <c r="I189" s="6" t="s">
        <v>869</v>
      </c>
      <c r="J189" s="6" t="s">
        <v>1773</v>
      </c>
      <c r="K189" s="99" t="s">
        <v>1774</v>
      </c>
      <c r="L189" s="6" t="s">
        <v>1978</v>
      </c>
      <c r="M189" s="6" t="s">
        <v>878</v>
      </c>
      <c r="N189" s="19" t="s">
        <v>1775</v>
      </c>
      <c r="Q189" s="6" t="s">
        <v>879</v>
      </c>
      <c r="T189" s="6"/>
      <c r="U189" s="6"/>
      <c r="V189" s="12"/>
      <c r="W189" s="6"/>
      <c r="X189" s="6"/>
      <c r="Y189" s="6"/>
      <c r="Z189" s="12">
        <v>7441914</v>
      </c>
      <c r="AA189" s="101"/>
      <c r="AB189" s="20">
        <v>2</v>
      </c>
      <c r="AD189" s="23">
        <v>44186</v>
      </c>
      <c r="AE189" s="24">
        <v>44196</v>
      </c>
      <c r="AG189" s="8">
        <v>44249</v>
      </c>
      <c r="AH189" s="2">
        <f t="shared" si="8"/>
        <v>18720454.5</v>
      </c>
      <c r="AI189" s="28">
        <v>37440909</v>
      </c>
      <c r="AJ189" s="28"/>
      <c r="AK189" s="28"/>
      <c r="AL189" s="37"/>
      <c r="AQ189" s="6"/>
      <c r="AV189" s="6">
        <f>IFERROR(VLOOKUP(AU189,#REF!,2,0), )</f>
        <v>0</v>
      </c>
      <c r="AX189" s="6">
        <f>IFERROR(VLOOKUP(AW189,#REF!,2,0), )</f>
        <v>0</v>
      </c>
      <c r="CA189" s="105"/>
      <c r="CC189" s="105"/>
      <c r="CD189" s="128"/>
      <c r="CT189" s="8">
        <v>44304</v>
      </c>
      <c r="CU189" s="5">
        <f t="shared" si="7"/>
        <v>37440909</v>
      </c>
      <c r="DF189"/>
    </row>
    <row r="190" spans="1:117" ht="25.5" customHeight="1" x14ac:dyDescent="0.25">
      <c r="A190" s="30" t="s">
        <v>740</v>
      </c>
      <c r="B190" s="6">
        <v>2020</v>
      </c>
      <c r="C190" s="9" t="s">
        <v>1776</v>
      </c>
      <c r="D190" s="9" t="s">
        <v>1777</v>
      </c>
      <c r="E190" s="10" t="s">
        <v>1778</v>
      </c>
      <c r="G190" s="6" t="s">
        <v>895</v>
      </c>
      <c r="H190" s="6" t="s">
        <v>896</v>
      </c>
      <c r="I190" s="6" t="s">
        <v>877</v>
      </c>
      <c r="J190" s="6" t="s">
        <v>1779</v>
      </c>
      <c r="K190" s="99" t="s">
        <v>913</v>
      </c>
      <c r="L190" s="6" t="s">
        <v>738</v>
      </c>
      <c r="M190" s="6" t="s">
        <v>878</v>
      </c>
      <c r="N190" s="19" t="s">
        <v>1780</v>
      </c>
      <c r="Q190" s="6" t="s">
        <v>879</v>
      </c>
      <c r="T190" s="6"/>
      <c r="U190" s="6"/>
      <c r="V190" s="12"/>
      <c r="W190" s="6"/>
      <c r="X190" s="6"/>
      <c r="Y190" s="6"/>
      <c r="Z190" s="12">
        <v>6178875</v>
      </c>
      <c r="AA190" s="101"/>
      <c r="AB190" s="20">
        <v>6</v>
      </c>
      <c r="AD190" s="23">
        <v>44189</v>
      </c>
      <c r="AE190" s="24">
        <v>43869</v>
      </c>
      <c r="AG190" s="8">
        <v>44371</v>
      </c>
      <c r="AH190" s="2">
        <f t="shared" si="8"/>
        <v>0</v>
      </c>
      <c r="AI190" s="28"/>
      <c r="AJ190" s="28"/>
      <c r="AK190" s="28"/>
      <c r="AL190" s="37"/>
      <c r="AQ190" s="6"/>
      <c r="AV190" s="6">
        <f>IFERROR(VLOOKUP(AU190,#REF!,2,0), )</f>
        <v>0</v>
      </c>
      <c r="AX190" s="6">
        <f>IFERROR(VLOOKUP(AW190,#REF!,2,0), )</f>
        <v>0</v>
      </c>
      <c r="CA190" s="105"/>
      <c r="CC190" s="105"/>
      <c r="CD190" s="128"/>
      <c r="CT190" s="8">
        <v>44371</v>
      </c>
      <c r="CU190" s="5">
        <f t="shared" si="7"/>
        <v>0</v>
      </c>
      <c r="DF190"/>
      <c r="DK190" s="6" t="s">
        <v>881</v>
      </c>
      <c r="DL190" s="31" t="s">
        <v>1781</v>
      </c>
      <c r="DM190" s="31" t="s">
        <v>942</v>
      </c>
    </row>
    <row r="191" spans="1:117" ht="25.5" customHeight="1" x14ac:dyDescent="0.25">
      <c r="A191" s="30" t="s">
        <v>741</v>
      </c>
      <c r="B191" s="6">
        <v>2020</v>
      </c>
      <c r="C191" s="9" t="s">
        <v>1782</v>
      </c>
      <c r="D191" s="9" t="s">
        <v>1783</v>
      </c>
      <c r="E191" s="10" t="s">
        <v>1784</v>
      </c>
      <c r="G191" s="6" t="s">
        <v>891</v>
      </c>
      <c r="H191" s="6" t="s">
        <v>885</v>
      </c>
      <c r="I191" s="6" t="s">
        <v>877</v>
      </c>
      <c r="J191" s="6" t="s">
        <v>1785</v>
      </c>
      <c r="K191" s="99" t="s">
        <v>1700</v>
      </c>
      <c r="L191" s="6" t="s">
        <v>1970</v>
      </c>
      <c r="M191" s="6" t="s">
        <v>878</v>
      </c>
      <c r="N191" s="19" t="s">
        <v>1786</v>
      </c>
      <c r="Q191" s="6" t="s">
        <v>879</v>
      </c>
      <c r="T191" s="6"/>
      <c r="U191" s="6"/>
      <c r="V191" s="12"/>
      <c r="W191" s="6"/>
      <c r="X191" s="6"/>
      <c r="Y191" s="6"/>
      <c r="Z191" s="12">
        <v>3103300</v>
      </c>
      <c r="AA191" s="101"/>
      <c r="AC191">
        <v>70</v>
      </c>
      <c r="AD191" s="23">
        <v>44189</v>
      </c>
      <c r="AE191" s="24">
        <v>44190</v>
      </c>
      <c r="AG191" s="8">
        <v>44260</v>
      </c>
      <c r="AH191" s="2">
        <f t="shared" si="8"/>
        <v>0</v>
      </c>
      <c r="AI191" s="28">
        <v>22857956</v>
      </c>
      <c r="AJ191" s="28"/>
      <c r="AK191" s="28"/>
      <c r="AL191" s="37"/>
      <c r="AQ191" s="6"/>
      <c r="AV191" s="6">
        <f>IFERROR(VLOOKUP(AU191,#REF!,2,0), )</f>
        <v>0</v>
      </c>
      <c r="AX191" s="6">
        <f>IFERROR(VLOOKUP(AW191,#REF!,2,0), )</f>
        <v>0</v>
      </c>
      <c r="CA191" s="105"/>
      <c r="CC191" s="105"/>
      <c r="CD191" s="128"/>
      <c r="CT191" s="8">
        <v>44260</v>
      </c>
      <c r="CU191" s="5">
        <f t="shared" si="7"/>
        <v>22857956</v>
      </c>
      <c r="DF191"/>
      <c r="DK191" s="6" t="s">
        <v>873</v>
      </c>
      <c r="DL191" s="31" t="s">
        <v>1787</v>
      </c>
      <c r="DM191" s="31" t="s">
        <v>937</v>
      </c>
    </row>
    <row r="192" spans="1:117" ht="25.5" customHeight="1" x14ac:dyDescent="0.25">
      <c r="A192" s="30" t="s">
        <v>742</v>
      </c>
      <c r="B192" s="6">
        <v>2020</v>
      </c>
      <c r="C192" s="9" t="s">
        <v>1788</v>
      </c>
      <c r="D192" s="9" t="s">
        <v>1789</v>
      </c>
      <c r="E192" s="18" t="s">
        <v>1790</v>
      </c>
      <c r="G192" s="6" t="s">
        <v>900</v>
      </c>
      <c r="H192" s="6" t="s">
        <v>901</v>
      </c>
      <c r="I192" s="6" t="s">
        <v>877</v>
      </c>
      <c r="J192" s="6" t="s">
        <v>1791</v>
      </c>
      <c r="K192" s="99" t="s">
        <v>1792</v>
      </c>
      <c r="L192" s="6" t="s">
        <v>1979</v>
      </c>
      <c r="M192" s="6" t="s">
        <v>878</v>
      </c>
      <c r="N192" s="19" t="s">
        <v>1793</v>
      </c>
      <c r="Q192" s="6" t="s">
        <v>879</v>
      </c>
      <c r="T192" s="6"/>
      <c r="U192" s="6"/>
      <c r="V192" s="12"/>
      <c r="W192" s="6"/>
      <c r="X192" s="6"/>
      <c r="Y192" s="6"/>
      <c r="Z192" s="12">
        <v>2360939</v>
      </c>
      <c r="AA192" s="101"/>
      <c r="AB192" s="20">
        <v>6</v>
      </c>
      <c r="AD192" s="23">
        <v>44195</v>
      </c>
      <c r="AE192" s="24">
        <v>44235</v>
      </c>
      <c r="AG192" s="8">
        <v>44415</v>
      </c>
      <c r="AH192" s="2">
        <f t="shared" si="8"/>
        <v>53417021.833333336</v>
      </c>
      <c r="AI192" s="28">
        <v>320502131</v>
      </c>
      <c r="AJ192" s="28"/>
      <c r="AK192" s="28"/>
      <c r="AL192" s="37"/>
      <c r="AQ192" s="6"/>
      <c r="AV192" s="6">
        <f>IFERROR(VLOOKUP(AU192,#REF!,2,0), )</f>
        <v>0</v>
      </c>
      <c r="AX192" s="6">
        <f>IFERROR(VLOOKUP(AW192,#REF!,2,0), )</f>
        <v>0</v>
      </c>
      <c r="CA192" s="105"/>
      <c r="CC192" s="105"/>
      <c r="CD192" s="128"/>
      <c r="CT192" s="8">
        <v>44377</v>
      </c>
      <c r="CU192" s="5">
        <f t="shared" si="7"/>
        <v>320502131</v>
      </c>
      <c r="DF192"/>
      <c r="DK192" s="6" t="s">
        <v>881</v>
      </c>
      <c r="DL192" s="31" t="s">
        <v>1794</v>
      </c>
      <c r="DM192" s="31" t="s">
        <v>942</v>
      </c>
    </row>
    <row r="193" spans="1:117" ht="25.5" customHeight="1" x14ac:dyDescent="0.25">
      <c r="A193" s="30" t="s">
        <v>743</v>
      </c>
      <c r="B193" s="6">
        <v>2020</v>
      </c>
      <c r="C193" s="9" t="s">
        <v>1795</v>
      </c>
      <c r="D193" s="9" t="s">
        <v>1796</v>
      </c>
      <c r="E193" s="10" t="s">
        <v>1797</v>
      </c>
      <c r="G193" s="6" t="s">
        <v>890</v>
      </c>
      <c r="H193" s="6" t="s">
        <v>885</v>
      </c>
      <c r="I193" s="6" t="s">
        <v>877</v>
      </c>
      <c r="J193" s="6" t="s">
        <v>1798</v>
      </c>
      <c r="K193" s="99" t="s">
        <v>1799</v>
      </c>
      <c r="L193" s="6" t="s">
        <v>1980</v>
      </c>
      <c r="M193" s="6" t="s">
        <v>878</v>
      </c>
      <c r="N193" s="19" t="s">
        <v>1800</v>
      </c>
      <c r="Q193" s="6" t="s">
        <v>879</v>
      </c>
      <c r="T193" s="6"/>
      <c r="U193" s="6"/>
      <c r="V193" s="12"/>
      <c r="W193" s="6"/>
      <c r="X193" s="6"/>
      <c r="Y193" s="6"/>
      <c r="Z193" s="12">
        <v>7559983</v>
      </c>
      <c r="AA193" s="101"/>
      <c r="AB193" s="20">
        <v>2</v>
      </c>
      <c r="AD193" s="23">
        <v>44195</v>
      </c>
      <c r="AE193" s="24">
        <v>44245</v>
      </c>
      <c r="AG193" s="8">
        <v>44304</v>
      </c>
      <c r="AH193" s="2">
        <f t="shared" si="8"/>
        <v>7087000</v>
      </c>
      <c r="AI193" s="28">
        <v>14174000</v>
      </c>
      <c r="AJ193" s="28"/>
      <c r="AK193" s="28"/>
      <c r="AL193" s="37"/>
      <c r="AQ193" s="6"/>
      <c r="AV193" s="6">
        <f>IFERROR(VLOOKUP(AU193,#REF!,2,0), )</f>
        <v>0</v>
      </c>
      <c r="AX193" s="6">
        <f>IFERROR(VLOOKUP(AW193,#REF!,2,0), )</f>
        <v>0</v>
      </c>
      <c r="CA193" s="105"/>
      <c r="CC193" s="105"/>
      <c r="CD193" s="128"/>
      <c r="CT193" s="8">
        <v>44304</v>
      </c>
      <c r="CU193" s="5">
        <f t="shared" si="7"/>
        <v>14174000</v>
      </c>
      <c r="DF193"/>
      <c r="DK193" s="6" t="s">
        <v>880</v>
      </c>
      <c r="DL193" s="31" t="s">
        <v>1652</v>
      </c>
      <c r="DM193" s="31" t="s">
        <v>1801</v>
      </c>
    </row>
    <row r="194" spans="1:117" ht="25.5" customHeight="1" x14ac:dyDescent="0.25">
      <c r="A194" s="30" t="s">
        <v>744</v>
      </c>
      <c r="B194" s="6">
        <v>2020</v>
      </c>
      <c r="C194" s="9" t="s">
        <v>1802</v>
      </c>
      <c r="D194" s="9" t="s">
        <v>1803</v>
      </c>
      <c r="E194" s="18" t="s">
        <v>1804</v>
      </c>
      <c r="G194" s="6" t="s">
        <v>890</v>
      </c>
      <c r="H194" s="7"/>
      <c r="I194" s="7"/>
      <c r="J194" s="6" t="s">
        <v>1805</v>
      </c>
      <c r="K194" s="99" t="s">
        <v>1806</v>
      </c>
      <c r="L194" s="6" t="s">
        <v>1981</v>
      </c>
      <c r="M194" s="6" t="s">
        <v>878</v>
      </c>
      <c r="N194" s="19">
        <v>890301886</v>
      </c>
      <c r="Q194" s="6" t="s">
        <v>879</v>
      </c>
      <c r="T194" s="6"/>
      <c r="U194" s="6"/>
      <c r="V194" s="12"/>
      <c r="W194" s="6"/>
      <c r="X194" s="6"/>
      <c r="Y194" s="6"/>
      <c r="Z194" s="12">
        <v>6515300</v>
      </c>
      <c r="AA194" s="101"/>
      <c r="AD194" s="23">
        <v>44194</v>
      </c>
      <c r="AE194" s="24">
        <v>44194</v>
      </c>
      <c r="AG194" s="8">
        <v>44284</v>
      </c>
      <c r="AH194" s="2">
        <f t="shared" si="8"/>
        <v>0</v>
      </c>
      <c r="AI194" s="28">
        <v>29001357</v>
      </c>
      <c r="AJ194" s="28"/>
      <c r="AK194" s="28"/>
      <c r="AL194" s="37"/>
      <c r="AQ194" s="6"/>
      <c r="AV194" s="6">
        <f>IFERROR(VLOOKUP(AU194,#REF!,2,0), )</f>
        <v>0</v>
      </c>
      <c r="AX194" s="6">
        <f>IFERROR(VLOOKUP(AW194,#REF!,2,0), )</f>
        <v>0</v>
      </c>
      <c r="CA194" s="105"/>
      <c r="CC194" s="105"/>
      <c r="CD194" s="128"/>
      <c r="CT194" s="8">
        <v>44284</v>
      </c>
      <c r="CU194" s="5">
        <f t="shared" si="7"/>
        <v>29001357</v>
      </c>
      <c r="DF194"/>
      <c r="DK194" s="6" t="s">
        <v>1807</v>
      </c>
      <c r="DL194" s="31" t="s">
        <v>1808</v>
      </c>
      <c r="DM194" s="31" t="s">
        <v>942</v>
      </c>
    </row>
    <row r="195" spans="1:117" ht="25.5" customHeight="1" x14ac:dyDescent="0.25">
      <c r="A195" s="30" t="s">
        <v>745</v>
      </c>
      <c r="B195" s="6">
        <v>2020</v>
      </c>
      <c r="C195" s="9" t="s">
        <v>1809</v>
      </c>
      <c r="D195" s="9" t="s">
        <v>1809</v>
      </c>
      <c r="E195" s="10" t="s">
        <v>1810</v>
      </c>
      <c r="G195" s="6" t="s">
        <v>893</v>
      </c>
      <c r="H195" s="6" t="s">
        <v>868</v>
      </c>
      <c r="I195" s="6" t="s">
        <v>894</v>
      </c>
      <c r="J195" s="6" t="s">
        <v>1811</v>
      </c>
      <c r="K195" s="99" t="s">
        <v>1812</v>
      </c>
      <c r="L195" s="6" t="s">
        <v>1982</v>
      </c>
      <c r="M195" s="6" t="s">
        <v>878</v>
      </c>
      <c r="N195" s="19" t="s">
        <v>1813</v>
      </c>
      <c r="Q195" s="6" t="s">
        <v>879</v>
      </c>
      <c r="T195" s="6"/>
      <c r="U195" s="6"/>
      <c r="V195" s="12"/>
      <c r="W195" s="6"/>
      <c r="X195" s="6"/>
      <c r="Y195" s="6"/>
      <c r="Z195" s="12">
        <v>4431790</v>
      </c>
      <c r="AA195" s="101"/>
      <c r="AB195" s="20">
        <v>6</v>
      </c>
      <c r="AD195" s="23">
        <v>44195</v>
      </c>
      <c r="AE195" s="24">
        <v>44223</v>
      </c>
      <c r="AG195" s="8">
        <v>44403</v>
      </c>
      <c r="AH195" s="2">
        <f t="shared" si="8"/>
        <v>22025044.666666668</v>
      </c>
      <c r="AI195" s="28">
        <v>132150268</v>
      </c>
      <c r="AJ195" s="28"/>
      <c r="AK195" s="28"/>
      <c r="AL195" s="37"/>
      <c r="AQ195" s="6"/>
      <c r="AV195" s="6">
        <f>IFERROR(VLOOKUP(AU195,#REF!,2,0), )</f>
        <v>0</v>
      </c>
      <c r="AX195" s="6">
        <f>IFERROR(VLOOKUP(AW195,#REF!,2,0), )</f>
        <v>0</v>
      </c>
      <c r="AZ195" s="13">
        <v>1</v>
      </c>
      <c r="CA195" s="105"/>
      <c r="CB195" s="13">
        <v>1</v>
      </c>
      <c r="CC195" s="105"/>
      <c r="CD195" s="128">
        <v>44434</v>
      </c>
      <c r="CT195" s="128">
        <v>44434</v>
      </c>
      <c r="CU195" s="5">
        <f t="shared" si="7"/>
        <v>132150268</v>
      </c>
      <c r="DF195"/>
      <c r="DK195" s="6" t="s">
        <v>871</v>
      </c>
      <c r="DL195" s="31" t="s">
        <v>1814</v>
      </c>
      <c r="DM195" s="31" t="s">
        <v>942</v>
      </c>
    </row>
    <row r="196" spans="1:117" ht="25.5" customHeight="1" x14ac:dyDescent="0.25">
      <c r="A196" s="30" t="s">
        <v>746</v>
      </c>
      <c r="B196" s="6">
        <v>2020</v>
      </c>
      <c r="C196" s="9" t="s">
        <v>1815</v>
      </c>
      <c r="D196" s="9" t="s">
        <v>1816</v>
      </c>
      <c r="E196" s="10" t="s">
        <v>1817</v>
      </c>
      <c r="G196" s="6" t="s">
        <v>893</v>
      </c>
      <c r="H196" s="6" t="s">
        <v>868</v>
      </c>
      <c r="I196" s="6" t="s">
        <v>894</v>
      </c>
      <c r="J196" s="6" t="s">
        <v>1818</v>
      </c>
      <c r="K196" s="99" t="s">
        <v>1819</v>
      </c>
      <c r="L196" s="6" t="s">
        <v>1983</v>
      </c>
      <c r="M196" s="6" t="s">
        <v>878</v>
      </c>
      <c r="N196" s="19" t="s">
        <v>1820</v>
      </c>
      <c r="Q196" s="6" t="s">
        <v>879</v>
      </c>
      <c r="T196" s="6"/>
      <c r="U196" s="6"/>
      <c r="V196" s="12"/>
      <c r="W196" s="6"/>
      <c r="X196" s="6"/>
      <c r="Y196" s="6"/>
      <c r="Z196" s="12">
        <v>3447397</v>
      </c>
      <c r="AA196" s="101"/>
      <c r="AB196" s="20">
        <v>6</v>
      </c>
      <c r="AD196" s="23">
        <v>44193</v>
      </c>
      <c r="AE196" s="24">
        <v>44257</v>
      </c>
      <c r="AG196" s="8">
        <v>44440</v>
      </c>
      <c r="AH196" s="2">
        <f t="shared" si="8"/>
        <v>10080520</v>
      </c>
      <c r="AI196" s="28">
        <v>60483120</v>
      </c>
      <c r="AJ196" s="28"/>
      <c r="AK196" s="28"/>
      <c r="AL196" s="37"/>
      <c r="AQ196" s="6"/>
      <c r="AV196" s="6">
        <f>IFERROR(VLOOKUP(AU196,#REF!,2,0), )</f>
        <v>0</v>
      </c>
      <c r="AX196" s="6">
        <f>IFERROR(VLOOKUP(AW196,#REF!,2,0), )</f>
        <v>0</v>
      </c>
      <c r="CA196" s="105"/>
      <c r="CC196" s="105"/>
      <c r="CD196" s="128"/>
      <c r="CT196" s="8">
        <v>44440</v>
      </c>
      <c r="CU196" s="5">
        <f t="shared" si="7"/>
        <v>60483120</v>
      </c>
      <c r="DF196"/>
      <c r="DK196" s="6" t="s">
        <v>873</v>
      </c>
      <c r="DL196" s="31" t="s">
        <v>1821</v>
      </c>
      <c r="DM196" s="31" t="s">
        <v>942</v>
      </c>
    </row>
    <row r="197" spans="1:117" ht="25.5" customHeight="1" x14ac:dyDescent="0.25">
      <c r="AI197" s="82"/>
      <c r="AJ197" s="95"/>
      <c r="AK197" s="95"/>
      <c r="AL197" s="37"/>
      <c r="CA197" s="81">
        <v>0</v>
      </c>
      <c r="CU197"/>
      <c r="DF197"/>
    </row>
    <row r="198" spans="1:117" ht="25.5" customHeight="1" x14ac:dyDescent="0.25">
      <c r="AI198" s="82"/>
      <c r="AJ198" s="95"/>
      <c r="AK198" s="95"/>
      <c r="AL198" s="37"/>
      <c r="CA198" s="81">
        <v>0</v>
      </c>
      <c r="CU198"/>
      <c r="DF198"/>
    </row>
    <row r="199" spans="1:117" ht="25.5" customHeight="1" x14ac:dyDescent="0.25">
      <c r="AI199" s="82"/>
      <c r="AJ199" s="95"/>
      <c r="AK199" s="95"/>
      <c r="AL199" s="37"/>
      <c r="CA199" s="81">
        <v>0</v>
      </c>
      <c r="CU199"/>
      <c r="DF199"/>
    </row>
    <row r="200" spans="1:117" ht="25.5" customHeight="1" x14ac:dyDescent="0.25">
      <c r="AI200" s="82"/>
      <c r="AJ200" s="95"/>
      <c r="AK200" s="95"/>
      <c r="AL200" s="37"/>
      <c r="CA200" s="81">
        <v>0</v>
      </c>
      <c r="CU200"/>
      <c r="DF200"/>
    </row>
    <row r="201" spans="1:117" ht="25.5" customHeight="1" x14ac:dyDescent="0.25">
      <c r="AI201" s="82"/>
      <c r="AJ201" s="95"/>
      <c r="AK201" s="95"/>
      <c r="AL201" s="37"/>
      <c r="CA201" s="81">
        <v>0</v>
      </c>
      <c r="CU201"/>
      <c r="DF201"/>
    </row>
    <row r="202" spans="1:117" ht="25.5" customHeight="1" x14ac:dyDescent="0.25">
      <c r="AI202" s="82"/>
      <c r="AJ202" s="95"/>
      <c r="AK202" s="95"/>
      <c r="AL202" s="37"/>
      <c r="CA202" s="81">
        <v>0</v>
      </c>
      <c r="CU202"/>
      <c r="DF202"/>
    </row>
    <row r="203" spans="1:117" ht="25.5" customHeight="1" x14ac:dyDescent="0.25">
      <c r="AI203" s="82"/>
      <c r="AJ203" s="95"/>
      <c r="AK203" s="95"/>
      <c r="AL203" s="37"/>
      <c r="CA203" s="81">
        <v>0</v>
      </c>
      <c r="CU203"/>
      <c r="DF203"/>
    </row>
    <row r="204" spans="1:117" ht="25.5" customHeight="1" x14ac:dyDescent="0.25">
      <c r="AI204" s="82"/>
      <c r="AJ204" s="95"/>
      <c r="AK204" s="95"/>
      <c r="AL204" s="37"/>
      <c r="CA204" s="81">
        <v>0</v>
      </c>
      <c r="CU204"/>
      <c r="DF204"/>
    </row>
    <row r="205" spans="1:117" ht="25.5" customHeight="1" x14ac:dyDescent="0.25">
      <c r="AI205" s="82"/>
      <c r="AJ205" s="95"/>
      <c r="AK205" s="95"/>
      <c r="AL205" s="37"/>
      <c r="CA205" s="81">
        <v>0</v>
      </c>
      <c r="CU205"/>
      <c r="DF205"/>
    </row>
    <row r="206" spans="1:117" ht="25.5" customHeight="1" x14ac:dyDescent="0.25">
      <c r="AI206" s="82"/>
      <c r="AJ206" s="95"/>
      <c r="AK206" s="95"/>
      <c r="AL206" s="37"/>
      <c r="CA206" s="81">
        <v>0</v>
      </c>
      <c r="CU206"/>
      <c r="DF206"/>
    </row>
    <row r="207" spans="1:117" ht="25.5" customHeight="1" x14ac:dyDescent="0.25">
      <c r="AI207" s="82"/>
      <c r="AJ207" s="95"/>
      <c r="AK207" s="95"/>
      <c r="AL207" s="37"/>
      <c r="CA207" s="81">
        <v>0</v>
      </c>
      <c r="CU207"/>
      <c r="DF207"/>
    </row>
    <row r="208" spans="1:117" ht="25.5" customHeight="1" x14ac:dyDescent="0.25">
      <c r="AI208" s="82"/>
      <c r="AJ208" s="95"/>
      <c r="AK208" s="95"/>
      <c r="AL208" s="37"/>
      <c r="CA208" s="81">
        <v>0</v>
      </c>
      <c r="CU208"/>
      <c r="DF208"/>
    </row>
    <row r="209" spans="35:110" ht="25.5" customHeight="1" x14ac:dyDescent="0.25">
      <c r="AI209" s="82"/>
      <c r="AJ209" s="95"/>
      <c r="AK209" s="95"/>
      <c r="AL209" s="37"/>
      <c r="CA209" s="81">
        <v>0</v>
      </c>
      <c r="CU209"/>
      <c r="DF209"/>
    </row>
    <row r="210" spans="35:110" ht="25.5" customHeight="1" x14ac:dyDescent="0.25">
      <c r="AI210" s="82"/>
      <c r="AJ210" s="95"/>
      <c r="AK210" s="95"/>
      <c r="AL210" s="37"/>
      <c r="CQ210" s="83">
        <f t="shared" ref="CQ210:CQ241" si="9">+CA210+CG210+CM210</f>
        <v>0</v>
      </c>
      <c r="CR210" s="84">
        <f t="shared" ref="CR210:CR241" si="10">CB210+CH210+CN210</f>
        <v>0</v>
      </c>
      <c r="CS210" s="84">
        <f t="shared" ref="CS210:CS241" si="11">CC210+CI210+CO210</f>
        <v>0</v>
      </c>
      <c r="CT210" s="80"/>
      <c r="CU210" s="83">
        <f t="shared" ref="CU210:CU241" si="12">+AI210+CA210+CG210+CM210</f>
        <v>0</v>
      </c>
      <c r="DF210"/>
    </row>
    <row r="211" spans="35:110" ht="25.5" customHeight="1" x14ac:dyDescent="0.25">
      <c r="AI211" s="82"/>
      <c r="AJ211" s="95"/>
      <c r="AK211" s="95"/>
      <c r="AL211" s="37"/>
      <c r="CQ211" s="83">
        <f t="shared" si="9"/>
        <v>0</v>
      </c>
      <c r="CR211" s="84">
        <f t="shared" si="10"/>
        <v>0</v>
      </c>
      <c r="CS211" s="84">
        <f t="shared" si="11"/>
        <v>0</v>
      </c>
      <c r="CT211" s="80"/>
      <c r="CU211" s="83">
        <f t="shared" si="12"/>
        <v>0</v>
      </c>
      <c r="DF211"/>
    </row>
    <row r="212" spans="35:110" ht="25.5" customHeight="1" x14ac:dyDescent="0.25">
      <c r="AI212" s="82"/>
      <c r="AJ212" s="95"/>
      <c r="AK212" s="95"/>
      <c r="AL212" s="37"/>
      <c r="CQ212" s="83">
        <f t="shared" si="9"/>
        <v>0</v>
      </c>
      <c r="CR212" s="84">
        <f t="shared" si="10"/>
        <v>0</v>
      </c>
      <c r="CS212" s="84">
        <f t="shared" si="11"/>
        <v>0</v>
      </c>
      <c r="CT212" s="80"/>
      <c r="CU212" s="83">
        <f t="shared" si="12"/>
        <v>0</v>
      </c>
      <c r="DF212"/>
    </row>
    <row r="213" spans="35:110" ht="25.5" customHeight="1" x14ac:dyDescent="0.25">
      <c r="AI213" s="82"/>
      <c r="AJ213" s="95"/>
      <c r="AK213" s="95"/>
      <c r="AL213" s="37"/>
      <c r="CQ213" s="83">
        <f t="shared" si="9"/>
        <v>0</v>
      </c>
      <c r="CR213" s="84">
        <f t="shared" si="10"/>
        <v>0</v>
      </c>
      <c r="CS213" s="84">
        <f t="shared" si="11"/>
        <v>0</v>
      </c>
      <c r="CT213" s="80"/>
      <c r="CU213" s="83">
        <f t="shared" si="12"/>
        <v>0</v>
      </c>
      <c r="DF213"/>
    </row>
    <row r="214" spans="35:110" ht="25.5" customHeight="1" x14ac:dyDescent="0.25">
      <c r="AI214" s="82"/>
      <c r="AJ214" s="95"/>
      <c r="AK214" s="95"/>
      <c r="AL214" s="37"/>
      <c r="CQ214" s="83">
        <f t="shared" si="9"/>
        <v>0</v>
      </c>
      <c r="CR214" s="84">
        <f t="shared" si="10"/>
        <v>0</v>
      </c>
      <c r="CS214" s="84">
        <f t="shared" si="11"/>
        <v>0</v>
      </c>
      <c r="CT214" s="80"/>
      <c r="CU214" s="83">
        <f t="shared" si="12"/>
        <v>0</v>
      </c>
      <c r="DF214"/>
    </row>
    <row r="215" spans="35:110" ht="25.5" customHeight="1" x14ac:dyDescent="0.25">
      <c r="AI215" s="82"/>
      <c r="AJ215" s="95"/>
      <c r="AK215" s="95"/>
      <c r="AL215" s="37"/>
      <c r="CQ215" s="83">
        <f t="shared" si="9"/>
        <v>0</v>
      </c>
      <c r="CR215" s="84">
        <f t="shared" si="10"/>
        <v>0</v>
      </c>
      <c r="CS215" s="84">
        <f t="shared" si="11"/>
        <v>0</v>
      </c>
      <c r="CT215" s="80"/>
      <c r="CU215" s="83">
        <f t="shared" si="12"/>
        <v>0</v>
      </c>
      <c r="DF215"/>
    </row>
    <row r="216" spans="35:110" ht="25.5" customHeight="1" x14ac:dyDescent="0.25">
      <c r="AI216" s="82"/>
      <c r="AJ216" s="95"/>
      <c r="AK216" s="95"/>
      <c r="AL216" s="37"/>
      <c r="CQ216" s="83">
        <f t="shared" si="9"/>
        <v>0</v>
      </c>
      <c r="CR216" s="84">
        <f t="shared" si="10"/>
        <v>0</v>
      </c>
      <c r="CS216" s="84">
        <f t="shared" si="11"/>
        <v>0</v>
      </c>
      <c r="CT216" s="80"/>
      <c r="CU216" s="83">
        <f t="shared" si="12"/>
        <v>0</v>
      </c>
      <c r="DF216"/>
    </row>
    <row r="217" spans="35:110" ht="25.5" customHeight="1" x14ac:dyDescent="0.25">
      <c r="AI217" s="82"/>
      <c r="AJ217" s="95"/>
      <c r="AK217" s="95"/>
      <c r="AL217" s="37"/>
      <c r="CQ217" s="83">
        <f t="shared" si="9"/>
        <v>0</v>
      </c>
      <c r="CR217" s="84">
        <f t="shared" si="10"/>
        <v>0</v>
      </c>
      <c r="CS217" s="84">
        <f t="shared" si="11"/>
        <v>0</v>
      </c>
      <c r="CT217" s="80"/>
      <c r="CU217" s="83">
        <f t="shared" si="12"/>
        <v>0</v>
      </c>
      <c r="DF217"/>
    </row>
    <row r="218" spans="35:110" ht="25.5" customHeight="1" x14ac:dyDescent="0.25">
      <c r="AI218" s="82"/>
      <c r="AJ218" s="95"/>
      <c r="AK218" s="95"/>
      <c r="AL218" s="37"/>
      <c r="CQ218" s="83">
        <f t="shared" si="9"/>
        <v>0</v>
      </c>
      <c r="CR218" s="84">
        <f t="shared" si="10"/>
        <v>0</v>
      </c>
      <c r="CS218" s="84">
        <f t="shared" si="11"/>
        <v>0</v>
      </c>
      <c r="CT218" s="80"/>
      <c r="CU218" s="83">
        <f t="shared" si="12"/>
        <v>0</v>
      </c>
      <c r="DF218"/>
    </row>
    <row r="219" spans="35:110" ht="25.5" customHeight="1" x14ac:dyDescent="0.25">
      <c r="AI219" s="82"/>
      <c r="AJ219" s="95"/>
      <c r="AK219" s="95"/>
      <c r="AL219" s="37"/>
      <c r="CQ219" s="83">
        <f t="shared" si="9"/>
        <v>0</v>
      </c>
      <c r="CR219" s="84">
        <f t="shared" si="10"/>
        <v>0</v>
      </c>
      <c r="CS219" s="84">
        <f t="shared" si="11"/>
        <v>0</v>
      </c>
      <c r="CT219" s="80"/>
      <c r="CU219" s="83">
        <f t="shared" si="12"/>
        <v>0</v>
      </c>
      <c r="DF219"/>
    </row>
    <row r="220" spans="35:110" ht="25.5" customHeight="1" x14ac:dyDescent="0.25">
      <c r="AL220" s="37"/>
      <c r="CQ220" s="83">
        <f t="shared" si="9"/>
        <v>0</v>
      </c>
      <c r="CR220" s="84">
        <f t="shared" si="10"/>
        <v>0</v>
      </c>
      <c r="CS220" s="84">
        <f t="shared" si="11"/>
        <v>0</v>
      </c>
      <c r="CT220" s="80"/>
      <c r="CU220" s="83">
        <f t="shared" si="12"/>
        <v>0</v>
      </c>
      <c r="DF220"/>
    </row>
    <row r="221" spans="35:110" ht="25.5" customHeight="1" x14ac:dyDescent="0.25">
      <c r="AL221" s="37"/>
      <c r="CQ221" s="83">
        <f t="shared" si="9"/>
        <v>0</v>
      </c>
      <c r="CR221" s="84">
        <f t="shared" si="10"/>
        <v>0</v>
      </c>
      <c r="CS221" s="84">
        <f t="shared" si="11"/>
        <v>0</v>
      </c>
      <c r="CT221" s="80"/>
      <c r="CU221" s="83">
        <f t="shared" si="12"/>
        <v>0</v>
      </c>
      <c r="DF221"/>
    </row>
    <row r="222" spans="35:110" ht="25.5" customHeight="1" x14ac:dyDescent="0.25">
      <c r="AL222" s="37"/>
      <c r="CQ222" s="83">
        <f t="shared" si="9"/>
        <v>0</v>
      </c>
      <c r="CR222" s="84">
        <f t="shared" si="10"/>
        <v>0</v>
      </c>
      <c r="CS222" s="84">
        <f t="shared" si="11"/>
        <v>0</v>
      </c>
      <c r="CT222" s="80"/>
      <c r="CU222" s="83">
        <f t="shared" si="12"/>
        <v>0</v>
      </c>
      <c r="DF222"/>
    </row>
    <row r="223" spans="35:110" ht="25.5" customHeight="1" x14ac:dyDescent="0.25">
      <c r="AL223" s="37"/>
      <c r="CQ223" s="83">
        <f t="shared" si="9"/>
        <v>0</v>
      </c>
      <c r="CR223" s="84">
        <f t="shared" si="10"/>
        <v>0</v>
      </c>
      <c r="CS223" s="84">
        <f t="shared" si="11"/>
        <v>0</v>
      </c>
      <c r="CT223" s="80"/>
      <c r="CU223" s="83">
        <f t="shared" si="12"/>
        <v>0</v>
      </c>
      <c r="DF223"/>
    </row>
    <row r="224" spans="35:110" ht="25.5" customHeight="1" x14ac:dyDescent="0.25">
      <c r="AL224" s="37"/>
      <c r="CQ224" s="83">
        <f t="shared" si="9"/>
        <v>0</v>
      </c>
      <c r="CR224" s="84">
        <f t="shared" si="10"/>
        <v>0</v>
      </c>
      <c r="CS224" s="84">
        <f t="shared" si="11"/>
        <v>0</v>
      </c>
      <c r="CT224" s="80"/>
      <c r="CU224" s="83">
        <f t="shared" si="12"/>
        <v>0</v>
      </c>
      <c r="DF224"/>
    </row>
    <row r="225" spans="38:110" ht="25.5" customHeight="1" x14ac:dyDescent="0.25">
      <c r="AL225" s="37"/>
      <c r="CQ225" s="83">
        <f t="shared" si="9"/>
        <v>0</v>
      </c>
      <c r="CR225" s="84">
        <f t="shared" si="10"/>
        <v>0</v>
      </c>
      <c r="CS225" s="84">
        <f t="shared" si="11"/>
        <v>0</v>
      </c>
      <c r="CT225" s="80"/>
      <c r="CU225" s="83">
        <f t="shared" si="12"/>
        <v>0</v>
      </c>
      <c r="DF225"/>
    </row>
    <row r="226" spans="38:110" ht="25.5" customHeight="1" x14ac:dyDescent="0.25">
      <c r="AL226" s="37"/>
      <c r="CQ226" s="83">
        <f t="shared" si="9"/>
        <v>0</v>
      </c>
      <c r="CR226" s="84">
        <f t="shared" si="10"/>
        <v>0</v>
      </c>
      <c r="CS226" s="84">
        <f t="shared" si="11"/>
        <v>0</v>
      </c>
      <c r="CT226" s="80"/>
      <c r="CU226" s="83">
        <f t="shared" si="12"/>
        <v>0</v>
      </c>
      <c r="DF226"/>
    </row>
    <row r="227" spans="38:110" ht="25.5" customHeight="1" x14ac:dyDescent="0.25">
      <c r="AL227" s="37"/>
      <c r="CQ227" s="83">
        <f t="shared" si="9"/>
        <v>0</v>
      </c>
      <c r="CR227" s="84">
        <f t="shared" si="10"/>
        <v>0</v>
      </c>
      <c r="CS227" s="84">
        <f t="shared" si="11"/>
        <v>0</v>
      </c>
      <c r="CT227" s="80"/>
      <c r="CU227" s="83">
        <f t="shared" si="12"/>
        <v>0</v>
      </c>
      <c r="DF227"/>
    </row>
    <row r="228" spans="38:110" ht="25.5" customHeight="1" x14ac:dyDescent="0.25">
      <c r="AL228" s="37"/>
      <c r="CQ228" s="83">
        <f t="shared" si="9"/>
        <v>0</v>
      </c>
      <c r="CR228" s="84">
        <f t="shared" si="10"/>
        <v>0</v>
      </c>
      <c r="CS228" s="84">
        <f t="shared" si="11"/>
        <v>0</v>
      </c>
      <c r="CT228" s="80"/>
      <c r="CU228" s="83">
        <f t="shared" si="12"/>
        <v>0</v>
      </c>
      <c r="DF228"/>
    </row>
    <row r="229" spans="38:110" ht="25.5" customHeight="1" x14ac:dyDescent="0.25">
      <c r="AL229" s="37"/>
      <c r="CQ229" s="83">
        <f t="shared" si="9"/>
        <v>0</v>
      </c>
      <c r="CR229" s="84">
        <f t="shared" si="10"/>
        <v>0</v>
      </c>
      <c r="CS229" s="84">
        <f t="shared" si="11"/>
        <v>0</v>
      </c>
      <c r="CT229" s="80"/>
      <c r="CU229" s="83">
        <f t="shared" si="12"/>
        <v>0</v>
      </c>
      <c r="DF229"/>
    </row>
    <row r="230" spans="38:110" ht="25.5" customHeight="1" x14ac:dyDescent="0.25">
      <c r="AL230" s="37"/>
      <c r="CQ230" s="83">
        <f t="shared" si="9"/>
        <v>0</v>
      </c>
      <c r="CR230" s="84">
        <f t="shared" si="10"/>
        <v>0</v>
      </c>
      <c r="CS230" s="84">
        <f t="shared" si="11"/>
        <v>0</v>
      </c>
      <c r="CT230" s="80"/>
      <c r="CU230" s="83">
        <f t="shared" si="12"/>
        <v>0</v>
      </c>
      <c r="DF230"/>
    </row>
    <row r="231" spans="38:110" ht="25.5" customHeight="1" x14ac:dyDescent="0.25">
      <c r="AL231" s="37"/>
      <c r="CQ231" s="83">
        <f t="shared" si="9"/>
        <v>0</v>
      </c>
      <c r="CR231" s="84">
        <f t="shared" si="10"/>
        <v>0</v>
      </c>
      <c r="CS231" s="84">
        <f t="shared" si="11"/>
        <v>0</v>
      </c>
      <c r="CT231" s="80"/>
      <c r="CU231" s="83">
        <f t="shared" si="12"/>
        <v>0</v>
      </c>
      <c r="DF231"/>
    </row>
    <row r="232" spans="38:110" ht="25.5" customHeight="1" x14ac:dyDescent="0.25">
      <c r="AL232" s="37"/>
      <c r="CQ232" s="83">
        <f t="shared" si="9"/>
        <v>0</v>
      </c>
      <c r="CR232" s="84">
        <f t="shared" si="10"/>
        <v>0</v>
      </c>
      <c r="CS232" s="84">
        <f t="shared" si="11"/>
        <v>0</v>
      </c>
      <c r="CT232" s="80"/>
      <c r="CU232" s="83">
        <f t="shared" si="12"/>
        <v>0</v>
      </c>
      <c r="DF232"/>
    </row>
    <row r="233" spans="38:110" ht="25.5" customHeight="1" x14ac:dyDescent="0.25">
      <c r="AL233" s="37"/>
      <c r="CQ233" s="83">
        <f t="shared" si="9"/>
        <v>0</v>
      </c>
      <c r="CR233" s="84">
        <f t="shared" si="10"/>
        <v>0</v>
      </c>
      <c r="CS233" s="84">
        <f t="shared" si="11"/>
        <v>0</v>
      </c>
      <c r="CT233" s="80"/>
      <c r="CU233" s="83">
        <f t="shared" si="12"/>
        <v>0</v>
      </c>
      <c r="DF233"/>
    </row>
    <row r="234" spans="38:110" ht="25.5" customHeight="1" x14ac:dyDescent="0.25">
      <c r="AL234" s="37"/>
      <c r="CQ234" s="83">
        <f t="shared" si="9"/>
        <v>0</v>
      </c>
      <c r="CR234" s="84">
        <f t="shared" si="10"/>
        <v>0</v>
      </c>
      <c r="CS234" s="84">
        <f t="shared" si="11"/>
        <v>0</v>
      </c>
      <c r="CT234" s="80"/>
      <c r="CU234" s="83">
        <f t="shared" si="12"/>
        <v>0</v>
      </c>
      <c r="DF234"/>
    </row>
    <row r="235" spans="38:110" ht="25.5" customHeight="1" x14ac:dyDescent="0.25">
      <c r="AL235" s="37"/>
      <c r="CQ235" s="83">
        <f t="shared" si="9"/>
        <v>0</v>
      </c>
      <c r="CR235" s="84">
        <f t="shared" si="10"/>
        <v>0</v>
      </c>
      <c r="CS235" s="84">
        <f t="shared" si="11"/>
        <v>0</v>
      </c>
      <c r="CT235" s="80"/>
      <c r="CU235" s="83">
        <f t="shared" si="12"/>
        <v>0</v>
      </c>
      <c r="DF235"/>
    </row>
    <row r="236" spans="38:110" ht="25.5" customHeight="1" x14ac:dyDescent="0.25">
      <c r="AL236" s="37"/>
      <c r="CQ236" s="83">
        <f t="shared" si="9"/>
        <v>0</v>
      </c>
      <c r="CR236" s="84">
        <f t="shared" si="10"/>
        <v>0</v>
      </c>
      <c r="CS236" s="84">
        <f t="shared" si="11"/>
        <v>0</v>
      </c>
      <c r="CT236" s="80"/>
      <c r="CU236" s="83">
        <f t="shared" si="12"/>
        <v>0</v>
      </c>
      <c r="DF236"/>
    </row>
    <row r="237" spans="38:110" ht="25.5" customHeight="1" x14ac:dyDescent="0.25">
      <c r="AL237" s="37"/>
      <c r="CQ237" s="83">
        <f t="shared" si="9"/>
        <v>0</v>
      </c>
      <c r="CR237" s="84">
        <f t="shared" si="10"/>
        <v>0</v>
      </c>
      <c r="CS237" s="84">
        <f t="shared" si="11"/>
        <v>0</v>
      </c>
      <c r="CT237" s="80"/>
      <c r="CU237" s="83">
        <f t="shared" si="12"/>
        <v>0</v>
      </c>
      <c r="DF237"/>
    </row>
    <row r="238" spans="38:110" ht="25.5" customHeight="1" x14ac:dyDescent="0.25">
      <c r="AL238" s="37"/>
      <c r="CQ238" s="83">
        <f t="shared" si="9"/>
        <v>0</v>
      </c>
      <c r="CR238" s="84">
        <f t="shared" si="10"/>
        <v>0</v>
      </c>
      <c r="CS238" s="84">
        <f t="shared" si="11"/>
        <v>0</v>
      </c>
      <c r="CT238" s="80"/>
      <c r="CU238" s="83">
        <f t="shared" si="12"/>
        <v>0</v>
      </c>
      <c r="DF238"/>
    </row>
    <row r="239" spans="38:110" ht="25.5" customHeight="1" x14ac:dyDescent="0.25">
      <c r="AL239" s="37"/>
      <c r="CQ239" s="83">
        <f t="shared" si="9"/>
        <v>0</v>
      </c>
      <c r="CR239" s="84">
        <f t="shared" si="10"/>
        <v>0</v>
      </c>
      <c r="CS239" s="84">
        <f t="shared" si="11"/>
        <v>0</v>
      </c>
      <c r="CT239" s="80"/>
      <c r="CU239" s="83">
        <f t="shared" si="12"/>
        <v>0</v>
      </c>
      <c r="DF239"/>
    </row>
    <row r="240" spans="38:110" ht="25.5" customHeight="1" x14ac:dyDescent="0.25">
      <c r="AL240" s="37"/>
      <c r="CQ240" s="83">
        <f t="shared" si="9"/>
        <v>0</v>
      </c>
      <c r="CR240" s="84">
        <f t="shared" si="10"/>
        <v>0</v>
      </c>
      <c r="CS240" s="84">
        <f t="shared" si="11"/>
        <v>0</v>
      </c>
      <c r="CT240" s="80"/>
      <c r="CU240" s="83">
        <f t="shared" si="12"/>
        <v>0</v>
      </c>
      <c r="DF240"/>
    </row>
    <row r="241" spans="38:110" ht="25.5" customHeight="1" x14ac:dyDescent="0.25">
      <c r="AL241" s="37"/>
      <c r="CQ241" s="83">
        <f t="shared" si="9"/>
        <v>0</v>
      </c>
      <c r="CR241" s="84">
        <f t="shared" si="10"/>
        <v>0</v>
      </c>
      <c r="CS241" s="84">
        <f t="shared" si="11"/>
        <v>0</v>
      </c>
      <c r="CT241" s="80"/>
      <c r="CU241" s="83">
        <f t="shared" si="12"/>
        <v>0</v>
      </c>
      <c r="DF241"/>
    </row>
    <row r="242" spans="38:110" ht="25.5" customHeight="1" x14ac:dyDescent="0.25">
      <c r="AL242" s="37"/>
      <c r="CQ242" s="83">
        <f t="shared" ref="CQ242:CQ270" si="13">+CA242+CG242+CM242</f>
        <v>0</v>
      </c>
      <c r="CR242" s="84">
        <f t="shared" ref="CR242:CR270" si="14">CB242+CH242+CN242</f>
        <v>0</v>
      </c>
      <c r="CS242" s="84">
        <f t="shared" ref="CS242:CS270" si="15">CC242+CI242+CO242</f>
        <v>0</v>
      </c>
      <c r="CT242" s="80"/>
      <c r="CU242" s="83">
        <f t="shared" ref="CU242:CU270" si="16">+AI242+CA242+CG242+CM242</f>
        <v>0</v>
      </c>
      <c r="DF242"/>
    </row>
    <row r="243" spans="38:110" ht="25.5" customHeight="1" x14ac:dyDescent="0.25">
      <c r="AL243" s="37"/>
      <c r="CQ243" s="83">
        <f t="shared" si="13"/>
        <v>0</v>
      </c>
      <c r="CR243" s="84">
        <f t="shared" si="14"/>
        <v>0</v>
      </c>
      <c r="CS243" s="84">
        <f t="shared" si="15"/>
        <v>0</v>
      </c>
      <c r="CT243" s="80"/>
      <c r="CU243" s="83">
        <f t="shared" si="16"/>
        <v>0</v>
      </c>
      <c r="DF243"/>
    </row>
    <row r="244" spans="38:110" ht="25.5" customHeight="1" x14ac:dyDescent="0.25">
      <c r="AL244" s="37"/>
      <c r="CQ244" s="83">
        <f t="shared" si="13"/>
        <v>0</v>
      </c>
      <c r="CR244" s="84">
        <f t="shared" si="14"/>
        <v>0</v>
      </c>
      <c r="CS244" s="84">
        <f t="shared" si="15"/>
        <v>0</v>
      </c>
      <c r="CT244" s="80"/>
      <c r="CU244" s="83">
        <f t="shared" si="16"/>
        <v>0</v>
      </c>
      <c r="DF244"/>
    </row>
    <row r="245" spans="38:110" ht="25.5" customHeight="1" x14ac:dyDescent="0.25">
      <c r="AL245" s="37"/>
      <c r="CQ245" s="83">
        <f t="shared" si="13"/>
        <v>0</v>
      </c>
      <c r="CR245" s="84">
        <f t="shared" si="14"/>
        <v>0</v>
      </c>
      <c r="CS245" s="84">
        <f t="shared" si="15"/>
        <v>0</v>
      </c>
      <c r="CT245" s="80"/>
      <c r="CU245" s="83">
        <f t="shared" si="16"/>
        <v>0</v>
      </c>
      <c r="DF245"/>
    </row>
    <row r="246" spans="38:110" ht="25.5" customHeight="1" x14ac:dyDescent="0.25">
      <c r="AL246" s="37"/>
      <c r="CQ246" s="83">
        <f t="shared" si="13"/>
        <v>0</v>
      </c>
      <c r="CR246" s="84">
        <f t="shared" si="14"/>
        <v>0</v>
      </c>
      <c r="CS246" s="84">
        <f t="shared" si="15"/>
        <v>0</v>
      </c>
      <c r="CT246" s="80"/>
      <c r="CU246" s="83">
        <f t="shared" si="16"/>
        <v>0</v>
      </c>
      <c r="DF246"/>
    </row>
    <row r="247" spans="38:110" ht="25.5" customHeight="1" x14ac:dyDescent="0.25">
      <c r="AL247" s="37"/>
      <c r="CQ247" s="83">
        <f t="shared" si="13"/>
        <v>0</v>
      </c>
      <c r="CR247" s="84">
        <f t="shared" si="14"/>
        <v>0</v>
      </c>
      <c r="CS247" s="84">
        <f t="shared" si="15"/>
        <v>0</v>
      </c>
      <c r="CT247" s="80"/>
      <c r="CU247" s="83">
        <f t="shared" si="16"/>
        <v>0</v>
      </c>
      <c r="DF247"/>
    </row>
    <row r="248" spans="38:110" ht="25.5" customHeight="1" x14ac:dyDescent="0.25">
      <c r="AL248" s="37"/>
      <c r="CQ248" s="83">
        <f t="shared" si="13"/>
        <v>0</v>
      </c>
      <c r="CR248" s="84">
        <f t="shared" si="14"/>
        <v>0</v>
      </c>
      <c r="CS248" s="84">
        <f t="shared" si="15"/>
        <v>0</v>
      </c>
      <c r="CT248" s="80"/>
      <c r="CU248" s="83">
        <f t="shared" si="16"/>
        <v>0</v>
      </c>
      <c r="DF248"/>
    </row>
    <row r="249" spans="38:110" ht="25.5" customHeight="1" x14ac:dyDescent="0.25">
      <c r="AL249" s="37"/>
      <c r="CQ249" s="83">
        <f t="shared" si="13"/>
        <v>0</v>
      </c>
      <c r="CR249" s="84">
        <f t="shared" si="14"/>
        <v>0</v>
      </c>
      <c r="CS249" s="84">
        <f t="shared" si="15"/>
        <v>0</v>
      </c>
      <c r="CT249" s="80"/>
      <c r="CU249" s="83">
        <f t="shared" si="16"/>
        <v>0</v>
      </c>
      <c r="DF249"/>
    </row>
    <row r="250" spans="38:110" ht="25.5" customHeight="1" x14ac:dyDescent="0.25">
      <c r="AL250" s="37"/>
      <c r="CQ250" s="83">
        <f t="shared" si="13"/>
        <v>0</v>
      </c>
      <c r="CR250" s="84">
        <f t="shared" si="14"/>
        <v>0</v>
      </c>
      <c r="CS250" s="84">
        <f t="shared" si="15"/>
        <v>0</v>
      </c>
      <c r="CT250" s="80"/>
      <c r="CU250" s="83">
        <f t="shared" si="16"/>
        <v>0</v>
      </c>
      <c r="DF250"/>
    </row>
    <row r="251" spans="38:110" ht="25.5" customHeight="1" x14ac:dyDescent="0.25">
      <c r="AL251" s="37"/>
      <c r="CQ251" s="83">
        <f t="shared" si="13"/>
        <v>0</v>
      </c>
      <c r="CR251" s="84">
        <f t="shared" si="14"/>
        <v>0</v>
      </c>
      <c r="CS251" s="84">
        <f t="shared" si="15"/>
        <v>0</v>
      </c>
      <c r="CT251" s="80"/>
      <c r="CU251" s="83">
        <f t="shared" si="16"/>
        <v>0</v>
      </c>
      <c r="DF251"/>
    </row>
    <row r="252" spans="38:110" ht="25.5" customHeight="1" x14ac:dyDescent="0.25">
      <c r="AL252" s="37"/>
      <c r="CQ252" s="83">
        <f t="shared" si="13"/>
        <v>0</v>
      </c>
      <c r="CR252" s="84">
        <f t="shared" si="14"/>
        <v>0</v>
      </c>
      <c r="CS252" s="84">
        <f t="shared" si="15"/>
        <v>0</v>
      </c>
      <c r="CT252" s="80"/>
      <c r="CU252" s="83">
        <f t="shared" si="16"/>
        <v>0</v>
      </c>
      <c r="DF252"/>
    </row>
    <row r="253" spans="38:110" ht="25.5" customHeight="1" x14ac:dyDescent="0.25">
      <c r="AL253" s="37"/>
      <c r="CQ253" s="83">
        <f t="shared" si="13"/>
        <v>0</v>
      </c>
      <c r="CR253" s="84">
        <f t="shared" si="14"/>
        <v>0</v>
      </c>
      <c r="CS253" s="84">
        <f t="shared" si="15"/>
        <v>0</v>
      </c>
      <c r="CT253" s="80"/>
      <c r="CU253" s="83">
        <f t="shared" si="16"/>
        <v>0</v>
      </c>
      <c r="DF253"/>
    </row>
    <row r="254" spans="38:110" ht="25.5" customHeight="1" x14ac:dyDescent="0.25">
      <c r="AL254" s="37"/>
      <c r="CQ254" s="83">
        <f t="shared" si="13"/>
        <v>0</v>
      </c>
      <c r="CR254" s="84">
        <f t="shared" si="14"/>
        <v>0</v>
      </c>
      <c r="CS254" s="84">
        <f t="shared" si="15"/>
        <v>0</v>
      </c>
      <c r="CT254" s="80"/>
      <c r="CU254" s="83">
        <f t="shared" si="16"/>
        <v>0</v>
      </c>
      <c r="DF254"/>
    </row>
    <row r="255" spans="38:110" ht="25.5" customHeight="1" x14ac:dyDescent="0.25">
      <c r="AL255" s="37"/>
      <c r="CQ255" s="83">
        <f t="shared" si="13"/>
        <v>0</v>
      </c>
      <c r="CR255" s="84">
        <f t="shared" si="14"/>
        <v>0</v>
      </c>
      <c r="CS255" s="84">
        <f t="shared" si="15"/>
        <v>0</v>
      </c>
      <c r="CT255" s="80"/>
      <c r="CU255" s="83">
        <f t="shared" si="16"/>
        <v>0</v>
      </c>
      <c r="DF255"/>
    </row>
    <row r="256" spans="38:110" ht="25.5" customHeight="1" x14ac:dyDescent="0.25">
      <c r="AL256" s="37"/>
      <c r="CQ256" s="83">
        <f t="shared" si="13"/>
        <v>0</v>
      </c>
      <c r="CR256" s="84">
        <f t="shared" si="14"/>
        <v>0</v>
      </c>
      <c r="CS256" s="84">
        <f t="shared" si="15"/>
        <v>0</v>
      </c>
      <c r="CT256" s="80"/>
      <c r="CU256" s="83">
        <f t="shared" si="16"/>
        <v>0</v>
      </c>
      <c r="DF256"/>
    </row>
    <row r="257" spans="5:110" ht="25.5" customHeight="1" x14ac:dyDescent="0.25">
      <c r="AL257" s="37"/>
      <c r="CQ257" s="83">
        <f t="shared" si="13"/>
        <v>0</v>
      </c>
      <c r="CR257" s="84">
        <f t="shared" si="14"/>
        <v>0</v>
      </c>
      <c r="CS257" s="84">
        <f t="shared" si="15"/>
        <v>0</v>
      </c>
      <c r="CT257" s="80"/>
      <c r="CU257" s="83">
        <f t="shared" si="16"/>
        <v>0</v>
      </c>
      <c r="DF257"/>
    </row>
    <row r="258" spans="5:110" ht="25.5" customHeight="1" x14ac:dyDescent="0.25">
      <c r="AL258" s="37"/>
      <c r="CQ258" s="83">
        <f t="shared" si="13"/>
        <v>0</v>
      </c>
      <c r="CR258" s="84">
        <f t="shared" si="14"/>
        <v>0</v>
      </c>
      <c r="CS258" s="84">
        <f t="shared" si="15"/>
        <v>0</v>
      </c>
      <c r="CT258" s="80"/>
      <c r="CU258" s="83">
        <f t="shared" si="16"/>
        <v>0</v>
      </c>
      <c r="DF258"/>
    </row>
    <row r="259" spans="5:110" ht="25.5" customHeight="1" x14ac:dyDescent="0.25">
      <c r="AL259" s="37"/>
      <c r="CQ259" s="83">
        <f t="shared" si="13"/>
        <v>0</v>
      </c>
      <c r="CR259" s="84">
        <f t="shared" si="14"/>
        <v>0</v>
      </c>
      <c r="CS259" s="84">
        <f t="shared" si="15"/>
        <v>0</v>
      </c>
      <c r="CT259" s="80"/>
      <c r="CU259" s="83">
        <f t="shared" si="16"/>
        <v>0</v>
      </c>
      <c r="DF259"/>
    </row>
    <row r="260" spans="5:110" ht="25.5" customHeight="1" x14ac:dyDescent="0.25">
      <c r="AL260" s="37"/>
      <c r="CQ260" s="83">
        <f t="shared" si="13"/>
        <v>0</v>
      </c>
      <c r="CR260" s="84">
        <f t="shared" si="14"/>
        <v>0</v>
      </c>
      <c r="CS260" s="84">
        <f t="shared" si="15"/>
        <v>0</v>
      </c>
      <c r="CT260" s="80"/>
      <c r="CU260" s="83">
        <f t="shared" si="16"/>
        <v>0</v>
      </c>
      <c r="DF260"/>
    </row>
    <row r="261" spans="5:110" ht="25.5" customHeight="1" x14ac:dyDescent="0.25">
      <c r="AL261" s="37"/>
      <c r="CQ261" s="83">
        <f t="shared" si="13"/>
        <v>0</v>
      </c>
      <c r="CR261" s="84">
        <f t="shared" si="14"/>
        <v>0</v>
      </c>
      <c r="CS261" s="84">
        <f t="shared" si="15"/>
        <v>0</v>
      </c>
      <c r="CT261" s="80"/>
      <c r="CU261" s="83">
        <f t="shared" si="16"/>
        <v>0</v>
      </c>
      <c r="DF261"/>
    </row>
    <row r="262" spans="5:110" ht="25.5" customHeight="1" x14ac:dyDescent="0.25">
      <c r="AL262" s="37"/>
      <c r="CQ262" s="83">
        <f t="shared" si="13"/>
        <v>0</v>
      </c>
      <c r="CR262" s="84">
        <f t="shared" si="14"/>
        <v>0</v>
      </c>
      <c r="CS262" s="84">
        <f t="shared" si="15"/>
        <v>0</v>
      </c>
      <c r="CT262" s="80"/>
      <c r="CU262" s="83">
        <f t="shared" si="16"/>
        <v>0</v>
      </c>
      <c r="DF262"/>
    </row>
    <row r="263" spans="5:110" ht="25.5" customHeight="1" x14ac:dyDescent="0.25">
      <c r="AL263" s="37"/>
      <c r="CQ263" s="83">
        <f t="shared" si="13"/>
        <v>0</v>
      </c>
      <c r="CR263" s="84">
        <f t="shared" si="14"/>
        <v>0</v>
      </c>
      <c r="CS263" s="84">
        <f t="shared" si="15"/>
        <v>0</v>
      </c>
      <c r="CT263" s="80"/>
      <c r="CU263" s="83">
        <f t="shared" si="16"/>
        <v>0</v>
      </c>
      <c r="DF263"/>
    </row>
    <row r="264" spans="5:110" ht="25.5" customHeight="1" x14ac:dyDescent="0.25">
      <c r="AL264" s="37"/>
      <c r="CQ264" s="83">
        <f t="shared" si="13"/>
        <v>0</v>
      </c>
      <c r="CR264" s="84">
        <f t="shared" si="14"/>
        <v>0</v>
      </c>
      <c r="CS264" s="84">
        <f t="shared" si="15"/>
        <v>0</v>
      </c>
      <c r="CT264" s="80"/>
      <c r="CU264" s="83">
        <f t="shared" si="16"/>
        <v>0</v>
      </c>
      <c r="DF264"/>
    </row>
    <row r="265" spans="5:110" ht="25.5" customHeight="1" x14ac:dyDescent="0.25">
      <c r="AL265" s="37"/>
      <c r="CQ265" s="83">
        <f t="shared" si="13"/>
        <v>0</v>
      </c>
      <c r="CR265" s="84">
        <f t="shared" si="14"/>
        <v>0</v>
      </c>
      <c r="CS265" s="84">
        <f t="shared" si="15"/>
        <v>0</v>
      </c>
      <c r="CT265" s="80"/>
      <c r="CU265" s="83">
        <f t="shared" si="16"/>
        <v>0</v>
      </c>
      <c r="DF265"/>
    </row>
    <row r="266" spans="5:110" ht="25.5" customHeight="1" x14ac:dyDescent="0.25">
      <c r="AL266" s="37"/>
      <c r="CQ266" s="83">
        <f t="shared" si="13"/>
        <v>0</v>
      </c>
      <c r="CR266" s="84">
        <f t="shared" si="14"/>
        <v>0</v>
      </c>
      <c r="CS266" s="84">
        <f t="shared" si="15"/>
        <v>0</v>
      </c>
      <c r="CT266" s="80"/>
      <c r="CU266" s="83">
        <f t="shared" si="16"/>
        <v>0</v>
      </c>
      <c r="DF266"/>
    </row>
    <row r="267" spans="5:110" ht="25.5" customHeight="1" x14ac:dyDescent="0.25">
      <c r="AL267" s="37"/>
      <c r="CQ267" s="83">
        <f t="shared" si="13"/>
        <v>0</v>
      </c>
      <c r="CR267" s="84">
        <f t="shared" si="14"/>
        <v>0</v>
      </c>
      <c r="CS267" s="84">
        <f t="shared" si="15"/>
        <v>0</v>
      </c>
      <c r="CT267" s="80"/>
      <c r="CU267" s="83">
        <f t="shared" si="16"/>
        <v>0</v>
      </c>
      <c r="DF267"/>
    </row>
    <row r="268" spans="5:110" ht="25.5" customHeight="1" x14ac:dyDescent="0.25">
      <c r="AL268" s="37"/>
      <c r="CQ268" s="83">
        <f t="shared" si="13"/>
        <v>0</v>
      </c>
      <c r="CR268" s="84">
        <f t="shared" si="14"/>
        <v>0</v>
      </c>
      <c r="CS268" s="84">
        <f t="shared" si="15"/>
        <v>0</v>
      </c>
      <c r="CT268" s="80"/>
      <c r="CU268" s="83">
        <f t="shared" si="16"/>
        <v>0</v>
      </c>
      <c r="DF268"/>
    </row>
    <row r="269" spans="5:110" ht="25.5" customHeight="1" x14ac:dyDescent="0.25">
      <c r="AL269" s="37"/>
      <c r="CQ269" s="83">
        <f t="shared" si="13"/>
        <v>0</v>
      </c>
      <c r="CR269" s="84">
        <f t="shared" si="14"/>
        <v>0</v>
      </c>
      <c r="CS269" s="84">
        <f t="shared" si="15"/>
        <v>0</v>
      </c>
      <c r="CT269" s="80"/>
      <c r="CU269" s="83">
        <f t="shared" si="16"/>
        <v>0</v>
      </c>
      <c r="DF269"/>
    </row>
    <row r="270" spans="5:110" ht="25.5" customHeight="1" x14ac:dyDescent="0.25">
      <c r="AL270" s="37"/>
      <c r="CQ270" s="83">
        <f t="shared" si="13"/>
        <v>0</v>
      </c>
      <c r="CR270" s="84">
        <f t="shared" si="14"/>
        <v>0</v>
      </c>
      <c r="CS270" s="84">
        <f t="shared" si="15"/>
        <v>0</v>
      </c>
      <c r="CT270" s="80"/>
      <c r="CU270" s="83">
        <f t="shared" si="16"/>
        <v>0</v>
      </c>
      <c r="DF270"/>
    </row>
    <row r="271" spans="5:110" ht="25.5" customHeight="1" x14ac:dyDescent="0.25">
      <c r="E271" s="92"/>
      <c r="G271" s="6"/>
      <c r="AL271" s="37"/>
    </row>
    <row r="272" spans="5:110" ht="25.5" customHeight="1" x14ac:dyDescent="0.25">
      <c r="G272" s="6"/>
      <c r="AL272" s="37"/>
    </row>
    <row r="273" spans="38:38" ht="25.5" customHeight="1" x14ac:dyDescent="0.25">
      <c r="AL273" s="37"/>
    </row>
    <row r="274" spans="38:38" ht="25.5" customHeight="1" x14ac:dyDescent="0.25">
      <c r="AL274" s="37"/>
    </row>
    <row r="1045633" spans="104:109" ht="25.5" customHeight="1" x14ac:dyDescent="0.25">
      <c r="CZ1045633" s="86"/>
      <c r="DA1045633" s="87"/>
      <c r="DB1045633" s="87"/>
      <c r="DC1045633" s="87"/>
      <c r="DD1045633" s="87"/>
      <c r="DE1045633" s="87"/>
    </row>
  </sheetData>
  <autoFilter ref="A2:GF270"/>
  <mergeCells count="6">
    <mergeCell ref="CU1:DN1"/>
    <mergeCell ref="AN1:AX1"/>
    <mergeCell ref="A1:J1"/>
    <mergeCell ref="AB1:AM1"/>
    <mergeCell ref="AY1:CT1"/>
    <mergeCell ref="K1:AA1"/>
  </mergeCells>
  <conditionalFormatting sqref="AY3:BO1048576 AB3:AC196">
    <cfRule type="cellIs" dxfId="2" priority="6" operator="greaterThan">
      <formula>0</formula>
    </cfRule>
  </conditionalFormatting>
  <conditionalFormatting sqref="CQ1:CQ1048576">
    <cfRule type="cellIs" dxfId="1" priority="54" operator="equal">
      <formula>0</formula>
    </cfRule>
  </conditionalFormatting>
  <conditionalFormatting sqref="CT49">
    <cfRule type="cellIs" dxfId="0" priority="1" operator="greaterThan">
      <formula>0</formula>
    </cfRule>
  </conditionalFormatting>
  <dataValidations count="3">
    <dataValidation type="list" allowBlank="1" showInputMessage="1" showErrorMessage="1" sqref="G3:G196 G271:G272">
      <formula1>tipo</formula1>
    </dataValidation>
    <dataValidation type="list" allowBlank="1" showInputMessage="1" showErrorMessage="1" sqref="H3:H196">
      <formula1>modal</formula1>
    </dataValidation>
    <dataValidation type="list" allowBlank="1" showInputMessage="1" showErrorMessage="1" sqref="I3:I196">
      <formula1>procedimiento</formula1>
    </dataValidation>
  </dataValidations>
  <hyperlinks>
    <hyperlink ref="E5" r:id="rId1"/>
    <hyperlink ref="E6" r:id="rId2"/>
    <hyperlink ref="E7" r:id="rId3"/>
    <hyperlink ref="E8" r:id="rId4" display="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
    <hyperlink ref="E9" r:id="rId5"/>
    <hyperlink ref="E11" r:id="rId6"/>
    <hyperlink ref="E12"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58" r:id="rId53"/>
    <hyperlink ref="E59" r:id="rId54"/>
    <hyperlink ref="E60" r:id="rId55"/>
    <hyperlink ref="E61" r:id="rId56"/>
    <hyperlink ref="E62" r:id="rId57"/>
    <hyperlink ref="E63" r:id="rId58"/>
    <hyperlink ref="E64" r:id="rId59"/>
    <hyperlink ref="E65" r:id="rId60"/>
    <hyperlink ref="E66" r:id="rId61"/>
    <hyperlink ref="E67" r:id="rId62"/>
    <hyperlink ref="E68" r:id="rId63"/>
    <hyperlink ref="E69" r:id="rId64"/>
    <hyperlink ref="E70" r:id="rId65"/>
    <hyperlink ref="E71" r:id="rId66"/>
    <hyperlink ref="E72" r:id="rId67"/>
    <hyperlink ref="E73" r:id="rId68"/>
    <hyperlink ref="E74" r:id="rId69"/>
    <hyperlink ref="E75" r:id="rId70"/>
    <hyperlink ref="E76" r:id="rId71"/>
    <hyperlink ref="E77" r:id="rId72"/>
    <hyperlink ref="E79" r:id="rId73"/>
    <hyperlink ref="E80" r:id="rId74"/>
    <hyperlink ref="E81" r:id="rId75"/>
    <hyperlink ref="E82" r:id="rId76"/>
    <hyperlink ref="E83" r:id="rId77"/>
    <hyperlink ref="E84" r:id="rId78"/>
    <hyperlink ref="E85" r:id="rId79"/>
    <hyperlink ref="E86" r:id="rId80"/>
    <hyperlink ref="E87" r:id="rId81"/>
    <hyperlink ref="E88" r:id="rId82"/>
    <hyperlink ref="E89"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113" r:id="rId106"/>
    <hyperlink ref="E114" r:id="rId107"/>
    <hyperlink ref="E115" r:id="rId108"/>
    <hyperlink ref="E116" r:id="rId109"/>
    <hyperlink ref="E117" r:id="rId110"/>
    <hyperlink ref="E118" r:id="rId111"/>
    <hyperlink ref="E119" r:id="rId112"/>
    <hyperlink ref="E120" r:id="rId113"/>
    <hyperlink ref="E121" r:id="rId114"/>
    <hyperlink ref="E122" r:id="rId115"/>
    <hyperlink ref="E123" r:id="rId116"/>
    <hyperlink ref="E124" r:id="rId117"/>
    <hyperlink ref="E125" r:id="rId118"/>
    <hyperlink ref="E126" r:id="rId119"/>
    <hyperlink ref="E127" r:id="rId120"/>
    <hyperlink ref="E128" r:id="rId121"/>
    <hyperlink ref="E129" r:id="rId122"/>
    <hyperlink ref="E130" r:id="rId123"/>
    <hyperlink ref="E131" r:id="rId124"/>
    <hyperlink ref="E132" r:id="rId125"/>
    <hyperlink ref="E133" r:id="rId126"/>
    <hyperlink ref="E134" r:id="rId127"/>
    <hyperlink ref="E135" r:id="rId128"/>
    <hyperlink ref="E136" r:id="rId129"/>
    <hyperlink ref="E137" r:id="rId130"/>
    <hyperlink ref="E138" r:id="rId131"/>
    <hyperlink ref="E139" r:id="rId132"/>
    <hyperlink ref="E140" r:id="rId133"/>
    <hyperlink ref="E141" r:id="rId134"/>
    <hyperlink ref="E142" r:id="rId135"/>
    <hyperlink ref="E143" r:id="rId136"/>
    <hyperlink ref="E144" r:id="rId137"/>
    <hyperlink ref="E145" r:id="rId138"/>
    <hyperlink ref="E146" r:id="rId139"/>
    <hyperlink ref="E147" r:id="rId140"/>
    <hyperlink ref="E148" r:id="rId141"/>
    <hyperlink ref="E149" r:id="rId142"/>
    <hyperlink ref="E150" r:id="rId143"/>
    <hyperlink ref="E151" r:id="rId144"/>
    <hyperlink ref="E152" r:id="rId145"/>
    <hyperlink ref="E153" r:id="rId146"/>
    <hyperlink ref="E154" r:id="rId147"/>
    <hyperlink ref="E155" r:id="rId148"/>
    <hyperlink ref="E156" r:id="rId149"/>
    <hyperlink ref="E157" r:id="rId150"/>
    <hyperlink ref="E158" r:id="rId151"/>
    <hyperlink ref="E159" r:id="rId152"/>
    <hyperlink ref="E160" r:id="rId153"/>
    <hyperlink ref="E161" r:id="rId154"/>
    <hyperlink ref="E162" r:id="rId155"/>
    <hyperlink ref="E163" r:id="rId156"/>
    <hyperlink ref="E164" r:id="rId157"/>
    <hyperlink ref="E165" r:id="rId158"/>
    <hyperlink ref="E166" r:id="rId159"/>
    <hyperlink ref="E167" r:id="rId160"/>
    <hyperlink ref="E168" r:id="rId161"/>
    <hyperlink ref="E169" r:id="rId162"/>
    <hyperlink ref="E170" r:id="rId163"/>
    <hyperlink ref="E171" r:id="rId164"/>
    <hyperlink ref="E172" r:id="rId165"/>
    <hyperlink ref="E173" r:id="rId166"/>
    <hyperlink ref="E174" r:id="rId167"/>
    <hyperlink ref="E175" r:id="rId168"/>
    <hyperlink ref="E176" r:id="rId169"/>
    <hyperlink ref="E177" r:id="rId170"/>
    <hyperlink ref="E178" r:id="rId171"/>
    <hyperlink ref="E179" r:id="rId172"/>
    <hyperlink ref="E180" r:id="rId173"/>
    <hyperlink ref="E181" r:id="rId174"/>
    <hyperlink ref="E183" r:id="rId175"/>
    <hyperlink ref="E184" r:id="rId176"/>
    <hyperlink ref="E185" r:id="rId177"/>
    <hyperlink ref="E186" r:id="rId178"/>
    <hyperlink ref="E187" r:id="rId179"/>
    <hyperlink ref="E188" r:id="rId180"/>
    <hyperlink ref="E189" r:id="rId181"/>
    <hyperlink ref="E190" r:id="rId182"/>
    <hyperlink ref="E191" r:id="rId183"/>
    <hyperlink ref="E192" r:id="rId184"/>
    <hyperlink ref="E193" r:id="rId185"/>
    <hyperlink ref="E195" r:id="rId186"/>
    <hyperlink ref="E196" r:id="rId187"/>
    <hyperlink ref="E3" r:id="rId188" display="https://www.contratos.gov.co/consultas/detalleProceso.do?numConstancia=20-22-12781&amp;g-recaptcha-response=03AGdBq26dkvPJjFnx9xJL68rno4JXYMbpRylve5-6SANCdyt3pCBIXIFXEz486Mlb_wI4BvOxbsIvzK8v9NZh9xJsFCjJI40LzWTBgx62AzXIv3ZN2fOJh9-ij2ZVCw3EvZ7sbZsy4aVBAZrt4SQKJsoTdfef69CSmuv"/>
    <hyperlink ref="E10" r:id="rId189" display="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
    <hyperlink ref="E90" r:id="rId190"/>
    <hyperlink ref="E194" r:id="rId191"/>
    <hyperlink ref="E78" r:id="rId192"/>
    <hyperlink ref="E4" r:id="rId193" display="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
    <hyperlink ref="E182" r:id="rId194"/>
  </hyperlinks>
  <pageMargins left="0.7" right="0.7" top="0.75" bottom="0.75" header="0.3" footer="0.3"/>
  <pageSetup orientation="portrait" horizontalDpi="4294967293" verticalDpi="0" r:id="rId195"/>
  <legacyDrawing r:id="rId196"/>
  <extLst>
    <ext xmlns:x14="http://schemas.microsoft.com/office/spreadsheetml/2009/9/main" uri="{CCE6A557-97BC-4b89-ADB6-D9C93CAAB3DF}">
      <x14:dataValidations xmlns:xm="http://schemas.microsoft.com/office/excel/2006/main" count="4">
        <x14:dataValidation type="list" allowBlank="1" showInputMessage="1" showErrorMessage="1">
          <x14:formula1>
            <xm:f>#REF!</xm:f>
          </x14:formula1>
          <xm:sqref>M81:M86 M91:M92 M94:M97 M99:M100 M102:M115 M117:M157 M163:M172 M174:M182 M184:M185 M3:M76</xm:sqref>
        </x14:dataValidation>
        <x14:dataValidation type="list" allowBlank="1" showInputMessage="1" showErrorMessage="1">
          <x14:formula1>
            <xm:f>#REF!</xm:f>
          </x14:formula1>
          <xm:sqref>Q3:Q196</xm:sqref>
        </x14:dataValidation>
        <x14:dataValidation type="list" allowBlank="1" showInputMessage="1" showErrorMessage="1" error="SELECCIONE UN SOLO NUMERO">
          <x14:formula1>
            <xm:f>#REF!</xm:f>
          </x14:formula1>
          <xm:sqref>AY3:BE121</xm:sqref>
        </x14:dataValidation>
        <x14:dataValidation type="list" allowBlank="1" showInputMessage="1" showErrorMessage="1" error="ESCOJA UNO DE LOS TRES">
          <x14:formula1>
            <xm:f>#REF!</xm:f>
          </x14:formula1>
          <xm:sqref>AQ3:AQ196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2020</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2024-01-17T13:36:18Z</dcterms:modified>
  <cp:category/>
  <cp:contentStatus/>
</cp:coreProperties>
</file>