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15"/>
  <workbookPr/>
  <mc:AlternateContent xmlns:mc="http://schemas.openxmlformats.org/markup-compatibility/2006">
    <mc:Choice Requires="x15">
      <x15ac:absPath xmlns:x15ac="http://schemas.microsoft.com/office/spreadsheetml/2010/11/ac" url="C:\Users\diana.ballen\Documents\"/>
    </mc:Choice>
  </mc:AlternateContent>
  <xr:revisionPtr revIDLastSave="0" documentId="8_{E8C3E974-8113-44AD-90F0-4F38AF0BE650}" xr6:coauthVersionLast="47" xr6:coauthVersionMax="47" xr10:uidLastSave="{00000000-0000-0000-0000-000000000000}"/>
  <bookViews>
    <workbookView xWindow="0" yWindow="0" windowWidth="19200" windowHeight="11460" xr2:uid="{00000000-000D-0000-FFFF-FFFF00000000}"/>
  </bookViews>
  <sheets>
    <sheet name="2022" sheetId="1" r:id="rId1"/>
    <sheet name="REGISTRO DE CONTRATOS" sheetId="6" r:id="rId2"/>
    <sheet name="PROGRAMAS" sheetId="3" r:id="rId3"/>
    <sheet name="Hoja3" sheetId="5" r:id="rId4"/>
    <sheet name="Hoja1" sheetId="4" state="hidden" r:id="rId5"/>
    <sheet name="Hoja2" sheetId="2" state="hidden" r:id="rId6"/>
  </sheets>
  <definedNames>
    <definedName name="_xlnm._FilterDatabase" localSheetId="0" hidden="1">'2022'!$A$2:$DJ$2</definedName>
    <definedName name="_xlnm._FilterDatabase" localSheetId="4" hidden="1">Hoja1!$A$1:$U$177</definedName>
    <definedName name="_xlnm._FilterDatabase" localSheetId="2" hidden="1">PROGRAMAS!$A$1:$E$1</definedName>
    <definedName name="modal">PROGRAMAS!$L$2:$L$8</definedName>
    <definedName name="procedimiento">PROGRAMAS!$M$2:$M$13</definedName>
    <definedName name="seleccion">'2022'!$I$3</definedName>
    <definedName name="tipo">PROGRAMAS!$K$2:$K$20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279" i="1" l="1"/>
  <c r="AV286" i="1"/>
  <c r="AT286" i="1"/>
  <c r="AR286" i="1"/>
  <c r="CS304" i="1"/>
  <c r="CS305" i="1"/>
  <c r="CS306" i="1"/>
  <c r="CS307" i="1"/>
  <c r="CS308" i="1"/>
  <c r="CS309" i="1"/>
  <c r="CS310" i="1"/>
  <c r="CS311" i="1"/>
  <c r="CS312" i="1"/>
  <c r="CS313" i="1"/>
  <c r="CS314" i="1"/>
  <c r="CQ304" i="1"/>
  <c r="CQ305" i="1"/>
  <c r="CQ306" i="1"/>
  <c r="CQ307" i="1"/>
  <c r="CQ308" i="1"/>
  <c r="CQ309" i="1"/>
  <c r="CQ310" i="1"/>
  <c r="CQ311" i="1"/>
  <c r="CQ312" i="1"/>
  <c r="CQ313" i="1"/>
  <c r="CQ314" i="1"/>
  <c r="CP304" i="1"/>
  <c r="CP305" i="1"/>
  <c r="CP306" i="1"/>
  <c r="CP307" i="1"/>
  <c r="CP308" i="1"/>
  <c r="CP309" i="1"/>
  <c r="CP310" i="1"/>
  <c r="CP311" i="1"/>
  <c r="CP312" i="1"/>
  <c r="CP313" i="1"/>
  <c r="CP314" i="1"/>
  <c r="CO304" i="1"/>
  <c r="CO305" i="1"/>
  <c r="CO306" i="1"/>
  <c r="CO307" i="1"/>
  <c r="CO308" i="1"/>
  <c r="CO309" i="1"/>
  <c r="CO310" i="1"/>
  <c r="CO311" i="1"/>
  <c r="CO312" i="1"/>
  <c r="CO313" i="1"/>
  <c r="CO314" i="1"/>
  <c r="AR304" i="1"/>
  <c r="AR305" i="1"/>
  <c r="AR306" i="1"/>
  <c r="AR307" i="1"/>
  <c r="AR308" i="1"/>
  <c r="AR309" i="1"/>
  <c r="AR310" i="1"/>
  <c r="AR311" i="1"/>
  <c r="AR312" i="1"/>
  <c r="AR313" i="1"/>
  <c r="AR314" i="1"/>
  <c r="L304" i="1"/>
  <c r="L305" i="1"/>
  <c r="L306" i="1"/>
  <c r="L307" i="1"/>
  <c r="L308" i="1"/>
  <c r="L309" i="1"/>
  <c r="L310" i="1"/>
  <c r="L311" i="1"/>
  <c r="L312" i="1"/>
  <c r="L313" i="1"/>
  <c r="L314" i="1"/>
  <c r="AR287" i="1"/>
  <c r="AV280" i="1"/>
  <c r="AT280" i="1"/>
  <c r="AR280" i="1"/>
  <c r="AT209" i="1"/>
  <c r="AR209" i="1"/>
  <c r="AV208" i="1"/>
  <c r="AT208" i="1"/>
  <c r="AR208" i="1"/>
  <c r="CQ210" i="1"/>
  <c r="CQ211" i="1"/>
  <c r="CQ212" i="1"/>
  <c r="CQ213" i="1"/>
  <c r="CQ214" i="1"/>
  <c r="CQ215" i="1"/>
  <c r="CQ216" i="1"/>
  <c r="CQ217" i="1"/>
  <c r="CQ218" i="1"/>
  <c r="CQ219" i="1"/>
  <c r="CQ220" i="1"/>
  <c r="CQ221" i="1"/>
  <c r="CQ222" i="1"/>
  <c r="CQ223" i="1"/>
  <c r="CQ224" i="1"/>
  <c r="CQ225" i="1"/>
  <c r="CQ226" i="1"/>
  <c r="CQ227" i="1"/>
  <c r="CQ228" i="1"/>
  <c r="CQ229" i="1"/>
  <c r="CQ230" i="1"/>
  <c r="CQ231" i="1"/>
  <c r="CQ232" i="1"/>
  <c r="CQ233" i="1"/>
  <c r="CQ234" i="1"/>
  <c r="CQ235" i="1"/>
  <c r="CQ236" i="1"/>
  <c r="CQ237" i="1"/>
  <c r="CQ238" i="1"/>
  <c r="CQ239" i="1"/>
  <c r="CQ240" i="1"/>
  <c r="CQ241" i="1"/>
  <c r="CQ242" i="1"/>
  <c r="CQ243" i="1"/>
  <c r="CQ244" i="1"/>
  <c r="CQ245" i="1"/>
  <c r="CQ246" i="1"/>
  <c r="CQ247" i="1"/>
  <c r="CQ248" i="1"/>
  <c r="CQ249" i="1"/>
  <c r="CQ250" i="1"/>
  <c r="CQ251" i="1"/>
  <c r="CQ252" i="1"/>
  <c r="CQ253" i="1"/>
  <c r="CQ254" i="1"/>
  <c r="CQ255" i="1"/>
  <c r="CQ256" i="1"/>
  <c r="CQ257" i="1"/>
  <c r="CQ258" i="1"/>
  <c r="CQ259" i="1"/>
  <c r="CQ260" i="1"/>
  <c r="CQ261" i="1"/>
  <c r="CQ262" i="1"/>
  <c r="CQ263" i="1"/>
  <c r="CQ264" i="1"/>
  <c r="CQ265" i="1"/>
  <c r="CQ266" i="1"/>
  <c r="CQ267" i="1"/>
  <c r="CQ268" i="1"/>
  <c r="CQ269" i="1"/>
  <c r="CQ270" i="1"/>
  <c r="CQ271" i="1"/>
  <c r="CQ272" i="1"/>
  <c r="CQ273" i="1"/>
  <c r="CQ274" i="1"/>
  <c r="CQ275" i="1"/>
  <c r="CQ276" i="1"/>
  <c r="CQ277" i="1"/>
  <c r="CQ278" i="1"/>
  <c r="CQ279" i="1"/>
  <c r="CQ280" i="1"/>
  <c r="CQ281" i="1"/>
  <c r="CQ282" i="1"/>
  <c r="CQ283" i="1"/>
  <c r="CQ284" i="1"/>
  <c r="CQ285" i="1"/>
  <c r="CQ286" i="1"/>
  <c r="CQ287" i="1"/>
  <c r="CQ288" i="1"/>
  <c r="CQ289" i="1"/>
  <c r="CQ290" i="1"/>
  <c r="CQ291" i="1"/>
  <c r="CQ292" i="1"/>
  <c r="CQ293" i="1"/>
  <c r="CQ294" i="1"/>
  <c r="CQ295" i="1"/>
  <c r="CQ296" i="1"/>
  <c r="CQ297" i="1"/>
  <c r="CQ298" i="1"/>
  <c r="CQ299" i="1"/>
  <c r="CQ300" i="1"/>
  <c r="CQ301" i="1"/>
  <c r="CQ302" i="1"/>
  <c r="CQ303" i="1"/>
  <c r="CQ315" i="1"/>
  <c r="CQ316" i="1"/>
  <c r="CQ317" i="1"/>
  <c r="CP210" i="1"/>
  <c r="CP211" i="1"/>
  <c r="CP212" i="1"/>
  <c r="CP213" i="1"/>
  <c r="CP214" i="1"/>
  <c r="CP215" i="1"/>
  <c r="CP216" i="1"/>
  <c r="CP217" i="1"/>
  <c r="CP218" i="1"/>
  <c r="CP219" i="1"/>
  <c r="CP220" i="1"/>
  <c r="CP221" i="1"/>
  <c r="CP222" i="1"/>
  <c r="CP223" i="1"/>
  <c r="CP224" i="1"/>
  <c r="CP225" i="1"/>
  <c r="CP226" i="1"/>
  <c r="CP227" i="1"/>
  <c r="CP228" i="1"/>
  <c r="CP229" i="1"/>
  <c r="CP230" i="1"/>
  <c r="CP231" i="1"/>
  <c r="CP232" i="1"/>
  <c r="CP233" i="1"/>
  <c r="CP234" i="1"/>
  <c r="CP235" i="1"/>
  <c r="CP236" i="1"/>
  <c r="CP237" i="1"/>
  <c r="CP238" i="1"/>
  <c r="CP239" i="1"/>
  <c r="CP240" i="1"/>
  <c r="CP241" i="1"/>
  <c r="CP242" i="1"/>
  <c r="CP243" i="1"/>
  <c r="CP244" i="1"/>
  <c r="CP245" i="1"/>
  <c r="CP246" i="1"/>
  <c r="CP247" i="1"/>
  <c r="CP248" i="1"/>
  <c r="CP249" i="1"/>
  <c r="CP250" i="1"/>
  <c r="CP251" i="1"/>
  <c r="CP252" i="1"/>
  <c r="CP253" i="1"/>
  <c r="CP254" i="1"/>
  <c r="CP255" i="1"/>
  <c r="CP256" i="1"/>
  <c r="CP257" i="1"/>
  <c r="CP258" i="1"/>
  <c r="CP259" i="1"/>
  <c r="CP260" i="1"/>
  <c r="CP261" i="1"/>
  <c r="CP262" i="1"/>
  <c r="CP263" i="1"/>
  <c r="CP264" i="1"/>
  <c r="CP265" i="1"/>
  <c r="CP266" i="1"/>
  <c r="CP267" i="1"/>
  <c r="CP268" i="1"/>
  <c r="CP269" i="1"/>
  <c r="CP270" i="1"/>
  <c r="CP271" i="1"/>
  <c r="CP272" i="1"/>
  <c r="CP273" i="1"/>
  <c r="CP274" i="1"/>
  <c r="CP275" i="1"/>
  <c r="CP276" i="1"/>
  <c r="CP277" i="1"/>
  <c r="CP278" i="1"/>
  <c r="CP279" i="1"/>
  <c r="CP280" i="1"/>
  <c r="CP281" i="1"/>
  <c r="CP282" i="1"/>
  <c r="CP283" i="1"/>
  <c r="CP284" i="1"/>
  <c r="CP285" i="1"/>
  <c r="CP286" i="1"/>
  <c r="CP287" i="1"/>
  <c r="CP288" i="1"/>
  <c r="CP289" i="1"/>
  <c r="CP290" i="1"/>
  <c r="CP291" i="1"/>
  <c r="CP292" i="1"/>
  <c r="CP293" i="1"/>
  <c r="CP294" i="1"/>
  <c r="CP295" i="1"/>
  <c r="CP296" i="1"/>
  <c r="CP297" i="1"/>
  <c r="CP298" i="1"/>
  <c r="CP299" i="1"/>
  <c r="CP300" i="1"/>
  <c r="CP301" i="1"/>
  <c r="CP302" i="1"/>
  <c r="CP303" i="1"/>
  <c r="CP315" i="1"/>
  <c r="CP316" i="1"/>
  <c r="CP317" i="1"/>
  <c r="CO210" i="1"/>
  <c r="CO211" i="1"/>
  <c r="CO212" i="1"/>
  <c r="CO213" i="1"/>
  <c r="CO214" i="1"/>
  <c r="CO215" i="1"/>
  <c r="CO216" i="1"/>
  <c r="CO217" i="1"/>
  <c r="CO218" i="1"/>
  <c r="CO219" i="1"/>
  <c r="CO220" i="1"/>
  <c r="CO221" i="1"/>
  <c r="CO222" i="1"/>
  <c r="CO223" i="1"/>
  <c r="CO224" i="1"/>
  <c r="CO225" i="1"/>
  <c r="CO226" i="1"/>
  <c r="CO227" i="1"/>
  <c r="CO228" i="1"/>
  <c r="CO229" i="1"/>
  <c r="CO230" i="1"/>
  <c r="CO231" i="1"/>
  <c r="CO232" i="1"/>
  <c r="CO233" i="1"/>
  <c r="CO234" i="1"/>
  <c r="CO235" i="1"/>
  <c r="CO236" i="1"/>
  <c r="CO237" i="1"/>
  <c r="CO238" i="1"/>
  <c r="CO239" i="1"/>
  <c r="CO240" i="1"/>
  <c r="CO241" i="1"/>
  <c r="CO242" i="1"/>
  <c r="CO243" i="1"/>
  <c r="CO244" i="1"/>
  <c r="CO245" i="1"/>
  <c r="CO246" i="1"/>
  <c r="CO247" i="1"/>
  <c r="CO248" i="1"/>
  <c r="CO249" i="1"/>
  <c r="CO250" i="1"/>
  <c r="CO251" i="1"/>
  <c r="CO252" i="1"/>
  <c r="CO253" i="1"/>
  <c r="CO254" i="1"/>
  <c r="CO255" i="1"/>
  <c r="CO256" i="1"/>
  <c r="CO257" i="1"/>
  <c r="CO258" i="1"/>
  <c r="CO259" i="1"/>
  <c r="CO260" i="1"/>
  <c r="CO261" i="1"/>
  <c r="CO262" i="1"/>
  <c r="CO263" i="1"/>
  <c r="CO264" i="1"/>
  <c r="CO265" i="1"/>
  <c r="CO266" i="1"/>
  <c r="CO267" i="1"/>
  <c r="CO268" i="1"/>
  <c r="CO269" i="1"/>
  <c r="CO270" i="1"/>
  <c r="CO271" i="1"/>
  <c r="CO272" i="1"/>
  <c r="CO273" i="1"/>
  <c r="CO274" i="1"/>
  <c r="CO275" i="1"/>
  <c r="CO276" i="1"/>
  <c r="CO277" i="1"/>
  <c r="CO278" i="1"/>
  <c r="CO279" i="1"/>
  <c r="CO280" i="1"/>
  <c r="CO281" i="1"/>
  <c r="CO282" i="1"/>
  <c r="CO283" i="1"/>
  <c r="CO284" i="1"/>
  <c r="CO285" i="1"/>
  <c r="CO286" i="1"/>
  <c r="CO287" i="1"/>
  <c r="CO288" i="1"/>
  <c r="CO289" i="1"/>
  <c r="CO290" i="1"/>
  <c r="CO291" i="1"/>
  <c r="CO292" i="1"/>
  <c r="CO293" i="1"/>
  <c r="CO294" i="1"/>
  <c r="CO295" i="1"/>
  <c r="CO296" i="1"/>
  <c r="CO297" i="1"/>
  <c r="CO298" i="1"/>
  <c r="CO299" i="1"/>
  <c r="CO300" i="1"/>
  <c r="CO301" i="1"/>
  <c r="CO302" i="1"/>
  <c r="CO303" i="1"/>
  <c r="CO315" i="1"/>
  <c r="CO316" i="1"/>
  <c r="CO317" i="1"/>
  <c r="AV206" i="1"/>
  <c r="AT206" i="1"/>
  <c r="AR206" i="1"/>
  <c r="AV205" i="1"/>
  <c r="AT205" i="1"/>
  <c r="AR205" i="1"/>
  <c r="L290" i="1"/>
  <c r="AT253" i="1"/>
  <c r="AR253" i="1"/>
  <c r="AR246" i="1"/>
  <c r="AR245" i="1"/>
  <c r="AT244" i="1"/>
  <c r="AR244" i="1"/>
  <c r="AT243" i="1"/>
  <c r="AR243" i="1"/>
  <c r="AT230" i="1"/>
  <c r="AR230" i="1"/>
  <c r="CS286" i="1"/>
  <c r="CS287" i="1"/>
  <c r="CS288" i="1"/>
  <c r="CS289" i="1"/>
  <c r="CS290" i="1"/>
  <c r="CS291" i="1"/>
  <c r="CS292" i="1"/>
  <c r="CS293" i="1"/>
  <c r="CS294" i="1"/>
  <c r="CS295" i="1"/>
  <c r="CS296" i="1"/>
  <c r="CS297" i="1"/>
  <c r="CS298" i="1"/>
  <c r="CS299" i="1"/>
  <c r="L286" i="1"/>
  <c r="L287" i="1"/>
  <c r="L288" i="1"/>
  <c r="L289" i="1"/>
  <c r="L291" i="1"/>
  <c r="L292" i="1"/>
  <c r="L293" i="1"/>
  <c r="L294" i="1"/>
  <c r="L295" i="1"/>
  <c r="L296" i="1"/>
  <c r="L297" i="1"/>
  <c r="L298" i="1"/>
  <c r="L299" i="1"/>
  <c r="L300" i="1"/>
  <c r="AR266" i="1"/>
  <c r="AR264" i="1"/>
  <c r="AR261" i="1"/>
  <c r="AR240" i="1"/>
  <c r="CS277" i="1"/>
  <c r="CS278" i="1"/>
  <c r="CS279" i="1"/>
  <c r="CS280" i="1"/>
  <c r="CS281" i="1"/>
  <c r="CS282" i="1"/>
  <c r="CS283" i="1"/>
  <c r="CS284" i="1"/>
  <c r="CS285" i="1"/>
  <c r="CS300" i="1"/>
  <c r="CS301" i="1"/>
  <c r="CS302" i="1"/>
  <c r="CS303" i="1"/>
  <c r="CS315" i="1"/>
  <c r="CS316" i="1"/>
  <c r="CS317" i="1"/>
  <c r="CS263" i="1"/>
  <c r="CS264" i="1"/>
  <c r="CS265" i="1"/>
  <c r="CS266" i="1"/>
  <c r="CS267" i="1"/>
  <c r="CS268" i="1"/>
  <c r="CS269" i="1"/>
  <c r="CS270" i="1"/>
  <c r="CS271" i="1"/>
  <c r="CS272" i="1"/>
  <c r="CS273" i="1"/>
  <c r="CS274" i="1"/>
  <c r="CS275" i="1"/>
  <c r="CS276" i="1"/>
  <c r="AV127" i="1"/>
  <c r="AR239" i="1"/>
  <c r="AR212" i="1"/>
  <c r="AR232" i="1"/>
  <c r="AR252" i="1"/>
  <c r="AR255" i="1"/>
  <c r="AT248" i="1"/>
  <c r="AT247" i="1"/>
  <c r="CS222" i="1"/>
  <c r="CS223" i="1"/>
  <c r="CS224" i="1"/>
  <c r="CS225" i="1"/>
  <c r="CS226" i="1"/>
  <c r="CS227" i="1"/>
  <c r="CS228" i="1"/>
  <c r="CS229" i="1"/>
  <c r="CS230" i="1"/>
  <c r="CS231" i="1"/>
  <c r="CS232" i="1"/>
  <c r="CS233" i="1"/>
  <c r="CS234" i="1"/>
  <c r="CS235" i="1"/>
  <c r="CS236" i="1"/>
  <c r="CS237" i="1"/>
  <c r="CS238" i="1"/>
  <c r="CS239" i="1"/>
  <c r="CS240" i="1"/>
  <c r="CS241" i="1"/>
  <c r="CS242" i="1"/>
  <c r="CS243" i="1"/>
  <c r="CS244" i="1"/>
  <c r="CS245" i="1"/>
  <c r="CS246" i="1"/>
  <c r="CS247" i="1"/>
  <c r="CS248" i="1"/>
  <c r="CS249" i="1"/>
  <c r="CS250" i="1"/>
  <c r="CS251" i="1"/>
  <c r="CS252" i="1"/>
  <c r="CS253" i="1"/>
  <c r="CS254" i="1"/>
  <c r="CS255" i="1"/>
  <c r="CS256" i="1"/>
  <c r="CS257" i="1"/>
  <c r="CS258" i="1"/>
  <c r="CS259" i="1"/>
  <c r="CS260" i="1"/>
  <c r="CS261" i="1"/>
  <c r="CS262" i="1"/>
  <c r="AR247" i="1"/>
  <c r="AR248" i="1"/>
  <c r="AR265" i="1"/>
  <c r="AR270" i="1"/>
  <c r="AR272" i="1"/>
  <c r="AR274" i="1"/>
  <c r="AR275" i="1"/>
  <c r="AR277" i="1"/>
  <c r="AR278" i="1"/>
  <c r="AR281" i="1"/>
  <c r="AR282" i="1"/>
  <c r="AR283" i="1"/>
  <c r="AR284" i="1"/>
  <c r="AR300" i="1"/>
  <c r="AR301" i="1"/>
  <c r="AR302" i="1"/>
  <c r="AR303" i="1"/>
  <c r="AR315" i="1"/>
  <c r="AR316" i="1"/>
  <c r="AR317" i="1"/>
  <c r="AR241"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301" i="1"/>
  <c r="L302" i="1"/>
  <c r="L303" i="1"/>
  <c r="L315" i="1"/>
  <c r="L316" i="1"/>
  <c r="L317" i="1"/>
  <c r="AR236" i="1"/>
  <c r="AR238" i="1"/>
  <c r="AT232" i="1"/>
  <c r="AT233" i="1"/>
  <c r="AT234" i="1"/>
  <c r="AT235" i="1"/>
  <c r="AT236" i="1"/>
  <c r="AR225" i="1"/>
  <c r="AR226" i="1"/>
  <c r="AR228" i="1"/>
  <c r="AR231" i="1"/>
  <c r="AR233" i="1"/>
  <c r="AR234" i="1"/>
  <c r="AR235" i="1"/>
  <c r="AR318" i="1"/>
  <c r="AR319" i="1"/>
  <c r="AR320" i="1"/>
  <c r="AR321" i="1"/>
  <c r="AR322" i="1"/>
  <c r="AR323" i="1"/>
  <c r="AR324" i="1"/>
  <c r="AR325" i="1"/>
  <c r="AR326" i="1"/>
  <c r="AR327" i="1"/>
  <c r="AR328" i="1"/>
  <c r="AR329" i="1"/>
  <c r="AR330" i="1"/>
  <c r="AR331" i="1"/>
  <c r="AR332" i="1"/>
  <c r="AR333" i="1"/>
  <c r="AR334" i="1"/>
  <c r="AR335" i="1"/>
  <c r="AR336" i="1"/>
  <c r="AR337" i="1"/>
  <c r="AR338" i="1"/>
  <c r="AR339" i="1"/>
  <c r="AR340" i="1"/>
  <c r="AR341" i="1"/>
  <c r="AR342" i="1"/>
  <c r="AR343" i="1"/>
  <c r="AR344" i="1"/>
  <c r="AR345" i="1"/>
  <c r="AR346" i="1"/>
  <c r="AR347" i="1"/>
  <c r="AR348" i="1"/>
  <c r="AR349" i="1"/>
  <c r="AR350" i="1"/>
  <c r="AR351" i="1"/>
  <c r="AR352" i="1"/>
  <c r="AR353" i="1"/>
  <c r="AR354" i="1"/>
  <c r="AR355" i="1"/>
  <c r="AR356" i="1"/>
  <c r="AR357" i="1"/>
  <c r="AR358" i="1"/>
  <c r="AR359" i="1"/>
  <c r="AR360" i="1"/>
  <c r="AR361" i="1"/>
  <c r="AR362" i="1"/>
  <c r="AR363" i="1"/>
  <c r="AR364" i="1"/>
  <c r="AR365" i="1"/>
  <c r="AR366" i="1"/>
  <c r="AR367" i="1"/>
  <c r="AR368" i="1"/>
  <c r="AR369" i="1"/>
  <c r="AR370" i="1"/>
  <c r="AR371" i="1"/>
  <c r="AR372" i="1"/>
  <c r="AR373" i="1"/>
  <c r="AR374" i="1"/>
  <c r="AR375" i="1"/>
  <c r="AR376" i="1"/>
  <c r="AR377" i="1"/>
  <c r="AR378" i="1"/>
  <c r="AR379" i="1"/>
  <c r="AR380" i="1"/>
  <c r="AR381" i="1"/>
  <c r="AR382" i="1"/>
  <c r="AR383" i="1"/>
  <c r="AR384" i="1"/>
  <c r="AR385" i="1"/>
  <c r="AR386" i="1"/>
  <c r="AR387" i="1"/>
  <c r="AR388" i="1"/>
  <c r="AR389" i="1"/>
  <c r="AR390" i="1"/>
  <c r="AR391" i="1"/>
  <c r="AR392" i="1"/>
  <c r="AR393" i="1"/>
  <c r="AR394" i="1"/>
  <c r="AR395" i="1"/>
  <c r="AR396" i="1"/>
  <c r="AR397" i="1"/>
  <c r="AR398" i="1"/>
  <c r="AR399" i="1"/>
  <c r="AR400" i="1"/>
  <c r="AR401" i="1"/>
  <c r="AR402" i="1"/>
  <c r="AR403" i="1"/>
  <c r="AR404" i="1"/>
  <c r="AR405" i="1"/>
  <c r="AR406" i="1"/>
  <c r="AR407" i="1"/>
  <c r="AR408" i="1"/>
  <c r="AR409" i="1"/>
  <c r="AR410" i="1"/>
  <c r="AR411" i="1"/>
  <c r="AR412" i="1"/>
  <c r="AR413" i="1"/>
  <c r="AR414" i="1"/>
  <c r="AR415" i="1"/>
  <c r="AR416" i="1"/>
  <c r="AR417" i="1"/>
  <c r="AR418" i="1"/>
  <c r="AR419" i="1"/>
  <c r="AR420" i="1"/>
  <c r="AR421" i="1"/>
  <c r="AR422" i="1"/>
  <c r="AR423" i="1"/>
  <c r="AR424" i="1"/>
  <c r="AR425" i="1"/>
  <c r="AR426" i="1"/>
  <c r="AR427" i="1"/>
  <c r="AR428" i="1"/>
  <c r="AR429" i="1"/>
  <c r="AR430" i="1"/>
  <c r="AR431" i="1"/>
  <c r="AR432" i="1"/>
  <c r="AR433" i="1"/>
  <c r="AR434" i="1"/>
  <c r="AR435" i="1"/>
  <c r="AR436" i="1"/>
  <c r="AR437" i="1"/>
  <c r="AR438" i="1"/>
  <c r="AR439" i="1"/>
  <c r="AR440" i="1"/>
  <c r="AR441" i="1"/>
  <c r="AR442" i="1"/>
  <c r="AR443" i="1"/>
  <c r="AR444" i="1"/>
  <c r="AR445" i="1"/>
  <c r="AR446" i="1"/>
  <c r="AR447" i="1"/>
  <c r="AR448" i="1"/>
  <c r="AR449" i="1"/>
  <c r="AR450" i="1"/>
  <c r="AR451" i="1"/>
  <c r="AR452" i="1"/>
  <c r="AR453" i="1"/>
  <c r="AR454" i="1"/>
  <c r="AR455" i="1"/>
  <c r="AR456" i="1"/>
  <c r="AR457" i="1"/>
  <c r="AR458" i="1"/>
  <c r="AR459" i="1"/>
  <c r="AR460" i="1"/>
  <c r="AR461" i="1"/>
  <c r="AR462" i="1"/>
  <c r="AR463" i="1"/>
  <c r="AR464" i="1"/>
  <c r="AR465" i="1"/>
  <c r="AR466" i="1"/>
  <c r="AR467" i="1"/>
  <c r="AR468" i="1"/>
  <c r="AR469" i="1"/>
  <c r="AR470" i="1"/>
  <c r="AR471" i="1"/>
  <c r="AR472" i="1"/>
  <c r="AR473" i="1"/>
  <c r="AR474" i="1"/>
  <c r="AR475" i="1"/>
  <c r="AR476" i="1"/>
  <c r="AR477" i="1"/>
  <c r="AR478" i="1"/>
  <c r="AR479" i="1"/>
  <c r="AR480" i="1"/>
  <c r="AR481" i="1"/>
  <c r="AR482" i="1"/>
  <c r="AR483" i="1"/>
  <c r="AR484" i="1"/>
  <c r="AR485" i="1"/>
  <c r="AR486" i="1"/>
  <c r="AR487" i="1"/>
  <c r="AR488" i="1"/>
  <c r="AR489" i="1"/>
  <c r="AR490" i="1"/>
  <c r="AR491" i="1"/>
  <c r="AR492" i="1"/>
  <c r="AR493" i="1"/>
  <c r="AR494" i="1"/>
  <c r="AR495" i="1"/>
  <c r="AR496" i="1"/>
  <c r="AR497" i="1"/>
  <c r="AR498" i="1"/>
  <c r="AR499" i="1"/>
  <c r="AR500" i="1"/>
  <c r="AR501" i="1"/>
  <c r="AR502" i="1"/>
  <c r="AR503" i="1"/>
  <c r="AR504" i="1"/>
  <c r="AR505" i="1"/>
  <c r="AR506" i="1"/>
  <c r="AR507" i="1"/>
  <c r="AR508" i="1"/>
  <c r="AR509" i="1"/>
  <c r="AR510" i="1"/>
  <c r="AR511" i="1"/>
  <c r="AR512" i="1"/>
  <c r="AR513" i="1"/>
  <c r="AR514" i="1"/>
  <c r="AR515" i="1"/>
  <c r="AR516" i="1"/>
  <c r="AR517" i="1"/>
  <c r="AR518" i="1"/>
  <c r="AR519" i="1"/>
  <c r="AR520" i="1"/>
  <c r="AR521" i="1"/>
  <c r="AR522" i="1"/>
  <c r="AR523" i="1"/>
  <c r="AR524" i="1"/>
  <c r="AR525" i="1"/>
  <c r="AR526" i="1"/>
  <c r="AR527" i="1"/>
  <c r="AR528" i="1"/>
  <c r="AR529" i="1"/>
  <c r="AR530" i="1"/>
  <c r="AR531" i="1"/>
  <c r="AR532" i="1"/>
  <c r="AR533" i="1"/>
  <c r="AR534" i="1"/>
  <c r="AR535" i="1"/>
  <c r="AR536" i="1"/>
  <c r="AR537" i="1"/>
  <c r="AR538" i="1"/>
  <c r="AR539" i="1"/>
  <c r="AR540" i="1"/>
  <c r="AR541" i="1"/>
  <c r="AR542" i="1"/>
  <c r="AR543" i="1"/>
  <c r="AR544" i="1"/>
  <c r="AR545" i="1"/>
  <c r="AR546" i="1"/>
  <c r="AR547" i="1"/>
  <c r="AR548" i="1"/>
  <c r="AV216" i="1"/>
  <c r="AR217" i="1"/>
  <c r="AT216" i="1"/>
  <c r="L228" i="1"/>
  <c r="CO88" i="1"/>
  <c r="CS3" i="1"/>
  <c r="CO3" i="1"/>
  <c r="AT223" i="1"/>
  <c r="AT218" i="1"/>
  <c r="AR218" i="1"/>
  <c r="AR215" i="1"/>
  <c r="L206" i="1"/>
  <c r="CS212" i="1"/>
  <c r="CS213" i="1"/>
  <c r="CS214" i="1"/>
  <c r="CS215" i="1"/>
  <c r="CS216" i="1"/>
  <c r="CS217" i="1"/>
  <c r="CS218" i="1"/>
  <c r="CS219" i="1"/>
  <c r="CS220" i="1"/>
  <c r="CS221" i="1"/>
  <c r="AT212" i="1"/>
  <c r="AT214" i="1"/>
  <c r="AT215" i="1"/>
  <c r="AR213" i="1"/>
  <c r="AV211" i="1"/>
  <c r="AT207" i="1"/>
  <c r="AT210" i="1"/>
  <c r="AT211" i="1"/>
  <c r="AT220" i="1"/>
  <c r="AT221" i="1"/>
  <c r="AT222" i="1"/>
  <c r="AT225" i="1"/>
  <c r="AT226" i="1"/>
  <c r="AT228" i="1"/>
  <c r="AT229" i="1"/>
  <c r="AT231" i="1"/>
  <c r="AV209" i="1"/>
  <c r="AV215" i="1"/>
  <c r="AV218" i="1"/>
  <c r="AV219" i="1"/>
  <c r="AV220" i="1"/>
  <c r="AV221" i="1"/>
  <c r="AV222" i="1"/>
  <c r="AR210" i="1"/>
  <c r="AR211" i="1"/>
  <c r="AR214" i="1"/>
  <c r="AR216" i="1"/>
  <c r="AR219" i="1"/>
  <c r="AR220" i="1"/>
  <c r="AR221" i="1"/>
  <c r="AR222" i="1"/>
  <c r="AR223" i="1"/>
  <c r="AR224" i="1"/>
  <c r="L210" i="1"/>
  <c r="L211" i="1"/>
  <c r="L212" i="1"/>
  <c r="L213" i="1"/>
  <c r="L214" i="1"/>
  <c r="L215" i="1"/>
  <c r="L216" i="1"/>
  <c r="L217" i="1"/>
  <c r="L218" i="1"/>
  <c r="L219" i="1"/>
  <c r="L220" i="1"/>
  <c r="L221" i="1"/>
  <c r="L222" i="1"/>
  <c r="L223" i="1"/>
  <c r="L224" i="1"/>
  <c r="L225" i="1"/>
  <c r="L226" i="1"/>
  <c r="L227" i="1"/>
  <c r="L229" i="1"/>
  <c r="L230" i="1"/>
  <c r="L231" i="1"/>
  <c r="L232" i="1"/>
  <c r="L233" i="1"/>
  <c r="L234" i="1"/>
  <c r="L235" i="1"/>
  <c r="L236" i="1"/>
  <c r="L237" i="1"/>
  <c r="L238" i="1"/>
  <c r="L239" i="1"/>
  <c r="L240" i="1"/>
  <c r="L241" i="1"/>
  <c r="L242" i="1"/>
  <c r="L243" i="1"/>
  <c r="L244" i="1"/>
  <c r="CS209" i="1"/>
  <c r="CS207" i="1"/>
  <c r="CS208" i="1"/>
  <c r="CS210" i="1"/>
  <c r="CS211" i="1"/>
  <c r="AV207" i="1"/>
  <c r="CO203" i="1"/>
  <c r="CP203" i="1"/>
  <c r="CQ203" i="1"/>
  <c r="CS203" i="1"/>
  <c r="CO204" i="1"/>
  <c r="CP204" i="1"/>
  <c r="CQ204" i="1"/>
  <c r="CS204" i="1"/>
  <c r="CO205" i="1"/>
  <c r="CP205" i="1"/>
  <c r="CQ205" i="1"/>
  <c r="CS205" i="1"/>
  <c r="CO206" i="1"/>
  <c r="CP206" i="1"/>
  <c r="CQ206" i="1"/>
  <c r="CS206" i="1"/>
  <c r="CO207" i="1"/>
  <c r="CP207" i="1"/>
  <c r="CQ207" i="1"/>
  <c r="CO208" i="1"/>
  <c r="CP208" i="1"/>
  <c r="CQ208" i="1"/>
  <c r="CO209" i="1"/>
  <c r="CP209" i="1"/>
  <c r="CQ209" i="1"/>
  <c r="AV203" i="1"/>
  <c r="AV204" i="1"/>
  <c r="AT203" i="1"/>
  <c r="AT204" i="1"/>
  <c r="AR200" i="1"/>
  <c r="AR201" i="1"/>
  <c r="AR202" i="1"/>
  <c r="AR203" i="1"/>
  <c r="AR204" i="1"/>
  <c r="AR207" i="1"/>
  <c r="L203" i="1"/>
  <c r="L204" i="1"/>
  <c r="L205" i="1"/>
  <c r="L207" i="1"/>
  <c r="L208" i="1"/>
  <c r="L209" i="1"/>
  <c r="CO327" i="1"/>
  <c r="CS526" i="1"/>
  <c r="CP526" i="1"/>
  <c r="CQ526" i="1"/>
  <c r="CO525" i="1"/>
  <c r="CO526" i="1"/>
  <c r="AT526" i="1"/>
  <c r="AV526" i="1"/>
  <c r="AH526" i="1"/>
  <c r="L526" i="1"/>
  <c r="CS327" i="1"/>
  <c r="AB549" i="1"/>
  <c r="AB550" i="1"/>
  <c r="AB551" i="1"/>
  <c r="AB552" i="1"/>
  <c r="AB553" i="1"/>
  <c r="AB554" i="1"/>
  <c r="AB555" i="1"/>
  <c r="AB556" i="1"/>
  <c r="AB557" i="1"/>
  <c r="AB558" i="1"/>
  <c r="AB559" i="1"/>
  <c r="AB560" i="1"/>
  <c r="AB561" i="1"/>
  <c r="AB562" i="1"/>
  <c r="AB563" i="1"/>
  <c r="AB564" i="1"/>
  <c r="AB548" i="1"/>
  <c r="CO423" i="1"/>
  <c r="CQ423" i="1"/>
  <c r="CP423" i="1"/>
  <c r="CS423" i="1"/>
  <c r="AV423" i="1"/>
  <c r="AT423" i="1"/>
  <c r="L423" i="1"/>
  <c r="AH423" i="1"/>
  <c r="CS400" i="1"/>
  <c r="CS416" i="1"/>
  <c r="R398" i="1"/>
  <c r="CS166" i="1"/>
  <c r="AR195"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3" i="1"/>
  <c r="AR3" i="1"/>
  <c r="AT3" i="1"/>
  <c r="AV3" i="1"/>
  <c r="AR4" i="1"/>
  <c r="AT4" i="1"/>
  <c r="AV4" i="1"/>
  <c r="AR5" i="1"/>
  <c r="AT5" i="1"/>
  <c r="AV5" i="1"/>
  <c r="AR6" i="1"/>
  <c r="AT6" i="1"/>
  <c r="AV6" i="1"/>
  <c r="AR7" i="1"/>
  <c r="AT7" i="1"/>
  <c r="AV7" i="1"/>
  <c r="AR8" i="1"/>
  <c r="AT8" i="1"/>
  <c r="AV8" i="1"/>
  <c r="AR9" i="1"/>
  <c r="AT9" i="1"/>
  <c r="AV9" i="1"/>
  <c r="AR10" i="1"/>
  <c r="AT10" i="1"/>
  <c r="AV10" i="1"/>
  <c r="AR11" i="1"/>
  <c r="AT11" i="1"/>
  <c r="AV11" i="1"/>
  <c r="AR12" i="1"/>
  <c r="AT12" i="1"/>
  <c r="AV12" i="1"/>
  <c r="AR13" i="1"/>
  <c r="AT13" i="1"/>
  <c r="AV13" i="1"/>
  <c r="AR14" i="1"/>
  <c r="AT14" i="1"/>
  <c r="AV14" i="1"/>
  <c r="AR15" i="1"/>
  <c r="AT15" i="1"/>
  <c r="AV15" i="1"/>
  <c r="AR16" i="1"/>
  <c r="AT16" i="1"/>
  <c r="AV16" i="1"/>
  <c r="AR17" i="1"/>
  <c r="AT17" i="1"/>
  <c r="AV17" i="1"/>
  <c r="AR18" i="1"/>
  <c r="AT18" i="1"/>
  <c r="AV18" i="1"/>
  <c r="AR19" i="1"/>
  <c r="AT19" i="1"/>
  <c r="AV19" i="1"/>
  <c r="AR20" i="1"/>
  <c r="AT20" i="1"/>
  <c r="AV20" i="1"/>
  <c r="AR21" i="1"/>
  <c r="AT21" i="1"/>
  <c r="AV21" i="1"/>
  <c r="AR22" i="1"/>
  <c r="AT22" i="1"/>
  <c r="AV22" i="1"/>
  <c r="AR23" i="1"/>
  <c r="AT23" i="1"/>
  <c r="AV23" i="1"/>
  <c r="AR24" i="1"/>
  <c r="AT24" i="1"/>
  <c r="AV24" i="1"/>
  <c r="AR25" i="1"/>
  <c r="AT25" i="1"/>
  <c r="AV25" i="1"/>
  <c r="AR26" i="1"/>
  <c r="AT26" i="1"/>
  <c r="AV26" i="1"/>
  <c r="AR27" i="1"/>
  <c r="AT27" i="1"/>
  <c r="AV27" i="1"/>
  <c r="AR28" i="1"/>
  <c r="AT28" i="1"/>
  <c r="AV28" i="1"/>
  <c r="AR29" i="1"/>
  <c r="AT29" i="1"/>
  <c r="AV29" i="1"/>
  <c r="AR30" i="1"/>
  <c r="AT30" i="1"/>
  <c r="AV30" i="1"/>
  <c r="AR31" i="1"/>
  <c r="AT31" i="1"/>
  <c r="AV31" i="1"/>
  <c r="AR32" i="1"/>
  <c r="AT32" i="1"/>
  <c r="AV32" i="1"/>
  <c r="AR33" i="1"/>
  <c r="AT33" i="1"/>
  <c r="AV33" i="1"/>
  <c r="AR34" i="1"/>
  <c r="AT34" i="1"/>
  <c r="AV34" i="1"/>
  <c r="AR35" i="1"/>
  <c r="AT35" i="1"/>
  <c r="AV35" i="1"/>
  <c r="AR36" i="1"/>
  <c r="AT36" i="1"/>
  <c r="AV36" i="1"/>
  <c r="AR37" i="1"/>
  <c r="AT37" i="1"/>
  <c r="AV37" i="1"/>
  <c r="AR38" i="1"/>
  <c r="AT38" i="1"/>
  <c r="AV38" i="1"/>
  <c r="AR39" i="1"/>
  <c r="AT39" i="1"/>
  <c r="AV39" i="1"/>
  <c r="AR40" i="1"/>
  <c r="AT40" i="1"/>
  <c r="AV40" i="1"/>
  <c r="AR41" i="1"/>
  <c r="AT41" i="1"/>
  <c r="AV41" i="1"/>
  <c r="AR42" i="1"/>
  <c r="AT42" i="1"/>
  <c r="AV42" i="1"/>
  <c r="AR43" i="1"/>
  <c r="AT43" i="1"/>
  <c r="AV43" i="1"/>
  <c r="AR44" i="1"/>
  <c r="AT44" i="1"/>
  <c r="AV44" i="1"/>
  <c r="AR45" i="1"/>
  <c r="AT45" i="1"/>
  <c r="AV45" i="1"/>
  <c r="AR46" i="1"/>
  <c r="AT46" i="1"/>
  <c r="AV46" i="1"/>
  <c r="AR47" i="1"/>
  <c r="AT47" i="1"/>
  <c r="AV47" i="1"/>
  <c r="AR48" i="1"/>
  <c r="AT48" i="1"/>
  <c r="AV48" i="1"/>
  <c r="AR49" i="1"/>
  <c r="AT49" i="1"/>
  <c r="AV49" i="1"/>
  <c r="AR50" i="1"/>
  <c r="AT50" i="1"/>
  <c r="AV50" i="1"/>
  <c r="AR51" i="1"/>
  <c r="AT51" i="1"/>
  <c r="AV51" i="1"/>
  <c r="AR52" i="1"/>
  <c r="AT52" i="1"/>
  <c r="AV52" i="1"/>
  <c r="AR53" i="1"/>
  <c r="AT53" i="1"/>
  <c r="AV53" i="1"/>
  <c r="AR54" i="1"/>
  <c r="AT54" i="1"/>
  <c r="AV54" i="1"/>
  <c r="AR55" i="1"/>
  <c r="AT55" i="1"/>
  <c r="AV55" i="1"/>
  <c r="AR56" i="1"/>
  <c r="AT56" i="1"/>
  <c r="AV56" i="1"/>
  <c r="AR57" i="1"/>
  <c r="AT57" i="1"/>
  <c r="AV57" i="1"/>
  <c r="AR58" i="1"/>
  <c r="AT58" i="1"/>
  <c r="AV58" i="1"/>
  <c r="AR59" i="1"/>
  <c r="AT59" i="1"/>
  <c r="AV59" i="1"/>
  <c r="AR60" i="1"/>
  <c r="AT60" i="1"/>
  <c r="AV60" i="1"/>
  <c r="AR61" i="1"/>
  <c r="AT61" i="1"/>
  <c r="AV61" i="1"/>
  <c r="AR62" i="1"/>
  <c r="AT62" i="1"/>
  <c r="AV62" i="1"/>
  <c r="AR63" i="1"/>
  <c r="AT63" i="1"/>
  <c r="AV63" i="1"/>
  <c r="AR64" i="1"/>
  <c r="AT64" i="1"/>
  <c r="AV64" i="1"/>
  <c r="AR65" i="1"/>
  <c r="AT65" i="1"/>
  <c r="AV65" i="1"/>
  <c r="AR66" i="1"/>
  <c r="AT66" i="1"/>
  <c r="AV66" i="1"/>
  <c r="AR67" i="1"/>
  <c r="AT67" i="1"/>
  <c r="AV67" i="1"/>
  <c r="AR68" i="1"/>
  <c r="AT68" i="1"/>
  <c r="AV68" i="1"/>
  <c r="AR69" i="1"/>
  <c r="AT69" i="1"/>
  <c r="AV69" i="1"/>
  <c r="AR70" i="1"/>
  <c r="AT70" i="1"/>
  <c r="AV70" i="1"/>
  <c r="AR71" i="1"/>
  <c r="AT71" i="1"/>
  <c r="AV71" i="1"/>
  <c r="AR72" i="1"/>
  <c r="AT72" i="1"/>
  <c r="AV72" i="1"/>
  <c r="AR73" i="1"/>
  <c r="AT73" i="1"/>
  <c r="AV73" i="1"/>
  <c r="AR74" i="1"/>
  <c r="AT74" i="1"/>
  <c r="AV74" i="1"/>
  <c r="AR75" i="1"/>
  <c r="AT75" i="1"/>
  <c r="AV75" i="1"/>
  <c r="AR76" i="1"/>
  <c r="AT76" i="1"/>
  <c r="AV76" i="1"/>
  <c r="AR77" i="1"/>
  <c r="AT77" i="1"/>
  <c r="AV77" i="1"/>
  <c r="AR78" i="1"/>
  <c r="AT78" i="1"/>
  <c r="AV78" i="1"/>
  <c r="AR79" i="1"/>
  <c r="AT79" i="1"/>
  <c r="AV79" i="1"/>
  <c r="AR80" i="1"/>
  <c r="AT80" i="1"/>
  <c r="AV80" i="1"/>
  <c r="AR81" i="1"/>
  <c r="AT81" i="1"/>
  <c r="AV81" i="1"/>
  <c r="AR82" i="1"/>
  <c r="AT82" i="1"/>
  <c r="AV82" i="1"/>
  <c r="AR83" i="1"/>
  <c r="AT83" i="1"/>
  <c r="AV83" i="1"/>
  <c r="AR84" i="1"/>
  <c r="AT84" i="1"/>
  <c r="AV84" i="1"/>
  <c r="AR85" i="1"/>
  <c r="AT85" i="1"/>
  <c r="AV85" i="1"/>
  <c r="AR86" i="1"/>
  <c r="AT86" i="1"/>
  <c r="AV86" i="1"/>
  <c r="AR87" i="1"/>
  <c r="AT87" i="1"/>
  <c r="AV87" i="1"/>
  <c r="AR88" i="1"/>
  <c r="AT88" i="1"/>
  <c r="AV88" i="1"/>
  <c r="AR89" i="1"/>
  <c r="AT89" i="1"/>
  <c r="AV89" i="1"/>
  <c r="AR90" i="1"/>
  <c r="AT90" i="1"/>
  <c r="AV90" i="1"/>
  <c r="AR91" i="1"/>
  <c r="AT91" i="1"/>
  <c r="AV91" i="1"/>
  <c r="AR92" i="1"/>
  <c r="AT92" i="1"/>
  <c r="AV92" i="1"/>
  <c r="AR93" i="1"/>
  <c r="AT93" i="1"/>
  <c r="AV93" i="1"/>
  <c r="AR94" i="1"/>
  <c r="AT94" i="1"/>
  <c r="AV94" i="1"/>
  <c r="AR95" i="1"/>
  <c r="AT95" i="1"/>
  <c r="AV95" i="1"/>
  <c r="AR96" i="1"/>
  <c r="AT96" i="1"/>
  <c r="AV96" i="1"/>
  <c r="AR97" i="1"/>
  <c r="AT97" i="1"/>
  <c r="AV97" i="1"/>
  <c r="AR98" i="1"/>
  <c r="AT98" i="1"/>
  <c r="AV98" i="1"/>
  <c r="AR99" i="1"/>
  <c r="AT99" i="1"/>
  <c r="AV99" i="1"/>
  <c r="AR100" i="1"/>
  <c r="AT100" i="1"/>
  <c r="AV100" i="1"/>
  <c r="AR101" i="1"/>
  <c r="AT101" i="1"/>
  <c r="AV101" i="1"/>
  <c r="AR102" i="1"/>
  <c r="AT102" i="1"/>
  <c r="AV102" i="1"/>
  <c r="AR103" i="1"/>
  <c r="AT103" i="1"/>
  <c r="AV103" i="1"/>
  <c r="AR104" i="1"/>
  <c r="AT104" i="1"/>
  <c r="AV104" i="1"/>
  <c r="AR105" i="1"/>
  <c r="AT105" i="1"/>
  <c r="AV105" i="1"/>
  <c r="AR106" i="1"/>
  <c r="AT106" i="1"/>
  <c r="AV106" i="1"/>
  <c r="AR107" i="1"/>
  <c r="AT107" i="1"/>
  <c r="AV107" i="1"/>
  <c r="AR108" i="1"/>
  <c r="AT108" i="1"/>
  <c r="AV108" i="1"/>
  <c r="AR109" i="1"/>
  <c r="AT109" i="1"/>
  <c r="AV109" i="1"/>
  <c r="AR110" i="1"/>
  <c r="AT110" i="1"/>
  <c r="AV110" i="1"/>
  <c r="AR111" i="1"/>
  <c r="AT111" i="1"/>
  <c r="AV111" i="1"/>
  <c r="AR112" i="1"/>
  <c r="AT112" i="1"/>
  <c r="AV112" i="1"/>
  <c r="AR113" i="1"/>
  <c r="AT113" i="1"/>
  <c r="AV113" i="1"/>
  <c r="AR114" i="1"/>
  <c r="AT114" i="1"/>
  <c r="AV114" i="1"/>
  <c r="AR115" i="1"/>
  <c r="AT115" i="1"/>
  <c r="AV115" i="1"/>
  <c r="AR116" i="1"/>
  <c r="AT116" i="1"/>
  <c r="AV116" i="1"/>
  <c r="AR117" i="1"/>
  <c r="AT117" i="1"/>
  <c r="AV117" i="1"/>
  <c r="AR118" i="1"/>
  <c r="AT118" i="1"/>
  <c r="AV118" i="1"/>
  <c r="AR119" i="1"/>
  <c r="AT119" i="1"/>
  <c r="AV119" i="1"/>
  <c r="AR120" i="1"/>
  <c r="AT120" i="1"/>
  <c r="AV120" i="1"/>
  <c r="AR121" i="1"/>
  <c r="AT121" i="1"/>
  <c r="AV121" i="1"/>
  <c r="AR122" i="1"/>
  <c r="AT122" i="1"/>
  <c r="AV122" i="1"/>
  <c r="AR123" i="1"/>
  <c r="AT123" i="1"/>
  <c r="AV123" i="1"/>
  <c r="AR124" i="1"/>
  <c r="AT124" i="1"/>
  <c r="AV124" i="1"/>
  <c r="AR125" i="1"/>
  <c r="AT125" i="1"/>
  <c r="AV125" i="1"/>
  <c r="AR126" i="1"/>
  <c r="AT126" i="1"/>
  <c r="AV126" i="1"/>
  <c r="AR127" i="1"/>
  <c r="AT127" i="1"/>
  <c r="AR128" i="1"/>
  <c r="AT128" i="1"/>
  <c r="AV128" i="1"/>
  <c r="AR129" i="1"/>
  <c r="AT129" i="1"/>
  <c r="AV129" i="1"/>
  <c r="AR130" i="1"/>
  <c r="AT130" i="1"/>
  <c r="AV130" i="1"/>
  <c r="AR131" i="1"/>
  <c r="AT131" i="1"/>
  <c r="AV131" i="1"/>
  <c r="AR132" i="1"/>
  <c r="AT132" i="1"/>
  <c r="AV132" i="1"/>
  <c r="AR133" i="1"/>
  <c r="AT133" i="1"/>
  <c r="AV133" i="1"/>
  <c r="AR134" i="1"/>
  <c r="AT134" i="1"/>
  <c r="AV134" i="1"/>
  <c r="AR135" i="1"/>
  <c r="AT135" i="1"/>
  <c r="AV135" i="1"/>
  <c r="AR136" i="1"/>
  <c r="AT136" i="1"/>
  <c r="AV136" i="1"/>
  <c r="AR137" i="1"/>
  <c r="AT137" i="1"/>
  <c r="AV137" i="1"/>
  <c r="AR138" i="1"/>
  <c r="AT138" i="1"/>
  <c r="AV138" i="1"/>
  <c r="AR139" i="1"/>
  <c r="AT139" i="1"/>
  <c r="AV139" i="1"/>
  <c r="AR140" i="1"/>
  <c r="AT140" i="1"/>
  <c r="AV140" i="1"/>
  <c r="AR141" i="1"/>
  <c r="AT141" i="1"/>
  <c r="AV141" i="1"/>
  <c r="AR142" i="1"/>
  <c r="AT142" i="1"/>
  <c r="AV142" i="1"/>
  <c r="AR143" i="1"/>
  <c r="AT143" i="1"/>
  <c r="AV143" i="1"/>
  <c r="AR144" i="1"/>
  <c r="AT144" i="1"/>
  <c r="AV144" i="1"/>
  <c r="AR145" i="1"/>
  <c r="AT145" i="1"/>
  <c r="AV145" i="1"/>
  <c r="AR146" i="1"/>
  <c r="AT146" i="1"/>
  <c r="AV146" i="1"/>
  <c r="AR147" i="1"/>
  <c r="AT147" i="1"/>
  <c r="AV147" i="1"/>
  <c r="AR148" i="1"/>
  <c r="AT148" i="1"/>
  <c r="AV148" i="1"/>
  <c r="AR149" i="1"/>
  <c r="AT149" i="1"/>
  <c r="AV149" i="1"/>
  <c r="AR150" i="1"/>
  <c r="AT150" i="1"/>
  <c r="AV150" i="1"/>
  <c r="AR151" i="1"/>
  <c r="AT151" i="1"/>
  <c r="AV151" i="1"/>
  <c r="AR152" i="1"/>
  <c r="AT152" i="1"/>
  <c r="AV152" i="1"/>
  <c r="AR153" i="1"/>
  <c r="AT153" i="1"/>
  <c r="AV153" i="1"/>
  <c r="AR154" i="1"/>
  <c r="AT154" i="1"/>
  <c r="AV154" i="1"/>
  <c r="AR155" i="1"/>
  <c r="AT155" i="1"/>
  <c r="AV155" i="1"/>
  <c r="AR156" i="1"/>
  <c r="AT156" i="1"/>
  <c r="AV156" i="1"/>
  <c r="AR157" i="1"/>
  <c r="AT157" i="1"/>
  <c r="AV157" i="1"/>
  <c r="AR158" i="1"/>
  <c r="AT158" i="1"/>
  <c r="AV158" i="1"/>
  <c r="AR159" i="1"/>
  <c r="AT159" i="1"/>
  <c r="AV159" i="1"/>
  <c r="AR160" i="1"/>
  <c r="AT160" i="1"/>
  <c r="AV160" i="1"/>
  <c r="AR161" i="1"/>
  <c r="AT161" i="1"/>
  <c r="AV161" i="1"/>
  <c r="AR162" i="1"/>
  <c r="AT162" i="1"/>
  <c r="AV162" i="1"/>
  <c r="AR163" i="1"/>
  <c r="AT163" i="1"/>
  <c r="AV163" i="1"/>
  <c r="AR164" i="1"/>
  <c r="AT164" i="1"/>
  <c r="AV164" i="1"/>
  <c r="AR165" i="1"/>
  <c r="AT165" i="1"/>
  <c r="AV165" i="1"/>
  <c r="AR166" i="1"/>
  <c r="AT166" i="1"/>
  <c r="AV166" i="1"/>
  <c r="AR167" i="1"/>
  <c r="AT167" i="1"/>
  <c r="AV167" i="1"/>
  <c r="AR168" i="1"/>
  <c r="AT168" i="1"/>
  <c r="AV168" i="1"/>
  <c r="AR169" i="1"/>
  <c r="AT169" i="1"/>
  <c r="AV169" i="1"/>
  <c r="AR170" i="1"/>
  <c r="AT170" i="1"/>
  <c r="AV170" i="1"/>
  <c r="AR171" i="1"/>
  <c r="AT171" i="1"/>
  <c r="AV171" i="1"/>
  <c r="AR172" i="1"/>
  <c r="AT172" i="1"/>
  <c r="AV172" i="1"/>
  <c r="AR173" i="1"/>
  <c r="AT173" i="1"/>
  <c r="AV173" i="1"/>
  <c r="AR174" i="1"/>
  <c r="AT174" i="1"/>
  <c r="AV174" i="1"/>
  <c r="AR175" i="1"/>
  <c r="AT175" i="1"/>
  <c r="AV175" i="1"/>
  <c r="AR176" i="1"/>
  <c r="AT176" i="1"/>
  <c r="AV176" i="1"/>
  <c r="AR177" i="1"/>
  <c r="AT177" i="1"/>
  <c r="AV177" i="1"/>
  <c r="AR178" i="1"/>
  <c r="AT178" i="1"/>
  <c r="AV178" i="1"/>
  <c r="AR179" i="1"/>
  <c r="AT179" i="1"/>
  <c r="AV179" i="1"/>
  <c r="AR180" i="1"/>
  <c r="AT180" i="1"/>
  <c r="AV180" i="1"/>
  <c r="AR181" i="1"/>
  <c r="AT181" i="1"/>
  <c r="AV181" i="1"/>
  <c r="AR182" i="1"/>
  <c r="AT182" i="1"/>
  <c r="AV182" i="1"/>
  <c r="AR183" i="1"/>
  <c r="AT183" i="1"/>
  <c r="AV183" i="1"/>
  <c r="AR184" i="1"/>
  <c r="AT184" i="1"/>
  <c r="AV184" i="1"/>
  <c r="AR185" i="1"/>
  <c r="AT185" i="1"/>
  <c r="AV185" i="1"/>
  <c r="AR186" i="1"/>
  <c r="AT186" i="1"/>
  <c r="AV186" i="1"/>
  <c r="AR187" i="1"/>
  <c r="AT187" i="1"/>
  <c r="AV187" i="1"/>
  <c r="AR188" i="1"/>
  <c r="AT188" i="1"/>
  <c r="AV188" i="1"/>
  <c r="AR189" i="1"/>
  <c r="AT189" i="1"/>
  <c r="AV189" i="1"/>
  <c r="AR190" i="1"/>
  <c r="AT190" i="1"/>
  <c r="AV190" i="1"/>
  <c r="AR191" i="1"/>
  <c r="AT191" i="1"/>
  <c r="AV191" i="1"/>
  <c r="AR192" i="1"/>
  <c r="AT192" i="1"/>
  <c r="AV192" i="1"/>
  <c r="AR193" i="1"/>
  <c r="AT193" i="1"/>
  <c r="AV193" i="1"/>
  <c r="AR194" i="1"/>
  <c r="AT194" i="1"/>
  <c r="AV194" i="1"/>
  <c r="AT195" i="1"/>
  <c r="AV195" i="1"/>
  <c r="AR196" i="1"/>
  <c r="AT196" i="1"/>
  <c r="AV196" i="1"/>
  <c r="AR197" i="1"/>
  <c r="AT197" i="1"/>
  <c r="AV197" i="1"/>
  <c r="AR198" i="1"/>
  <c r="AT198" i="1"/>
  <c r="AV198" i="1"/>
  <c r="AR199" i="1"/>
  <c r="AT199" i="1"/>
  <c r="AV199" i="1"/>
  <c r="AT200" i="1"/>
  <c r="AV200" i="1"/>
  <c r="AT201" i="1"/>
  <c r="AV201" i="1"/>
  <c r="AT202" i="1"/>
  <c r="AV202" i="1"/>
  <c r="AT318" i="1"/>
  <c r="AV318" i="1"/>
  <c r="AH319" i="1"/>
  <c r="AT319" i="1"/>
  <c r="AV319" i="1"/>
  <c r="AH320" i="1"/>
  <c r="AT320" i="1"/>
  <c r="AV320" i="1"/>
  <c r="AH321" i="1"/>
  <c r="AT321" i="1"/>
  <c r="AV321" i="1"/>
  <c r="AH322" i="1"/>
  <c r="AT322" i="1"/>
  <c r="AV322" i="1"/>
  <c r="AH323" i="1"/>
  <c r="AT323" i="1"/>
  <c r="AV323" i="1"/>
  <c r="AH324" i="1"/>
  <c r="AT324" i="1"/>
  <c r="AV324" i="1"/>
  <c r="AH325" i="1"/>
  <c r="AT325" i="1"/>
  <c r="AV325" i="1"/>
  <c r="AH326" i="1"/>
  <c r="AT326" i="1"/>
  <c r="AV326" i="1"/>
  <c r="AH327" i="1"/>
  <c r="AT327" i="1"/>
  <c r="AV327" i="1"/>
  <c r="AH328" i="1"/>
  <c r="AT328" i="1"/>
  <c r="AV328" i="1"/>
  <c r="AH329" i="1"/>
  <c r="AT329" i="1"/>
  <c r="AV329" i="1"/>
  <c r="AH330" i="1"/>
  <c r="AT330" i="1"/>
  <c r="AV330" i="1"/>
  <c r="AH331" i="1"/>
  <c r="AT331" i="1"/>
  <c r="AV331" i="1"/>
  <c r="AH332" i="1"/>
  <c r="AT332" i="1"/>
  <c r="AV332" i="1"/>
  <c r="AH333" i="1"/>
  <c r="AT333" i="1"/>
  <c r="AV333" i="1"/>
  <c r="AH334" i="1"/>
  <c r="AT334" i="1"/>
  <c r="AV334" i="1"/>
  <c r="AH335" i="1"/>
  <c r="AT335" i="1"/>
  <c r="AV335" i="1"/>
  <c r="AH336" i="1"/>
  <c r="AT336" i="1"/>
  <c r="AV336" i="1"/>
  <c r="AH337" i="1"/>
  <c r="AT337" i="1"/>
  <c r="AV337" i="1"/>
  <c r="AH338" i="1"/>
  <c r="AT338" i="1"/>
  <c r="AV338" i="1"/>
  <c r="AH339" i="1"/>
  <c r="AT339" i="1"/>
  <c r="AV339" i="1"/>
  <c r="AH340" i="1"/>
  <c r="AT340" i="1"/>
  <c r="AV340" i="1"/>
  <c r="AH341" i="1"/>
  <c r="AT341" i="1"/>
  <c r="AV341" i="1"/>
  <c r="AH342" i="1"/>
  <c r="AT342" i="1"/>
  <c r="AV342" i="1"/>
  <c r="AH343" i="1"/>
  <c r="AT343" i="1"/>
  <c r="AV343" i="1"/>
  <c r="AH344" i="1"/>
  <c r="AT344" i="1"/>
  <c r="AV344" i="1"/>
  <c r="AH345" i="1"/>
  <c r="AT345" i="1"/>
  <c r="AV345" i="1"/>
  <c r="AH346" i="1"/>
  <c r="AT346" i="1"/>
  <c r="AV346" i="1"/>
  <c r="AH347" i="1"/>
  <c r="AT347" i="1"/>
  <c r="AV347" i="1"/>
  <c r="AH348" i="1"/>
  <c r="AT348" i="1"/>
  <c r="AV348" i="1"/>
  <c r="AH349" i="1"/>
  <c r="AT349" i="1"/>
  <c r="AV349" i="1"/>
  <c r="AH350" i="1"/>
  <c r="AT350" i="1"/>
  <c r="AV350" i="1"/>
  <c r="AH351" i="1"/>
  <c r="AT351" i="1"/>
  <c r="AV351" i="1"/>
  <c r="AH352" i="1"/>
  <c r="AT352" i="1"/>
  <c r="AV352" i="1"/>
  <c r="AH353" i="1"/>
  <c r="AT353" i="1"/>
  <c r="AV353" i="1"/>
  <c r="AH354" i="1"/>
  <c r="AT354" i="1"/>
  <c r="AV354" i="1"/>
  <c r="AH355" i="1"/>
  <c r="AT355" i="1"/>
  <c r="AV355" i="1"/>
  <c r="AH356" i="1"/>
  <c r="AT356" i="1"/>
  <c r="AV356" i="1"/>
  <c r="AH357" i="1"/>
  <c r="AT357" i="1"/>
  <c r="AV357" i="1"/>
  <c r="AH358" i="1"/>
  <c r="AT358" i="1"/>
  <c r="AV358" i="1"/>
  <c r="AH359" i="1"/>
  <c r="AT359" i="1"/>
  <c r="AV359" i="1"/>
  <c r="AH360" i="1"/>
  <c r="AT360" i="1"/>
  <c r="AV360" i="1"/>
  <c r="AH361" i="1"/>
  <c r="AT361" i="1"/>
  <c r="AV361" i="1"/>
  <c r="AH362" i="1"/>
  <c r="AT362" i="1"/>
  <c r="AV362" i="1"/>
  <c r="AH363" i="1"/>
  <c r="AT363" i="1"/>
  <c r="AV363" i="1"/>
  <c r="AH364" i="1"/>
  <c r="AT364" i="1"/>
  <c r="AV364" i="1"/>
  <c r="AH365" i="1"/>
  <c r="AT365" i="1"/>
  <c r="AV365" i="1"/>
  <c r="AH366" i="1"/>
  <c r="AT366" i="1"/>
  <c r="AV366" i="1"/>
  <c r="AH367" i="1"/>
  <c r="AT367" i="1"/>
  <c r="AV367" i="1"/>
  <c r="AH368" i="1"/>
  <c r="AT368" i="1"/>
  <c r="AV368" i="1"/>
  <c r="AH369" i="1"/>
  <c r="AT369" i="1"/>
  <c r="AV369" i="1"/>
  <c r="AH370" i="1"/>
  <c r="AT370" i="1"/>
  <c r="AV370" i="1"/>
  <c r="AH371" i="1"/>
  <c r="AT371" i="1"/>
  <c r="AV371" i="1"/>
  <c r="AH372" i="1"/>
  <c r="AT372" i="1"/>
  <c r="AV372" i="1"/>
  <c r="AH373" i="1"/>
  <c r="AT373" i="1"/>
  <c r="AV373" i="1"/>
  <c r="AH374" i="1"/>
  <c r="AT374" i="1"/>
  <c r="AV374" i="1"/>
  <c r="AH375" i="1"/>
  <c r="AT375" i="1"/>
  <c r="AV375" i="1"/>
  <c r="AH376" i="1"/>
  <c r="AT376" i="1"/>
  <c r="AV376" i="1"/>
  <c r="AH377" i="1"/>
  <c r="AT377" i="1"/>
  <c r="AV377" i="1"/>
  <c r="AH378" i="1"/>
  <c r="AT378" i="1"/>
  <c r="AV378" i="1"/>
  <c r="AH379" i="1"/>
  <c r="AT379" i="1"/>
  <c r="AV379" i="1"/>
  <c r="AH380" i="1"/>
  <c r="AT380" i="1"/>
  <c r="AV380" i="1"/>
  <c r="AH381" i="1"/>
  <c r="AT381" i="1"/>
  <c r="AV381" i="1"/>
  <c r="AH382" i="1"/>
  <c r="AT382" i="1"/>
  <c r="AV382" i="1"/>
  <c r="AH383" i="1"/>
  <c r="AT383" i="1"/>
  <c r="AV383" i="1"/>
  <c r="AH384" i="1"/>
  <c r="AT384" i="1"/>
  <c r="AV384" i="1"/>
  <c r="AH385" i="1"/>
  <c r="AT385" i="1"/>
  <c r="AV385" i="1"/>
  <c r="AH386" i="1"/>
  <c r="AT386" i="1"/>
  <c r="AV386" i="1"/>
  <c r="AH387" i="1"/>
  <c r="AT387" i="1"/>
  <c r="AV387" i="1"/>
  <c r="AH388" i="1"/>
  <c r="AT388" i="1"/>
  <c r="AV388" i="1"/>
  <c r="AH389" i="1"/>
  <c r="AT389" i="1"/>
  <c r="AV389" i="1"/>
  <c r="AH390" i="1"/>
  <c r="AT390" i="1"/>
  <c r="AV390" i="1"/>
  <c r="AH391" i="1"/>
  <c r="AT391" i="1"/>
  <c r="AV391" i="1"/>
  <c r="AH392" i="1"/>
  <c r="AT392" i="1"/>
  <c r="AV392" i="1"/>
  <c r="AH393" i="1"/>
  <c r="AT393" i="1"/>
  <c r="AV393" i="1"/>
  <c r="AH394" i="1"/>
  <c r="AT394" i="1"/>
  <c r="AV394" i="1"/>
  <c r="AH395" i="1"/>
  <c r="AT395" i="1"/>
  <c r="AV395" i="1"/>
  <c r="AH396" i="1"/>
  <c r="AT396" i="1"/>
  <c r="AV396" i="1"/>
  <c r="AH397" i="1"/>
  <c r="AT397" i="1"/>
  <c r="AV397" i="1"/>
  <c r="AH398" i="1"/>
  <c r="AT398" i="1"/>
  <c r="AV398" i="1"/>
  <c r="AH399" i="1"/>
  <c r="AT399" i="1"/>
  <c r="AV399" i="1"/>
  <c r="AH400" i="1"/>
  <c r="AT400" i="1"/>
  <c r="AV400" i="1"/>
  <c r="AH401" i="1"/>
  <c r="AT401" i="1"/>
  <c r="AV401" i="1"/>
  <c r="AH402" i="1"/>
  <c r="AT402" i="1"/>
  <c r="AV402" i="1"/>
  <c r="AH403" i="1"/>
  <c r="AT403" i="1"/>
  <c r="AV403" i="1"/>
  <c r="AH404" i="1"/>
  <c r="AT404" i="1"/>
  <c r="AV404" i="1"/>
  <c r="AH405" i="1"/>
  <c r="AT405" i="1"/>
  <c r="AV405" i="1"/>
  <c r="AH406" i="1"/>
  <c r="AT406" i="1"/>
  <c r="AV406" i="1"/>
  <c r="AH407" i="1"/>
  <c r="AT407" i="1"/>
  <c r="AV407" i="1"/>
  <c r="AH408" i="1"/>
  <c r="AT408" i="1"/>
  <c r="AV408" i="1"/>
  <c r="AH409" i="1"/>
  <c r="AT409" i="1"/>
  <c r="AV409" i="1"/>
  <c r="AH410" i="1"/>
  <c r="AT410" i="1"/>
  <c r="AV410" i="1"/>
  <c r="AH411" i="1"/>
  <c r="AT411" i="1"/>
  <c r="AV411" i="1"/>
  <c r="AH412" i="1"/>
  <c r="AT412" i="1"/>
  <c r="AV412" i="1"/>
  <c r="AH413" i="1"/>
  <c r="AT413" i="1"/>
  <c r="AV413" i="1"/>
  <c r="AH414" i="1"/>
  <c r="AT414" i="1"/>
  <c r="AV414" i="1"/>
  <c r="AH415" i="1"/>
  <c r="AT415" i="1"/>
  <c r="AV415" i="1"/>
  <c r="AH416" i="1"/>
  <c r="AT416" i="1"/>
  <c r="AV416" i="1"/>
  <c r="AH417" i="1"/>
  <c r="AT417" i="1"/>
  <c r="AV417" i="1"/>
  <c r="AH418" i="1"/>
  <c r="AT418" i="1"/>
  <c r="AV418" i="1"/>
  <c r="AH419" i="1"/>
  <c r="AT419" i="1"/>
  <c r="AV419" i="1"/>
  <c r="AH420" i="1"/>
  <c r="AT420" i="1"/>
  <c r="AV420" i="1"/>
  <c r="AH421" i="1"/>
  <c r="AT421" i="1"/>
  <c r="AV421" i="1"/>
  <c r="AH422" i="1"/>
  <c r="AT422" i="1"/>
  <c r="AV422" i="1"/>
  <c r="AH424" i="1"/>
  <c r="AT424" i="1"/>
  <c r="AV424" i="1"/>
  <c r="AH425" i="1"/>
  <c r="AT425" i="1"/>
  <c r="AV425" i="1"/>
  <c r="AH426" i="1"/>
  <c r="AT426" i="1"/>
  <c r="AV426" i="1"/>
  <c r="AH427" i="1"/>
  <c r="AT427" i="1"/>
  <c r="AV427" i="1"/>
  <c r="AH428" i="1"/>
  <c r="AT428" i="1"/>
  <c r="AV428" i="1"/>
  <c r="AH429" i="1"/>
  <c r="AT429" i="1"/>
  <c r="AV429" i="1"/>
  <c r="AH430" i="1"/>
  <c r="AT430" i="1"/>
  <c r="AV430" i="1"/>
  <c r="AH431" i="1"/>
  <c r="AT431" i="1"/>
  <c r="AV431" i="1"/>
  <c r="AH432" i="1"/>
  <c r="AT432" i="1"/>
  <c r="AV432" i="1"/>
  <c r="AH433" i="1"/>
  <c r="AT433" i="1"/>
  <c r="AV433" i="1"/>
  <c r="AH434" i="1"/>
  <c r="AT434" i="1"/>
  <c r="AV434" i="1"/>
  <c r="AH435" i="1"/>
  <c r="AT435" i="1"/>
  <c r="AV435" i="1"/>
  <c r="AH436" i="1"/>
  <c r="AT436" i="1"/>
  <c r="AV436" i="1"/>
  <c r="AH437" i="1"/>
  <c r="AT437" i="1"/>
  <c r="AV437" i="1"/>
  <c r="AH438" i="1"/>
  <c r="AT438" i="1"/>
  <c r="AV438" i="1"/>
  <c r="AH439" i="1"/>
  <c r="AT439" i="1"/>
  <c r="AV439" i="1"/>
  <c r="AH440" i="1"/>
  <c r="AT440" i="1"/>
  <c r="AV440" i="1"/>
  <c r="AH441" i="1"/>
  <c r="AT441" i="1"/>
  <c r="AV441" i="1"/>
  <c r="AH442" i="1"/>
  <c r="AT442" i="1"/>
  <c r="AV442" i="1"/>
  <c r="AH443" i="1"/>
  <c r="AT443" i="1"/>
  <c r="AV443" i="1"/>
  <c r="AH444" i="1"/>
  <c r="AT444" i="1"/>
  <c r="AV444" i="1"/>
  <c r="AH445" i="1"/>
  <c r="AT445" i="1"/>
  <c r="AV445" i="1"/>
  <c r="AH446" i="1"/>
  <c r="AT446" i="1"/>
  <c r="AV446" i="1"/>
  <c r="AH447" i="1"/>
  <c r="AT447" i="1"/>
  <c r="AV447" i="1"/>
  <c r="AH448" i="1"/>
  <c r="AT448" i="1"/>
  <c r="AV448" i="1"/>
  <c r="AH449" i="1"/>
  <c r="AT449" i="1"/>
  <c r="AV449" i="1"/>
  <c r="AH450" i="1"/>
  <c r="AT450" i="1"/>
  <c r="AV450" i="1"/>
  <c r="AH451" i="1"/>
  <c r="AT451" i="1"/>
  <c r="AV451" i="1"/>
  <c r="AH452" i="1"/>
  <c r="AT452" i="1"/>
  <c r="AV452" i="1"/>
  <c r="AH453" i="1"/>
  <c r="AT453" i="1"/>
  <c r="AV453" i="1"/>
  <c r="AH454" i="1"/>
  <c r="AT454" i="1"/>
  <c r="AV454" i="1"/>
  <c r="AH455" i="1"/>
  <c r="AT455" i="1"/>
  <c r="AV455" i="1"/>
  <c r="AH456" i="1"/>
  <c r="AT456" i="1"/>
  <c r="AV456" i="1"/>
  <c r="AH457" i="1"/>
  <c r="AT457" i="1"/>
  <c r="AV457" i="1"/>
  <c r="AH458" i="1"/>
  <c r="AT458" i="1"/>
  <c r="AV458" i="1"/>
  <c r="AH459" i="1"/>
  <c r="AT459" i="1"/>
  <c r="AV459" i="1"/>
  <c r="AH460" i="1"/>
  <c r="AT460" i="1"/>
  <c r="AV460" i="1"/>
  <c r="AH461" i="1"/>
  <c r="AT461" i="1"/>
  <c r="AV461" i="1"/>
  <c r="AH462" i="1"/>
  <c r="AT462" i="1"/>
  <c r="AV462" i="1"/>
  <c r="AH463" i="1"/>
  <c r="AT463" i="1"/>
  <c r="AV463" i="1"/>
  <c r="AH464" i="1"/>
  <c r="AT464" i="1"/>
  <c r="AV464" i="1"/>
  <c r="AH465" i="1"/>
  <c r="AT465" i="1"/>
  <c r="AV465" i="1"/>
  <c r="AH466" i="1"/>
  <c r="AT466" i="1"/>
  <c r="AV466" i="1"/>
  <c r="AH467" i="1"/>
  <c r="AT467" i="1"/>
  <c r="AV467" i="1"/>
  <c r="AH468" i="1"/>
  <c r="AT468" i="1"/>
  <c r="AV468" i="1"/>
  <c r="AH469" i="1"/>
  <c r="AT469" i="1"/>
  <c r="AV469" i="1"/>
  <c r="AH470" i="1"/>
  <c r="AT470" i="1"/>
  <c r="AV470" i="1"/>
  <c r="AH471" i="1"/>
  <c r="AT471" i="1"/>
  <c r="AV471" i="1"/>
  <c r="AH472" i="1"/>
  <c r="AT472" i="1"/>
  <c r="AV472" i="1"/>
  <c r="AH473" i="1"/>
  <c r="AT473" i="1"/>
  <c r="AV473" i="1"/>
  <c r="AH474" i="1"/>
  <c r="AT474" i="1"/>
  <c r="AV474" i="1"/>
  <c r="AH475" i="1"/>
  <c r="AT475" i="1"/>
  <c r="AV475" i="1"/>
  <c r="AH476" i="1"/>
  <c r="AT476" i="1"/>
  <c r="AV476" i="1"/>
  <c r="AH477" i="1"/>
  <c r="AT477" i="1"/>
  <c r="AV477" i="1"/>
  <c r="AH478" i="1"/>
  <c r="AT478" i="1"/>
  <c r="AV478" i="1"/>
  <c r="AH479" i="1"/>
  <c r="AT479" i="1"/>
  <c r="AV479" i="1"/>
  <c r="AH480" i="1"/>
  <c r="AT480" i="1"/>
  <c r="AV480" i="1"/>
  <c r="AH481" i="1"/>
  <c r="AT481" i="1"/>
  <c r="AV481" i="1"/>
  <c r="AH482" i="1"/>
  <c r="AT482" i="1"/>
  <c r="AV482" i="1"/>
  <c r="AH483" i="1"/>
  <c r="AT483" i="1"/>
  <c r="AV483" i="1"/>
  <c r="AH484" i="1"/>
  <c r="AT484" i="1"/>
  <c r="AV484" i="1"/>
  <c r="AH485" i="1"/>
  <c r="AT485" i="1"/>
  <c r="AV485" i="1"/>
  <c r="AH486" i="1"/>
  <c r="AT486" i="1"/>
  <c r="AV486" i="1"/>
  <c r="AH487" i="1"/>
  <c r="AT487" i="1"/>
  <c r="AV487" i="1"/>
  <c r="AH488" i="1"/>
  <c r="AT488" i="1"/>
  <c r="AV488" i="1"/>
  <c r="AH489" i="1"/>
  <c r="AT489" i="1"/>
  <c r="AV489" i="1"/>
  <c r="AH490" i="1"/>
  <c r="AT490" i="1"/>
  <c r="AV490" i="1"/>
  <c r="AH491" i="1"/>
  <c r="AT491" i="1"/>
  <c r="AV491" i="1"/>
  <c r="AH492" i="1"/>
  <c r="AT492" i="1"/>
  <c r="AV492" i="1"/>
  <c r="AH493" i="1"/>
  <c r="AT493" i="1"/>
  <c r="AV493" i="1"/>
  <c r="AH494" i="1"/>
  <c r="AT494" i="1"/>
  <c r="AV494" i="1"/>
  <c r="AH495" i="1"/>
  <c r="AT495" i="1"/>
  <c r="AV495" i="1"/>
  <c r="AH496" i="1"/>
  <c r="AT496" i="1"/>
  <c r="AV496" i="1"/>
  <c r="AH497" i="1"/>
  <c r="AT497" i="1"/>
  <c r="AV497" i="1"/>
  <c r="AH498" i="1"/>
  <c r="AT498" i="1"/>
  <c r="AV498" i="1"/>
  <c r="AH499" i="1"/>
  <c r="AT499" i="1"/>
  <c r="AV499" i="1"/>
  <c r="AH500" i="1"/>
  <c r="AT500" i="1"/>
  <c r="AV500" i="1"/>
  <c r="AH501" i="1"/>
  <c r="AT501" i="1"/>
  <c r="AV501" i="1"/>
  <c r="AH502" i="1"/>
  <c r="AT502" i="1"/>
  <c r="AV502" i="1"/>
  <c r="AH503" i="1"/>
  <c r="AT503" i="1"/>
  <c r="AV503" i="1"/>
  <c r="AH504" i="1"/>
  <c r="AT504" i="1"/>
  <c r="AV504" i="1"/>
  <c r="AH505" i="1"/>
  <c r="AT505" i="1"/>
  <c r="AV505" i="1"/>
  <c r="AH506" i="1"/>
  <c r="AT506" i="1"/>
  <c r="AV506" i="1"/>
  <c r="AH507" i="1"/>
  <c r="AT507" i="1"/>
  <c r="AV507" i="1"/>
  <c r="AH508" i="1"/>
  <c r="AT508" i="1"/>
  <c r="AV508" i="1"/>
  <c r="AH509" i="1"/>
  <c r="AT509" i="1"/>
  <c r="AV509" i="1"/>
  <c r="AH510" i="1"/>
  <c r="AT510" i="1"/>
  <c r="AV510" i="1"/>
  <c r="AH511" i="1"/>
  <c r="AT511" i="1"/>
  <c r="AV511" i="1"/>
  <c r="AH512" i="1"/>
  <c r="AT512" i="1"/>
  <c r="AV512" i="1"/>
  <c r="AH513" i="1"/>
  <c r="AT513" i="1"/>
  <c r="AV513" i="1"/>
  <c r="AH514" i="1"/>
  <c r="AT514" i="1"/>
  <c r="AV514" i="1"/>
  <c r="AH515" i="1"/>
  <c r="AT515" i="1"/>
  <c r="AV515" i="1"/>
  <c r="AH516" i="1"/>
  <c r="AT516" i="1"/>
  <c r="AV516" i="1"/>
  <c r="AH517" i="1"/>
  <c r="AT517" i="1"/>
  <c r="AV517" i="1"/>
  <c r="AH518" i="1"/>
  <c r="AT518" i="1"/>
  <c r="AV518" i="1"/>
  <c r="AH519" i="1"/>
  <c r="AT519" i="1"/>
  <c r="AV519" i="1"/>
  <c r="AH520" i="1"/>
  <c r="AT520" i="1"/>
  <c r="AV520" i="1"/>
  <c r="AH521" i="1"/>
  <c r="AT521" i="1"/>
  <c r="AV521" i="1"/>
  <c r="AH522" i="1"/>
  <c r="AT522" i="1"/>
  <c r="AV522" i="1"/>
  <c r="AH523" i="1"/>
  <c r="AT523" i="1"/>
  <c r="AV523" i="1"/>
  <c r="AH524" i="1"/>
  <c r="AT524" i="1"/>
  <c r="AV524" i="1"/>
  <c r="AH525" i="1"/>
  <c r="AT525" i="1"/>
  <c r="AV525" i="1"/>
  <c r="AH527" i="1"/>
  <c r="AT527" i="1"/>
  <c r="AV527" i="1"/>
  <c r="AH528" i="1"/>
  <c r="AT528" i="1"/>
  <c r="AV528" i="1"/>
  <c r="AH529" i="1"/>
  <c r="AT529" i="1"/>
  <c r="AV529" i="1"/>
  <c r="AH530" i="1"/>
  <c r="AT530" i="1"/>
  <c r="AV530" i="1"/>
  <c r="AH531" i="1"/>
  <c r="AT531" i="1"/>
  <c r="AV531" i="1"/>
  <c r="AH532" i="1"/>
  <c r="AT532" i="1"/>
  <c r="AV532" i="1"/>
  <c r="AH533" i="1"/>
  <c r="AT533" i="1"/>
  <c r="AV533" i="1"/>
  <c r="AH534" i="1"/>
  <c r="AT534" i="1"/>
  <c r="AV534" i="1"/>
  <c r="AH535" i="1"/>
  <c r="AT535" i="1"/>
  <c r="AV535" i="1"/>
  <c r="AH536" i="1"/>
  <c r="AT536" i="1"/>
  <c r="AV536" i="1"/>
  <c r="AH537" i="1"/>
  <c r="AT537" i="1"/>
  <c r="AV537" i="1"/>
  <c r="AH538" i="1"/>
  <c r="AT538" i="1"/>
  <c r="AV538" i="1"/>
  <c r="AH539" i="1"/>
  <c r="AT539" i="1"/>
  <c r="AV539" i="1"/>
  <c r="AH540" i="1"/>
  <c r="AT540" i="1"/>
  <c r="AV540" i="1"/>
  <c r="AH541" i="1"/>
  <c r="AT541" i="1"/>
  <c r="AV541" i="1"/>
  <c r="AH542" i="1"/>
  <c r="AT542" i="1"/>
  <c r="AV542" i="1"/>
  <c r="AH543" i="1"/>
  <c r="AT543" i="1"/>
  <c r="AV543" i="1"/>
  <c r="AH544" i="1"/>
  <c r="AT544" i="1"/>
  <c r="AV544" i="1"/>
  <c r="AH545" i="1"/>
  <c r="AT545" i="1"/>
  <c r="AV545" i="1"/>
  <c r="AH546" i="1"/>
  <c r="AT546" i="1"/>
  <c r="AV546" i="1"/>
  <c r="AH547" i="1"/>
  <c r="AT547" i="1"/>
  <c r="AV547" i="1"/>
  <c r="AH548" i="1"/>
  <c r="AT548" i="1"/>
  <c r="AV548" i="1"/>
  <c r="AH549" i="1"/>
  <c r="AT549" i="1"/>
  <c r="AV549" i="1"/>
  <c r="AH550" i="1"/>
  <c r="AT550" i="1"/>
  <c r="AV550" i="1"/>
  <c r="AH551" i="1"/>
  <c r="AT551" i="1"/>
  <c r="AV551" i="1"/>
  <c r="AH552" i="1"/>
  <c r="AT552" i="1"/>
  <c r="AV552" i="1"/>
  <c r="AH553" i="1"/>
  <c r="AT553" i="1"/>
  <c r="AV553" i="1"/>
  <c r="AH554" i="1"/>
  <c r="AT554" i="1"/>
  <c r="AV554" i="1"/>
  <c r="AH555" i="1"/>
  <c r="AT555" i="1"/>
  <c r="AV555" i="1"/>
  <c r="AH556" i="1"/>
  <c r="AT556" i="1"/>
  <c r="AV556" i="1"/>
  <c r="AH557" i="1"/>
  <c r="AT557" i="1"/>
  <c r="AV557" i="1"/>
  <c r="AH558" i="1"/>
  <c r="AT558" i="1"/>
  <c r="AV558" i="1"/>
  <c r="AH559" i="1"/>
  <c r="AT559" i="1"/>
  <c r="AV559" i="1"/>
  <c r="AH560" i="1"/>
  <c r="AT560" i="1"/>
  <c r="AV560" i="1"/>
  <c r="AH561" i="1"/>
  <c r="AT561" i="1"/>
  <c r="AV561" i="1"/>
  <c r="AH562" i="1"/>
  <c r="AT562" i="1"/>
  <c r="AV562" i="1"/>
  <c r="AH563" i="1"/>
  <c r="AT563" i="1"/>
  <c r="AV563" i="1"/>
  <c r="AH564" i="1"/>
  <c r="AT564" i="1"/>
  <c r="AV564" i="1"/>
  <c r="AH565" i="1"/>
  <c r="AT565" i="1"/>
  <c r="AV565" i="1"/>
  <c r="AH566" i="1"/>
  <c r="AT566" i="1"/>
  <c r="AV566" i="1"/>
  <c r="AH567" i="1"/>
  <c r="AT567" i="1"/>
  <c r="AV567" i="1"/>
  <c r="AH568" i="1"/>
  <c r="AT568" i="1"/>
  <c r="AV568" i="1"/>
  <c r="AH569" i="1"/>
  <c r="AT569" i="1"/>
  <c r="AV569" i="1"/>
  <c r="AH570" i="1"/>
  <c r="AT570" i="1"/>
  <c r="AV570" i="1"/>
  <c r="AH571" i="1"/>
  <c r="AT571" i="1"/>
  <c r="AV571" i="1"/>
  <c r="AH572" i="1"/>
  <c r="AT572" i="1"/>
  <c r="AV572" i="1"/>
  <c r="AH573" i="1"/>
  <c r="AT573" i="1"/>
  <c r="AV573" i="1"/>
  <c r="AH574" i="1"/>
  <c r="AT574" i="1"/>
  <c r="AV574" i="1"/>
  <c r="AH575" i="1"/>
  <c r="AT575" i="1"/>
  <c r="AV575" i="1"/>
  <c r="AH576" i="1"/>
  <c r="AT576" i="1"/>
  <c r="AV576" i="1"/>
  <c r="AH577" i="1"/>
  <c r="AT577" i="1"/>
  <c r="AV577" i="1"/>
  <c r="AH578" i="1"/>
  <c r="AT578" i="1"/>
  <c r="AV578" i="1"/>
  <c r="AH579" i="1"/>
  <c r="AT579" i="1"/>
  <c r="AV579" i="1"/>
  <c r="AH580" i="1"/>
  <c r="AT580" i="1"/>
  <c r="AV580" i="1"/>
  <c r="AH581" i="1"/>
  <c r="AT581" i="1"/>
  <c r="AV581" i="1"/>
  <c r="AH582" i="1"/>
  <c r="AT582" i="1"/>
  <c r="AV582" i="1"/>
  <c r="AH583" i="1"/>
  <c r="AT583" i="1"/>
  <c r="AV583" i="1"/>
  <c r="AH584" i="1"/>
  <c r="AT584" i="1"/>
  <c r="AV584" i="1"/>
  <c r="AH585" i="1"/>
  <c r="AT585" i="1"/>
  <c r="AV585" i="1"/>
  <c r="AH586" i="1"/>
  <c r="AT586" i="1"/>
  <c r="AV586" i="1"/>
  <c r="AH587" i="1"/>
  <c r="AT587" i="1"/>
  <c r="AV587" i="1"/>
  <c r="AH588" i="1"/>
  <c r="AT588" i="1"/>
  <c r="AV588" i="1"/>
  <c r="AH589" i="1"/>
  <c r="AT589" i="1"/>
  <c r="AV589" i="1"/>
  <c r="AH590" i="1"/>
  <c r="AT590" i="1"/>
  <c r="AV590" i="1"/>
  <c r="AH591" i="1"/>
  <c r="AT591" i="1"/>
  <c r="AV591" i="1"/>
  <c r="AH592" i="1"/>
  <c r="AT592" i="1"/>
  <c r="AV592" i="1"/>
  <c r="AH593" i="1"/>
  <c r="AT593" i="1"/>
  <c r="AV593" i="1"/>
  <c r="AH594" i="1"/>
  <c r="AT594" i="1"/>
  <c r="AV594" i="1"/>
  <c r="AH595" i="1"/>
  <c r="AT595" i="1"/>
  <c r="AV595" i="1"/>
  <c r="AH596" i="1"/>
  <c r="AT596" i="1"/>
  <c r="AV596" i="1"/>
  <c r="AH597" i="1"/>
  <c r="AT597" i="1"/>
  <c r="AV597" i="1"/>
  <c r="AH598" i="1"/>
  <c r="AT598" i="1"/>
  <c r="AV598" i="1"/>
  <c r="AH599" i="1"/>
  <c r="AT599" i="1"/>
  <c r="AV599" i="1"/>
  <c r="AH600" i="1"/>
  <c r="AT600" i="1"/>
  <c r="AV600" i="1"/>
  <c r="AH601" i="1"/>
  <c r="AT601" i="1"/>
  <c r="AV601" i="1"/>
  <c r="AH602" i="1"/>
  <c r="AT602" i="1"/>
  <c r="AV602" i="1"/>
  <c r="AH603" i="1"/>
  <c r="AT603" i="1"/>
  <c r="AV603" i="1"/>
  <c r="AH604" i="1"/>
  <c r="AT604" i="1"/>
  <c r="AV604" i="1"/>
  <c r="AH605" i="1"/>
  <c r="AT605" i="1"/>
  <c r="AV605" i="1"/>
  <c r="AH606" i="1"/>
  <c r="AT606" i="1"/>
  <c r="AV606" i="1"/>
  <c r="AH607" i="1"/>
  <c r="AT607" i="1"/>
  <c r="AV607" i="1"/>
  <c r="AH608" i="1"/>
  <c r="AT608" i="1"/>
  <c r="AV608" i="1"/>
  <c r="AH609" i="1"/>
  <c r="AT609" i="1"/>
  <c r="AV609" i="1"/>
  <c r="AH610" i="1"/>
  <c r="AT610" i="1"/>
  <c r="AV610" i="1"/>
  <c r="AH611" i="1"/>
  <c r="AT611" i="1"/>
  <c r="AV611" i="1"/>
  <c r="AH612" i="1"/>
  <c r="AT612" i="1"/>
  <c r="AV612" i="1"/>
  <c r="AH613" i="1"/>
  <c r="AT613" i="1"/>
  <c r="AV613" i="1"/>
  <c r="AH614" i="1"/>
  <c r="AT614" i="1"/>
  <c r="AV614" i="1"/>
  <c r="AH615" i="1"/>
  <c r="AT615" i="1"/>
  <c r="AV615" i="1"/>
  <c r="AH616" i="1"/>
  <c r="AT616" i="1"/>
  <c r="AV616" i="1"/>
  <c r="AH617" i="1"/>
  <c r="AT617" i="1"/>
  <c r="AV617" i="1"/>
  <c r="AH618" i="1"/>
  <c r="AT618" i="1"/>
  <c r="AV618" i="1"/>
  <c r="AH619" i="1"/>
  <c r="AT619" i="1"/>
  <c r="AV619" i="1"/>
  <c r="AH620" i="1"/>
  <c r="AT620" i="1"/>
  <c r="AV620" i="1"/>
  <c r="AH621" i="1"/>
  <c r="AT621" i="1"/>
  <c r="AV621" i="1"/>
  <c r="AH622" i="1"/>
  <c r="AT622" i="1"/>
  <c r="AV622" i="1"/>
  <c r="AH623" i="1"/>
  <c r="AT623" i="1"/>
  <c r="AV623" i="1"/>
  <c r="AH624" i="1"/>
  <c r="AT624" i="1"/>
  <c r="AV624" i="1"/>
  <c r="AH625" i="1"/>
  <c r="AT625" i="1"/>
  <c r="AV625" i="1"/>
  <c r="AH626" i="1"/>
  <c r="AT626" i="1"/>
  <c r="AV626" i="1"/>
  <c r="AH627" i="1"/>
  <c r="AT627" i="1"/>
  <c r="AV627" i="1"/>
  <c r="AH628" i="1"/>
  <c r="AT628" i="1"/>
  <c r="AV628" i="1"/>
  <c r="AH629" i="1"/>
  <c r="AT629" i="1"/>
  <c r="AV629" i="1"/>
  <c r="AH630" i="1"/>
  <c r="AT630" i="1"/>
  <c r="AV630" i="1"/>
  <c r="AH631" i="1"/>
  <c r="AT631" i="1"/>
  <c r="AV631" i="1"/>
  <c r="AH632" i="1"/>
  <c r="AT632" i="1"/>
  <c r="AV632" i="1"/>
  <c r="AH633" i="1"/>
  <c r="AT633" i="1"/>
  <c r="AV633" i="1"/>
  <c r="AH634" i="1"/>
  <c r="AT634" i="1"/>
  <c r="AV634" i="1"/>
  <c r="AH635" i="1"/>
  <c r="AT635" i="1"/>
  <c r="AV635" i="1"/>
  <c r="AH636" i="1"/>
  <c r="AT636" i="1"/>
  <c r="AV636" i="1"/>
  <c r="AH637" i="1"/>
  <c r="AT637" i="1"/>
  <c r="AV637" i="1"/>
  <c r="AH638" i="1"/>
  <c r="AT638" i="1"/>
  <c r="AV638" i="1"/>
  <c r="AH639" i="1"/>
  <c r="AT639" i="1"/>
  <c r="AV639" i="1"/>
  <c r="AH640" i="1"/>
  <c r="AT640" i="1"/>
  <c r="AV640" i="1"/>
  <c r="AH641" i="1"/>
  <c r="AT641" i="1"/>
  <c r="AV641" i="1"/>
  <c r="AH642" i="1"/>
  <c r="AT642" i="1"/>
  <c r="AV642" i="1"/>
  <c r="AH643" i="1"/>
  <c r="AT643" i="1"/>
  <c r="AV643" i="1"/>
  <c r="AH644" i="1"/>
  <c r="AT644" i="1"/>
  <c r="AV644" i="1"/>
  <c r="AH645" i="1"/>
  <c r="AT645" i="1"/>
  <c r="AV645" i="1"/>
  <c r="AH646" i="1"/>
  <c r="AT646" i="1"/>
  <c r="AV646" i="1"/>
  <c r="AH647" i="1"/>
  <c r="AT647" i="1"/>
  <c r="AV647" i="1"/>
  <c r="AH648" i="1"/>
  <c r="AT648" i="1"/>
  <c r="AV648" i="1"/>
  <c r="AH649" i="1"/>
  <c r="AT649" i="1"/>
  <c r="AV649" i="1"/>
  <c r="AH650" i="1"/>
  <c r="AT650" i="1"/>
  <c r="AV650" i="1"/>
  <c r="AH651" i="1"/>
  <c r="AT651" i="1"/>
  <c r="AV651" i="1"/>
  <c r="AH652" i="1"/>
  <c r="AT652" i="1"/>
  <c r="AV652" i="1"/>
  <c r="AH653" i="1"/>
  <c r="AT653" i="1"/>
  <c r="AV653" i="1"/>
  <c r="AH654" i="1"/>
  <c r="AT654" i="1"/>
  <c r="AV654" i="1"/>
  <c r="AH655" i="1"/>
  <c r="AT655" i="1"/>
  <c r="AV655" i="1"/>
  <c r="AH656" i="1"/>
  <c r="AT656" i="1"/>
  <c r="AV656" i="1"/>
  <c r="AH657" i="1"/>
  <c r="AT657" i="1"/>
  <c r="AV657" i="1"/>
  <c r="AH658" i="1"/>
  <c r="AT658" i="1"/>
  <c r="AV658" i="1"/>
  <c r="AH659" i="1"/>
  <c r="AT659" i="1"/>
  <c r="AV659" i="1"/>
  <c r="AH660" i="1"/>
  <c r="AT660" i="1"/>
  <c r="AV660" i="1"/>
  <c r="AH661" i="1"/>
  <c r="AT661" i="1"/>
  <c r="AV661" i="1"/>
  <c r="AH662" i="1"/>
  <c r="AT662" i="1"/>
  <c r="AV662" i="1"/>
  <c r="AH663" i="1"/>
  <c r="AT663" i="1"/>
  <c r="AV663" i="1"/>
  <c r="AH664" i="1"/>
  <c r="AT664" i="1"/>
  <c r="AV664" i="1"/>
  <c r="AH665" i="1"/>
  <c r="AT665" i="1"/>
  <c r="AV665" i="1"/>
  <c r="AH666" i="1"/>
  <c r="AT666" i="1"/>
  <c r="AV666" i="1"/>
  <c r="AH667" i="1"/>
  <c r="AT667" i="1"/>
  <c r="AV667" i="1"/>
  <c r="AH668" i="1"/>
  <c r="AT668" i="1"/>
  <c r="AV668" i="1"/>
  <c r="AH669" i="1"/>
  <c r="AT669" i="1"/>
  <c r="AV669" i="1"/>
  <c r="AH670" i="1"/>
  <c r="AT670" i="1"/>
  <c r="AV670" i="1"/>
  <c r="AH671" i="1"/>
  <c r="AT671" i="1"/>
  <c r="AV671" i="1"/>
  <c r="AH672" i="1"/>
  <c r="AT672" i="1"/>
  <c r="AV672" i="1"/>
  <c r="AH673" i="1"/>
  <c r="AT673" i="1"/>
  <c r="AV673" i="1"/>
  <c r="AH674" i="1"/>
  <c r="AT674" i="1"/>
  <c r="AV674" i="1"/>
  <c r="AH675" i="1"/>
  <c r="AT675" i="1"/>
  <c r="AV675" i="1"/>
  <c r="AH676" i="1"/>
  <c r="AT676" i="1"/>
  <c r="AV676" i="1"/>
  <c r="AH677" i="1"/>
  <c r="AT677" i="1"/>
  <c r="AV677" i="1"/>
  <c r="AH678" i="1"/>
  <c r="AT678" i="1"/>
  <c r="AV678" i="1"/>
  <c r="AH679" i="1"/>
  <c r="AT679" i="1"/>
  <c r="AV679" i="1"/>
  <c r="AH680" i="1"/>
  <c r="AT680" i="1"/>
  <c r="AV680" i="1"/>
  <c r="AH681" i="1"/>
  <c r="AT681" i="1"/>
  <c r="AV681" i="1"/>
  <c r="AH682" i="1"/>
  <c r="AT682" i="1"/>
  <c r="AV682" i="1"/>
  <c r="AH683" i="1"/>
  <c r="AT683" i="1"/>
  <c r="AV683" i="1"/>
  <c r="AH684" i="1"/>
  <c r="AT684" i="1"/>
  <c r="AV684" i="1"/>
  <c r="AH685" i="1"/>
  <c r="AT685" i="1"/>
  <c r="AV685" i="1"/>
  <c r="AH686" i="1"/>
  <c r="AT686" i="1"/>
  <c r="AV686" i="1"/>
  <c r="AH687" i="1"/>
  <c r="AT687" i="1"/>
  <c r="AV687" i="1"/>
  <c r="AH688" i="1"/>
  <c r="AT688" i="1"/>
  <c r="AV688" i="1"/>
  <c r="AH689" i="1"/>
  <c r="AT689" i="1"/>
  <c r="AV689" i="1"/>
  <c r="AH690" i="1"/>
  <c r="AT690" i="1"/>
  <c r="AV690" i="1"/>
  <c r="AH691" i="1"/>
  <c r="AT691" i="1"/>
  <c r="AV691" i="1"/>
  <c r="AH692" i="1"/>
  <c r="AT692" i="1"/>
  <c r="AV692" i="1"/>
  <c r="AH693" i="1"/>
  <c r="AT693" i="1"/>
  <c r="AV693" i="1"/>
  <c r="AH694" i="1"/>
  <c r="AT694" i="1"/>
  <c r="AV694" i="1"/>
  <c r="AH695" i="1"/>
  <c r="AT695" i="1"/>
  <c r="AV695" i="1"/>
  <c r="AH696" i="1"/>
  <c r="AT696" i="1"/>
  <c r="AV696" i="1"/>
  <c r="AH697" i="1"/>
  <c r="AT697" i="1"/>
  <c r="AV697" i="1"/>
  <c r="AH698" i="1"/>
  <c r="AT698" i="1"/>
  <c r="AV698" i="1"/>
  <c r="AH699" i="1"/>
  <c r="AT699" i="1"/>
  <c r="AV699" i="1"/>
  <c r="AH700" i="1"/>
  <c r="AT700" i="1"/>
  <c r="AV700" i="1"/>
  <c r="AH701" i="1"/>
  <c r="AT701" i="1"/>
  <c r="AV701" i="1"/>
  <c r="AH702" i="1"/>
  <c r="AT702" i="1"/>
  <c r="AV702" i="1"/>
  <c r="AH703" i="1"/>
  <c r="AT703" i="1"/>
  <c r="AV703" i="1"/>
  <c r="AH704" i="1"/>
  <c r="AT704" i="1"/>
  <c r="AV704" i="1"/>
  <c r="AH705" i="1"/>
  <c r="AT705" i="1"/>
  <c r="AV705" i="1"/>
  <c r="AH706" i="1"/>
  <c r="AT706" i="1"/>
  <c r="AV706" i="1"/>
  <c r="AH707" i="1"/>
  <c r="AT707" i="1"/>
  <c r="AV707" i="1"/>
  <c r="AH708" i="1"/>
  <c r="AT708" i="1"/>
  <c r="AV708" i="1"/>
  <c r="AH709" i="1"/>
  <c r="AT709" i="1"/>
  <c r="AV709" i="1"/>
  <c r="AH710" i="1"/>
  <c r="AT710" i="1"/>
  <c r="AV710" i="1"/>
  <c r="AH711" i="1"/>
  <c r="AT711" i="1"/>
  <c r="AV711" i="1"/>
  <c r="AH712" i="1"/>
  <c r="AT712" i="1"/>
  <c r="AV712" i="1"/>
  <c r="AH713" i="1"/>
  <c r="AT713" i="1"/>
  <c r="AV713" i="1"/>
  <c r="AH714" i="1"/>
  <c r="AT714" i="1"/>
  <c r="AV714" i="1"/>
  <c r="AH715" i="1"/>
  <c r="AT715" i="1"/>
  <c r="AV715" i="1"/>
  <c r="AH716" i="1"/>
  <c r="AT716" i="1"/>
  <c r="AV716" i="1"/>
  <c r="AH717" i="1"/>
  <c r="AT717" i="1"/>
  <c r="AV717" i="1"/>
  <c r="AH718" i="1"/>
  <c r="AT718" i="1"/>
  <c r="AV718" i="1"/>
  <c r="AH719" i="1"/>
  <c r="AT719" i="1"/>
  <c r="AV719" i="1"/>
  <c r="AH720" i="1"/>
  <c r="AT720" i="1"/>
  <c r="AV720" i="1"/>
  <c r="AH721" i="1"/>
  <c r="AT721" i="1"/>
  <c r="AV721" i="1"/>
  <c r="AH722" i="1"/>
  <c r="AT722" i="1"/>
  <c r="AV722" i="1"/>
  <c r="AH723" i="1"/>
  <c r="AT723" i="1"/>
  <c r="AV723" i="1"/>
  <c r="AH724" i="1"/>
  <c r="AT724" i="1"/>
  <c r="AV724" i="1"/>
  <c r="AH725" i="1"/>
  <c r="AT725" i="1"/>
  <c r="AV725" i="1"/>
  <c r="AH726" i="1"/>
  <c r="AT726" i="1"/>
  <c r="AV726" i="1"/>
  <c r="AH727" i="1"/>
  <c r="AT727" i="1"/>
  <c r="AV727" i="1"/>
  <c r="AH728" i="1"/>
  <c r="AT728" i="1"/>
  <c r="AV728" i="1"/>
  <c r="AH729" i="1"/>
  <c r="AT729" i="1"/>
  <c r="AV729" i="1"/>
  <c r="AH730" i="1"/>
  <c r="AT730" i="1"/>
  <c r="AV730" i="1"/>
  <c r="AH731" i="1"/>
  <c r="AT731" i="1"/>
  <c r="AV731" i="1"/>
  <c r="AH732" i="1"/>
  <c r="AT732" i="1"/>
  <c r="AV732" i="1"/>
  <c r="AH733" i="1"/>
  <c r="AT733" i="1"/>
  <c r="AV733" i="1"/>
  <c r="AH734" i="1"/>
  <c r="AT734" i="1"/>
  <c r="AV734" i="1"/>
  <c r="AH735" i="1"/>
  <c r="AT735" i="1"/>
  <c r="AV735" i="1"/>
  <c r="AH736" i="1"/>
  <c r="AT736" i="1"/>
  <c r="AV736" i="1"/>
  <c r="AH737" i="1"/>
  <c r="AT737" i="1"/>
  <c r="AV737" i="1"/>
  <c r="AH738" i="1"/>
  <c r="AT738" i="1"/>
  <c r="AV738" i="1"/>
  <c r="AH739" i="1"/>
  <c r="AT739" i="1"/>
  <c r="AV739" i="1"/>
  <c r="AH740" i="1"/>
  <c r="AT740" i="1"/>
  <c r="AV740" i="1"/>
  <c r="AH741" i="1"/>
  <c r="AT741" i="1"/>
  <c r="AV741" i="1"/>
  <c r="CO321" i="1"/>
  <c r="CO322" i="1"/>
  <c r="CO323" i="1"/>
  <c r="CO324" i="1"/>
  <c r="CO325" i="1"/>
  <c r="CO326" i="1"/>
  <c r="CO328" i="1"/>
  <c r="CO329" i="1"/>
  <c r="CO330" i="1"/>
  <c r="CO331" i="1"/>
  <c r="CO332" i="1"/>
  <c r="CO333" i="1"/>
  <c r="CO334" i="1"/>
  <c r="CO335" i="1"/>
  <c r="CO336" i="1"/>
  <c r="CO337" i="1"/>
  <c r="CO338" i="1"/>
  <c r="CO339" i="1"/>
  <c r="CO340" i="1"/>
  <c r="CO341" i="1"/>
  <c r="CO342" i="1"/>
  <c r="CO343" i="1"/>
  <c r="CO344" i="1"/>
  <c r="CO345" i="1"/>
  <c r="CO346" i="1"/>
  <c r="CO347" i="1"/>
  <c r="CO348" i="1"/>
  <c r="CO349" i="1"/>
  <c r="CO350" i="1"/>
  <c r="CO351" i="1"/>
  <c r="CO352" i="1"/>
  <c r="CO353" i="1"/>
  <c r="CO354" i="1"/>
  <c r="CO355" i="1"/>
  <c r="CO356" i="1"/>
  <c r="CO357" i="1"/>
  <c r="CO358" i="1"/>
  <c r="CO359" i="1"/>
  <c r="CO360" i="1"/>
  <c r="CO361" i="1"/>
  <c r="CO362" i="1"/>
  <c r="CO363" i="1"/>
  <c r="CO364" i="1"/>
  <c r="CO365" i="1"/>
  <c r="CO366" i="1"/>
  <c r="CO367" i="1"/>
  <c r="CO368" i="1"/>
  <c r="CO369" i="1"/>
  <c r="CO370" i="1"/>
  <c r="CO371" i="1"/>
  <c r="CO372" i="1"/>
  <c r="CO373" i="1"/>
  <c r="CO374" i="1"/>
  <c r="CO375" i="1"/>
  <c r="CO376" i="1"/>
  <c r="CO377" i="1"/>
  <c r="CO378" i="1"/>
  <c r="CO379" i="1"/>
  <c r="CO380" i="1"/>
  <c r="CO381" i="1"/>
  <c r="CO382" i="1"/>
  <c r="CO383" i="1"/>
  <c r="CO384" i="1"/>
  <c r="CO385" i="1"/>
  <c r="CO386" i="1"/>
  <c r="CO387" i="1"/>
  <c r="CO388" i="1"/>
  <c r="CO389" i="1"/>
  <c r="CO390" i="1"/>
  <c r="CO391" i="1"/>
  <c r="CO392" i="1"/>
  <c r="CO393" i="1"/>
  <c r="CO394" i="1"/>
  <c r="CO395" i="1"/>
  <c r="CO396" i="1"/>
  <c r="CO397" i="1"/>
  <c r="CO398" i="1"/>
  <c r="CO399" i="1"/>
  <c r="CO400" i="1"/>
  <c r="CO401" i="1"/>
  <c r="CO402" i="1"/>
  <c r="CO403" i="1"/>
  <c r="CO404" i="1"/>
  <c r="CO405" i="1"/>
  <c r="CO406" i="1"/>
  <c r="CO407" i="1"/>
  <c r="CO408" i="1"/>
  <c r="CO409" i="1"/>
  <c r="CO410" i="1"/>
  <c r="CO411" i="1"/>
  <c r="CO412" i="1"/>
  <c r="CO413" i="1"/>
  <c r="CO414" i="1"/>
  <c r="CO415" i="1"/>
  <c r="CO416" i="1"/>
  <c r="CO417" i="1"/>
  <c r="CO418" i="1"/>
  <c r="CO419" i="1"/>
  <c r="CO420" i="1"/>
  <c r="CO421" i="1"/>
  <c r="CO422" i="1"/>
  <c r="CO424" i="1"/>
  <c r="CO425" i="1"/>
  <c r="CO426" i="1"/>
  <c r="CO427" i="1"/>
  <c r="CO428" i="1"/>
  <c r="CO429" i="1"/>
  <c r="CO430" i="1"/>
  <c r="CO431" i="1"/>
  <c r="CO432" i="1"/>
  <c r="CO433" i="1"/>
  <c r="CO434" i="1"/>
  <c r="CO435" i="1"/>
  <c r="CO436" i="1"/>
  <c r="CO437" i="1"/>
  <c r="CO438" i="1"/>
  <c r="CO439" i="1"/>
  <c r="CO440" i="1"/>
  <c r="CO441" i="1"/>
  <c r="CO442" i="1"/>
  <c r="CO443" i="1"/>
  <c r="CO444" i="1"/>
  <c r="CO445" i="1"/>
  <c r="CO446" i="1"/>
  <c r="CO447" i="1"/>
  <c r="CO448" i="1"/>
  <c r="CO449" i="1"/>
  <c r="CO450" i="1"/>
  <c r="CO451" i="1"/>
  <c r="CO452" i="1"/>
  <c r="CO453" i="1"/>
  <c r="CO454" i="1"/>
  <c r="CO455" i="1"/>
  <c r="CO456" i="1"/>
  <c r="CO457" i="1"/>
  <c r="CO458" i="1"/>
  <c r="CO459" i="1"/>
  <c r="CO460" i="1"/>
  <c r="CO461" i="1"/>
  <c r="CO462" i="1"/>
  <c r="CO463" i="1"/>
  <c r="CO464" i="1"/>
  <c r="CO465" i="1"/>
  <c r="CO466" i="1"/>
  <c r="CO467" i="1"/>
  <c r="CO468" i="1"/>
  <c r="CO469" i="1"/>
  <c r="CO470" i="1"/>
  <c r="CO471" i="1"/>
  <c r="CO472" i="1"/>
  <c r="CO473" i="1"/>
  <c r="CO474" i="1"/>
  <c r="CO475" i="1"/>
  <c r="CO476" i="1"/>
  <c r="CO477" i="1"/>
  <c r="CO478" i="1"/>
  <c r="CO479" i="1"/>
  <c r="CO480" i="1"/>
  <c r="CO481" i="1"/>
  <c r="CO482" i="1"/>
  <c r="CO483" i="1"/>
  <c r="CO484" i="1"/>
  <c r="CO485" i="1"/>
  <c r="CO486" i="1"/>
  <c r="CO487" i="1"/>
  <c r="CO488" i="1"/>
  <c r="CO489" i="1"/>
  <c r="CO490" i="1"/>
  <c r="CO491" i="1"/>
  <c r="CO492" i="1"/>
  <c r="CO493" i="1"/>
  <c r="CO494" i="1"/>
  <c r="CO495" i="1"/>
  <c r="CO496" i="1"/>
  <c r="CO497" i="1"/>
  <c r="CO498" i="1"/>
  <c r="CO499" i="1"/>
  <c r="CO500" i="1"/>
  <c r="CO501" i="1"/>
  <c r="CO502" i="1"/>
  <c r="CO503" i="1"/>
  <c r="CO504" i="1"/>
  <c r="CO505" i="1"/>
  <c r="CO506" i="1"/>
  <c r="CO507" i="1"/>
  <c r="CO508" i="1"/>
  <c r="CO509" i="1"/>
  <c r="CO510" i="1"/>
  <c r="CO511" i="1"/>
  <c r="CO512" i="1"/>
  <c r="CO513" i="1"/>
  <c r="CO514" i="1"/>
  <c r="CO515" i="1"/>
  <c r="CO516" i="1"/>
  <c r="CO517" i="1"/>
  <c r="CO518" i="1"/>
  <c r="CO519" i="1"/>
  <c r="CO520" i="1"/>
  <c r="CO521" i="1"/>
  <c r="CO522" i="1"/>
  <c r="CO523" i="1"/>
  <c r="CO524" i="1"/>
  <c r="CO527" i="1"/>
  <c r="CO528" i="1"/>
  <c r="CO529" i="1"/>
  <c r="CO530" i="1"/>
  <c r="CO531" i="1"/>
  <c r="CO532" i="1"/>
  <c r="CO533" i="1"/>
  <c r="CO534" i="1"/>
  <c r="CO535" i="1"/>
  <c r="CO536" i="1"/>
  <c r="CO537" i="1"/>
  <c r="CO538" i="1"/>
  <c r="CO539" i="1"/>
  <c r="CO540" i="1"/>
  <c r="CO541" i="1"/>
  <c r="CO542" i="1"/>
  <c r="CO543" i="1"/>
  <c r="CO544" i="1"/>
  <c r="CO545" i="1"/>
  <c r="CO546" i="1"/>
  <c r="CO547" i="1"/>
  <c r="CQ3" i="1"/>
  <c r="CQ4" i="1"/>
  <c r="CQ5" i="1"/>
  <c r="CQ6" i="1"/>
  <c r="CQ7" i="1"/>
  <c r="CQ8" i="1"/>
  <c r="CQ9" i="1"/>
  <c r="CQ10" i="1"/>
  <c r="CQ11" i="1"/>
  <c r="CQ12" i="1"/>
  <c r="CQ13" i="1"/>
  <c r="CQ14" i="1"/>
  <c r="CQ15" i="1"/>
  <c r="CQ16" i="1"/>
  <c r="CQ17" i="1"/>
  <c r="CQ18" i="1"/>
  <c r="CQ19" i="1"/>
  <c r="CQ20" i="1"/>
  <c r="CQ21" i="1"/>
  <c r="CQ22" i="1"/>
  <c r="CQ23" i="1"/>
  <c r="CQ24" i="1"/>
  <c r="CQ25" i="1"/>
  <c r="CQ26" i="1"/>
  <c r="CQ27" i="1"/>
  <c r="CQ28" i="1"/>
  <c r="CQ29" i="1"/>
  <c r="CQ30" i="1"/>
  <c r="CQ31" i="1"/>
  <c r="CQ32" i="1"/>
  <c r="CQ33" i="1"/>
  <c r="CQ34" i="1"/>
  <c r="CQ35" i="1"/>
  <c r="CQ36" i="1"/>
  <c r="CQ37" i="1"/>
  <c r="CQ38" i="1"/>
  <c r="CQ39" i="1"/>
  <c r="CQ40" i="1"/>
  <c r="CQ41" i="1"/>
  <c r="CQ42" i="1"/>
  <c r="CQ43" i="1"/>
  <c r="CQ44" i="1"/>
  <c r="CQ45" i="1"/>
  <c r="CQ46" i="1"/>
  <c r="CQ47" i="1"/>
  <c r="CQ48" i="1"/>
  <c r="CQ49" i="1"/>
  <c r="CQ50" i="1"/>
  <c r="CQ51" i="1"/>
  <c r="CQ52" i="1"/>
  <c r="CQ53" i="1"/>
  <c r="CQ54" i="1"/>
  <c r="CQ55" i="1"/>
  <c r="CQ56" i="1"/>
  <c r="CQ57" i="1"/>
  <c r="CQ58" i="1"/>
  <c r="CQ59" i="1"/>
  <c r="CQ60" i="1"/>
  <c r="CQ61" i="1"/>
  <c r="CQ62" i="1"/>
  <c r="CQ63" i="1"/>
  <c r="CQ64" i="1"/>
  <c r="CQ65" i="1"/>
  <c r="CQ66" i="1"/>
  <c r="CQ67" i="1"/>
  <c r="CQ68" i="1"/>
  <c r="CQ69" i="1"/>
  <c r="CQ70" i="1"/>
  <c r="CQ71" i="1"/>
  <c r="CQ72" i="1"/>
  <c r="CQ73" i="1"/>
  <c r="CQ74" i="1"/>
  <c r="CQ75" i="1"/>
  <c r="CQ76" i="1"/>
  <c r="CQ77" i="1"/>
  <c r="CQ78" i="1"/>
  <c r="CQ79" i="1"/>
  <c r="CQ80" i="1"/>
  <c r="CQ81" i="1"/>
  <c r="CQ82" i="1"/>
  <c r="CQ83" i="1"/>
  <c r="CQ84" i="1"/>
  <c r="CQ85" i="1"/>
  <c r="CQ87" i="1"/>
  <c r="CQ88" i="1"/>
  <c r="CQ90" i="1"/>
  <c r="CQ91" i="1"/>
  <c r="CQ92" i="1"/>
  <c r="CQ93" i="1"/>
  <c r="CQ94" i="1"/>
  <c r="CQ95" i="1"/>
  <c r="CQ96" i="1"/>
  <c r="CQ97" i="1"/>
  <c r="CQ98" i="1"/>
  <c r="CQ99" i="1"/>
  <c r="CQ100" i="1"/>
  <c r="CQ101" i="1"/>
  <c r="CQ102" i="1"/>
  <c r="CQ103" i="1"/>
  <c r="CQ104" i="1"/>
  <c r="CQ105" i="1"/>
  <c r="CQ106" i="1"/>
  <c r="CQ107" i="1"/>
  <c r="CQ108" i="1"/>
  <c r="CQ109" i="1"/>
  <c r="CQ110" i="1"/>
  <c r="CQ111" i="1"/>
  <c r="CQ112" i="1"/>
  <c r="CQ113" i="1"/>
  <c r="CQ114" i="1"/>
  <c r="CQ115" i="1"/>
  <c r="CQ116" i="1"/>
  <c r="CQ117" i="1"/>
  <c r="CQ118" i="1"/>
  <c r="CQ119" i="1"/>
  <c r="CQ120" i="1"/>
  <c r="CQ121" i="1"/>
  <c r="CQ122" i="1"/>
  <c r="CQ123" i="1"/>
  <c r="CQ124" i="1"/>
  <c r="CQ125" i="1"/>
  <c r="CQ126" i="1"/>
  <c r="CQ127" i="1"/>
  <c r="CQ128" i="1"/>
  <c r="CQ129" i="1"/>
  <c r="CQ130" i="1"/>
  <c r="CQ131" i="1"/>
  <c r="CQ132" i="1"/>
  <c r="CQ133" i="1"/>
  <c r="CQ134" i="1"/>
  <c r="CQ135" i="1"/>
  <c r="CQ136" i="1"/>
  <c r="CQ137" i="1"/>
  <c r="CQ138" i="1"/>
  <c r="CQ139" i="1"/>
  <c r="CQ140" i="1"/>
  <c r="CQ141" i="1"/>
  <c r="CQ142" i="1"/>
  <c r="CQ143" i="1"/>
  <c r="CQ144" i="1"/>
  <c r="CQ145" i="1"/>
  <c r="CQ146" i="1"/>
  <c r="CQ147" i="1"/>
  <c r="CQ148" i="1"/>
  <c r="CQ149" i="1"/>
  <c r="CQ150" i="1"/>
  <c r="CQ151" i="1"/>
  <c r="CQ152" i="1"/>
  <c r="CQ153" i="1"/>
  <c r="CQ154" i="1"/>
  <c r="CQ155" i="1"/>
  <c r="CQ156" i="1"/>
  <c r="CQ157" i="1"/>
  <c r="CQ158" i="1"/>
  <c r="CQ159" i="1"/>
  <c r="CQ160" i="1"/>
  <c r="CQ161" i="1"/>
  <c r="CQ162" i="1"/>
  <c r="CQ163" i="1"/>
  <c r="CQ164" i="1"/>
  <c r="CQ165" i="1"/>
  <c r="CQ166" i="1"/>
  <c r="CQ167" i="1"/>
  <c r="CQ168" i="1"/>
  <c r="CQ169" i="1"/>
  <c r="CQ170" i="1"/>
  <c r="CQ171" i="1"/>
  <c r="CQ172" i="1"/>
  <c r="CQ173" i="1"/>
  <c r="CQ174" i="1"/>
  <c r="CQ175" i="1"/>
  <c r="CQ176" i="1"/>
  <c r="CQ177" i="1"/>
  <c r="CQ178" i="1"/>
  <c r="CQ179" i="1"/>
  <c r="CQ180" i="1"/>
  <c r="CQ181" i="1"/>
  <c r="CQ182" i="1"/>
  <c r="CQ183" i="1"/>
  <c r="CQ184" i="1"/>
  <c r="CQ185" i="1"/>
  <c r="CQ186" i="1"/>
  <c r="CQ187" i="1"/>
  <c r="CQ188" i="1"/>
  <c r="CQ189" i="1"/>
  <c r="CQ190" i="1"/>
  <c r="CQ191" i="1"/>
  <c r="CQ192" i="1"/>
  <c r="CQ193" i="1"/>
  <c r="CQ194" i="1"/>
  <c r="CQ195" i="1"/>
  <c r="CQ196" i="1"/>
  <c r="CQ197" i="1"/>
  <c r="CQ198" i="1"/>
  <c r="CQ199" i="1"/>
  <c r="CQ200" i="1"/>
  <c r="CQ201" i="1"/>
  <c r="CQ202" i="1"/>
  <c r="CQ318" i="1"/>
  <c r="CQ319" i="1"/>
  <c r="CQ320" i="1"/>
  <c r="CQ321" i="1"/>
  <c r="CQ322" i="1"/>
  <c r="CQ323" i="1"/>
  <c r="CQ324" i="1"/>
  <c r="CQ325" i="1"/>
  <c r="CQ326" i="1"/>
  <c r="CQ327" i="1"/>
  <c r="CQ328" i="1"/>
  <c r="CQ329" i="1"/>
  <c r="CQ330" i="1"/>
  <c r="CQ331" i="1"/>
  <c r="CQ332" i="1"/>
  <c r="CQ333" i="1"/>
  <c r="CQ334" i="1"/>
  <c r="CQ335" i="1"/>
  <c r="CQ336" i="1"/>
  <c r="CQ337" i="1"/>
  <c r="CQ338" i="1"/>
  <c r="CQ339" i="1"/>
  <c r="CQ340" i="1"/>
  <c r="CQ341" i="1"/>
  <c r="CQ342" i="1"/>
  <c r="CQ343" i="1"/>
  <c r="CQ344" i="1"/>
  <c r="CQ345" i="1"/>
  <c r="CQ346" i="1"/>
  <c r="CQ347" i="1"/>
  <c r="CQ348" i="1"/>
  <c r="CQ349" i="1"/>
  <c r="CQ350" i="1"/>
  <c r="CQ351" i="1"/>
  <c r="CQ352" i="1"/>
  <c r="CQ353" i="1"/>
  <c r="CQ354" i="1"/>
  <c r="CQ355" i="1"/>
  <c r="CQ356" i="1"/>
  <c r="CQ357" i="1"/>
  <c r="CQ358" i="1"/>
  <c r="CQ359" i="1"/>
  <c r="CQ360" i="1"/>
  <c r="CQ361" i="1"/>
  <c r="CQ362" i="1"/>
  <c r="CQ363" i="1"/>
  <c r="CQ364" i="1"/>
  <c r="CQ365" i="1"/>
  <c r="CQ366" i="1"/>
  <c r="CQ367" i="1"/>
  <c r="CQ368" i="1"/>
  <c r="CQ369" i="1"/>
  <c r="CQ370" i="1"/>
  <c r="CQ371" i="1"/>
  <c r="CQ372" i="1"/>
  <c r="CQ373" i="1"/>
  <c r="CQ374" i="1"/>
  <c r="CQ375" i="1"/>
  <c r="CQ376" i="1"/>
  <c r="CQ377" i="1"/>
  <c r="CQ378" i="1"/>
  <c r="CQ379" i="1"/>
  <c r="CQ380" i="1"/>
  <c r="CQ381" i="1"/>
  <c r="CQ382" i="1"/>
  <c r="CQ383" i="1"/>
  <c r="CQ384" i="1"/>
  <c r="CQ385" i="1"/>
  <c r="CQ386" i="1"/>
  <c r="CQ387" i="1"/>
  <c r="CQ388" i="1"/>
  <c r="CQ389" i="1"/>
  <c r="CQ390" i="1"/>
  <c r="CQ391" i="1"/>
  <c r="CQ392" i="1"/>
  <c r="CQ393" i="1"/>
  <c r="CQ394" i="1"/>
  <c r="CQ395" i="1"/>
  <c r="CQ396" i="1"/>
  <c r="CQ397" i="1"/>
  <c r="CQ398" i="1"/>
  <c r="CQ399" i="1"/>
  <c r="CQ400" i="1"/>
  <c r="CQ401" i="1"/>
  <c r="CQ402" i="1"/>
  <c r="CQ403" i="1"/>
  <c r="CQ404" i="1"/>
  <c r="CQ405" i="1"/>
  <c r="CQ406" i="1"/>
  <c r="CQ407" i="1"/>
  <c r="CQ408" i="1"/>
  <c r="CQ409" i="1"/>
  <c r="CQ410" i="1"/>
  <c r="CQ411" i="1"/>
  <c r="CQ412" i="1"/>
  <c r="CQ413" i="1"/>
  <c r="CQ414" i="1"/>
  <c r="CQ415" i="1"/>
  <c r="CQ416" i="1"/>
  <c r="CQ417" i="1"/>
  <c r="CQ418" i="1"/>
  <c r="CQ419" i="1"/>
  <c r="CQ420" i="1"/>
  <c r="CQ421" i="1"/>
  <c r="CQ422" i="1"/>
  <c r="CQ424" i="1"/>
  <c r="CQ425" i="1"/>
  <c r="CQ426" i="1"/>
  <c r="CQ427" i="1"/>
  <c r="CQ428" i="1"/>
  <c r="CQ429" i="1"/>
  <c r="CQ430" i="1"/>
  <c r="CQ431" i="1"/>
  <c r="CQ432" i="1"/>
  <c r="CQ433" i="1"/>
  <c r="CQ434" i="1"/>
  <c r="CQ435" i="1"/>
  <c r="CQ436" i="1"/>
  <c r="CQ437" i="1"/>
  <c r="CQ438" i="1"/>
  <c r="CQ439" i="1"/>
  <c r="CQ440" i="1"/>
  <c r="CQ441" i="1"/>
  <c r="CQ442" i="1"/>
  <c r="CQ443" i="1"/>
  <c r="CQ444" i="1"/>
  <c r="CQ445" i="1"/>
  <c r="CQ446" i="1"/>
  <c r="CQ447" i="1"/>
  <c r="CQ448" i="1"/>
  <c r="CQ449" i="1"/>
  <c r="CQ450" i="1"/>
  <c r="CQ451" i="1"/>
  <c r="CQ452" i="1"/>
  <c r="CQ453" i="1"/>
  <c r="CQ454" i="1"/>
  <c r="CQ455" i="1"/>
  <c r="CQ456" i="1"/>
  <c r="CQ457" i="1"/>
  <c r="CQ458" i="1"/>
  <c r="CQ459" i="1"/>
  <c r="CQ460" i="1"/>
  <c r="CQ461" i="1"/>
  <c r="CQ462" i="1"/>
  <c r="CQ463" i="1"/>
  <c r="CQ464" i="1"/>
  <c r="CQ465" i="1"/>
  <c r="CQ466" i="1"/>
  <c r="CQ467" i="1"/>
  <c r="CQ468" i="1"/>
  <c r="CQ469" i="1"/>
  <c r="CQ470" i="1"/>
  <c r="CQ471" i="1"/>
  <c r="CQ472" i="1"/>
  <c r="CQ473" i="1"/>
  <c r="CQ474" i="1"/>
  <c r="CQ475" i="1"/>
  <c r="CQ476" i="1"/>
  <c r="CQ477" i="1"/>
  <c r="CQ478" i="1"/>
  <c r="CQ479" i="1"/>
  <c r="CQ480" i="1"/>
  <c r="CQ481" i="1"/>
  <c r="CQ482" i="1"/>
  <c r="CQ483" i="1"/>
  <c r="CQ484" i="1"/>
  <c r="CQ485" i="1"/>
  <c r="CQ486" i="1"/>
  <c r="CQ487" i="1"/>
  <c r="CQ488" i="1"/>
  <c r="CQ489" i="1"/>
  <c r="CQ490" i="1"/>
  <c r="CQ491" i="1"/>
  <c r="CQ492" i="1"/>
  <c r="CQ493" i="1"/>
  <c r="CQ494" i="1"/>
  <c r="CQ495" i="1"/>
  <c r="CQ496" i="1"/>
  <c r="CQ497" i="1"/>
  <c r="CQ498" i="1"/>
  <c r="CQ499" i="1"/>
  <c r="CQ500" i="1"/>
  <c r="CQ501" i="1"/>
  <c r="CQ502" i="1"/>
  <c r="CQ503" i="1"/>
  <c r="CQ504" i="1"/>
  <c r="CQ505" i="1"/>
  <c r="CQ506" i="1"/>
  <c r="CQ507" i="1"/>
  <c r="CQ508" i="1"/>
  <c r="CQ509" i="1"/>
  <c r="CQ510" i="1"/>
  <c r="CQ511" i="1"/>
  <c r="CQ512" i="1"/>
  <c r="CQ513" i="1"/>
  <c r="CQ514" i="1"/>
  <c r="CQ515" i="1"/>
  <c r="CQ516" i="1"/>
  <c r="CQ517" i="1"/>
  <c r="CQ518" i="1"/>
  <c r="CQ519" i="1"/>
  <c r="CQ520" i="1"/>
  <c r="CQ521" i="1"/>
  <c r="CQ522" i="1"/>
  <c r="CQ523" i="1"/>
  <c r="CQ524" i="1"/>
  <c r="CQ525" i="1"/>
  <c r="CQ527" i="1"/>
  <c r="CQ528" i="1"/>
  <c r="CQ529" i="1"/>
  <c r="CQ530" i="1"/>
  <c r="CQ531" i="1"/>
  <c r="CQ532" i="1"/>
  <c r="CQ533" i="1"/>
  <c r="CQ534" i="1"/>
  <c r="CQ535" i="1"/>
  <c r="CQ536" i="1"/>
  <c r="CQ537" i="1"/>
  <c r="CQ538" i="1"/>
  <c r="CQ540" i="1"/>
  <c r="CQ541" i="1"/>
  <c r="CQ542" i="1"/>
  <c r="CQ543" i="1"/>
  <c r="CQ544" i="1"/>
  <c r="CQ545" i="1"/>
  <c r="CQ546" i="1"/>
  <c r="CQ547" i="1"/>
  <c r="CQ89" i="1"/>
  <c r="CP4" i="1"/>
  <c r="CP5" i="1"/>
  <c r="CP6" i="1"/>
  <c r="CP7" i="1"/>
  <c r="CP8" i="1"/>
  <c r="CP9" i="1"/>
  <c r="CP10" i="1"/>
  <c r="CP11" i="1"/>
  <c r="CP12" i="1"/>
  <c r="CP13" i="1"/>
  <c r="CP14" i="1"/>
  <c r="CP15" i="1"/>
  <c r="CP16" i="1"/>
  <c r="CP17" i="1"/>
  <c r="CP18" i="1"/>
  <c r="CP19" i="1"/>
  <c r="CP20" i="1"/>
  <c r="CP21" i="1"/>
  <c r="CP22" i="1"/>
  <c r="CP23" i="1"/>
  <c r="CP24" i="1"/>
  <c r="CP25" i="1"/>
  <c r="CP26" i="1"/>
  <c r="CP27" i="1"/>
  <c r="CP28" i="1"/>
  <c r="CP29" i="1"/>
  <c r="CP30" i="1"/>
  <c r="CP31" i="1"/>
  <c r="CP32" i="1"/>
  <c r="CP33" i="1"/>
  <c r="CP34" i="1"/>
  <c r="CP35" i="1"/>
  <c r="CP36" i="1"/>
  <c r="CP37" i="1"/>
  <c r="CP38" i="1"/>
  <c r="CP39" i="1"/>
  <c r="CP40" i="1"/>
  <c r="CP41" i="1"/>
  <c r="CP42" i="1"/>
  <c r="CP43" i="1"/>
  <c r="CP44" i="1"/>
  <c r="CP45" i="1"/>
  <c r="CP46" i="1"/>
  <c r="CP47" i="1"/>
  <c r="CP48" i="1"/>
  <c r="CP49" i="1"/>
  <c r="CP50" i="1"/>
  <c r="CP51" i="1"/>
  <c r="CP52" i="1"/>
  <c r="CP53" i="1"/>
  <c r="CP54" i="1"/>
  <c r="CP55" i="1"/>
  <c r="CP56" i="1"/>
  <c r="CP57" i="1"/>
  <c r="CP58" i="1"/>
  <c r="CP59" i="1"/>
  <c r="CP60" i="1"/>
  <c r="CP61" i="1"/>
  <c r="CP62" i="1"/>
  <c r="CP63" i="1"/>
  <c r="CP64" i="1"/>
  <c r="CP65" i="1"/>
  <c r="CP66" i="1"/>
  <c r="CP67" i="1"/>
  <c r="CP68" i="1"/>
  <c r="CP69" i="1"/>
  <c r="CP70" i="1"/>
  <c r="CP71" i="1"/>
  <c r="CP72" i="1"/>
  <c r="CP73" i="1"/>
  <c r="CP74" i="1"/>
  <c r="CP75" i="1"/>
  <c r="CP76" i="1"/>
  <c r="CP77" i="1"/>
  <c r="CP78" i="1"/>
  <c r="CP79" i="1"/>
  <c r="CP80" i="1"/>
  <c r="CP81" i="1"/>
  <c r="CP82" i="1"/>
  <c r="CP83" i="1"/>
  <c r="CP84" i="1"/>
  <c r="CP85" i="1"/>
  <c r="CP87" i="1"/>
  <c r="CP88" i="1"/>
  <c r="CP89" i="1"/>
  <c r="CP90" i="1"/>
  <c r="CP91" i="1"/>
  <c r="CP92" i="1"/>
  <c r="CP93" i="1"/>
  <c r="CP94" i="1"/>
  <c r="CP95" i="1"/>
  <c r="CP96" i="1"/>
  <c r="CP97" i="1"/>
  <c r="CP98" i="1"/>
  <c r="CP99" i="1"/>
  <c r="CP100" i="1"/>
  <c r="CP101" i="1"/>
  <c r="CP102" i="1"/>
  <c r="CP103" i="1"/>
  <c r="CP104" i="1"/>
  <c r="CP105" i="1"/>
  <c r="CP106" i="1"/>
  <c r="CP107" i="1"/>
  <c r="CP108" i="1"/>
  <c r="CP109" i="1"/>
  <c r="CP110" i="1"/>
  <c r="CP111" i="1"/>
  <c r="CP112" i="1"/>
  <c r="CP113" i="1"/>
  <c r="CP114" i="1"/>
  <c r="CP115" i="1"/>
  <c r="CP116" i="1"/>
  <c r="CP117" i="1"/>
  <c r="CP118" i="1"/>
  <c r="CP119" i="1"/>
  <c r="CP120" i="1"/>
  <c r="CP121" i="1"/>
  <c r="CP122" i="1"/>
  <c r="CP123" i="1"/>
  <c r="CP124" i="1"/>
  <c r="CP125" i="1"/>
  <c r="CP126" i="1"/>
  <c r="CP127" i="1"/>
  <c r="CP128" i="1"/>
  <c r="CP129" i="1"/>
  <c r="CP130" i="1"/>
  <c r="CP131" i="1"/>
  <c r="CP132" i="1"/>
  <c r="CP133" i="1"/>
  <c r="CP134" i="1"/>
  <c r="CP135" i="1"/>
  <c r="CP136" i="1"/>
  <c r="CP137" i="1"/>
  <c r="CP138" i="1"/>
  <c r="CP139" i="1"/>
  <c r="CP140" i="1"/>
  <c r="CP141" i="1"/>
  <c r="CP142" i="1"/>
  <c r="CP143" i="1"/>
  <c r="CP144" i="1"/>
  <c r="CP145" i="1"/>
  <c r="CP146" i="1"/>
  <c r="CP147" i="1"/>
  <c r="CP148" i="1"/>
  <c r="CP149" i="1"/>
  <c r="CP150" i="1"/>
  <c r="CP151" i="1"/>
  <c r="CP152" i="1"/>
  <c r="CP153" i="1"/>
  <c r="CP154" i="1"/>
  <c r="CP155" i="1"/>
  <c r="CP156" i="1"/>
  <c r="CP157" i="1"/>
  <c r="CP158" i="1"/>
  <c r="CP159" i="1"/>
  <c r="CP160" i="1"/>
  <c r="CP161" i="1"/>
  <c r="CP162" i="1"/>
  <c r="CP163" i="1"/>
  <c r="CP164" i="1"/>
  <c r="CP165" i="1"/>
  <c r="CP166" i="1"/>
  <c r="CP167" i="1"/>
  <c r="CP168" i="1"/>
  <c r="CP169" i="1"/>
  <c r="CP170" i="1"/>
  <c r="CP171" i="1"/>
  <c r="CP172" i="1"/>
  <c r="CP173" i="1"/>
  <c r="CP174" i="1"/>
  <c r="CP175" i="1"/>
  <c r="CP176" i="1"/>
  <c r="CP177" i="1"/>
  <c r="CP178" i="1"/>
  <c r="CP179" i="1"/>
  <c r="CP180" i="1"/>
  <c r="CP181" i="1"/>
  <c r="CP182" i="1"/>
  <c r="CP183" i="1"/>
  <c r="CP184" i="1"/>
  <c r="CP185" i="1"/>
  <c r="CP186" i="1"/>
  <c r="CP187" i="1"/>
  <c r="CP188" i="1"/>
  <c r="CP189" i="1"/>
  <c r="CP190" i="1"/>
  <c r="CP191" i="1"/>
  <c r="CP192" i="1"/>
  <c r="CP193" i="1"/>
  <c r="CP194" i="1"/>
  <c r="CP195" i="1"/>
  <c r="CP196" i="1"/>
  <c r="CP197" i="1"/>
  <c r="CP198" i="1"/>
  <c r="CP199" i="1"/>
  <c r="CP200" i="1"/>
  <c r="CP201" i="1"/>
  <c r="CP202" i="1"/>
  <c r="CP318" i="1"/>
  <c r="CP319" i="1"/>
  <c r="CP320" i="1"/>
  <c r="CP321" i="1"/>
  <c r="CP322" i="1"/>
  <c r="CP323" i="1"/>
  <c r="CP324" i="1"/>
  <c r="CP325" i="1"/>
  <c r="CP326" i="1"/>
  <c r="CP327" i="1"/>
  <c r="CP328" i="1"/>
  <c r="CP329" i="1"/>
  <c r="CP330" i="1"/>
  <c r="CP331" i="1"/>
  <c r="CP332" i="1"/>
  <c r="CP333" i="1"/>
  <c r="CP334" i="1"/>
  <c r="CP335" i="1"/>
  <c r="CP336" i="1"/>
  <c r="CP337" i="1"/>
  <c r="CP338" i="1"/>
  <c r="CP339" i="1"/>
  <c r="CP340" i="1"/>
  <c r="CP341" i="1"/>
  <c r="CP342" i="1"/>
  <c r="CP343" i="1"/>
  <c r="CP344" i="1"/>
  <c r="CP345" i="1"/>
  <c r="CP346" i="1"/>
  <c r="CP347" i="1"/>
  <c r="CP348" i="1"/>
  <c r="CP349" i="1"/>
  <c r="CP350" i="1"/>
  <c r="CP351" i="1"/>
  <c r="CP352" i="1"/>
  <c r="CP353" i="1"/>
  <c r="CP354" i="1"/>
  <c r="CP355" i="1"/>
  <c r="CP356" i="1"/>
  <c r="CP357" i="1"/>
  <c r="CP358" i="1"/>
  <c r="CP359" i="1"/>
  <c r="CP360" i="1"/>
  <c r="CP361" i="1"/>
  <c r="CP362" i="1"/>
  <c r="CP363" i="1"/>
  <c r="CP364" i="1"/>
  <c r="CP365" i="1"/>
  <c r="CP366" i="1"/>
  <c r="CP367" i="1"/>
  <c r="CP368" i="1"/>
  <c r="CP369" i="1"/>
  <c r="CP370" i="1"/>
  <c r="CP371" i="1"/>
  <c r="CP372" i="1"/>
  <c r="CP373" i="1"/>
  <c r="CP374" i="1"/>
  <c r="CP375" i="1"/>
  <c r="CP376" i="1"/>
  <c r="CP377" i="1"/>
  <c r="CP378" i="1"/>
  <c r="CP379" i="1"/>
  <c r="CP380" i="1"/>
  <c r="CP381" i="1"/>
  <c r="CP382" i="1"/>
  <c r="CP383" i="1"/>
  <c r="CP384" i="1"/>
  <c r="CP385" i="1"/>
  <c r="CP386" i="1"/>
  <c r="CP387" i="1"/>
  <c r="CP388" i="1"/>
  <c r="CP389" i="1"/>
  <c r="CP390" i="1"/>
  <c r="CP391" i="1"/>
  <c r="CP392" i="1"/>
  <c r="CP393" i="1"/>
  <c r="CP394" i="1"/>
  <c r="CP395" i="1"/>
  <c r="CP396" i="1"/>
  <c r="CP397" i="1"/>
  <c r="CP398" i="1"/>
  <c r="CP399" i="1"/>
  <c r="CP400" i="1"/>
  <c r="CP401" i="1"/>
  <c r="CP402" i="1"/>
  <c r="CP403" i="1"/>
  <c r="CP404" i="1"/>
  <c r="CP405" i="1"/>
  <c r="CP406" i="1"/>
  <c r="CP407" i="1"/>
  <c r="CP408" i="1"/>
  <c r="CP409" i="1"/>
  <c r="CP410" i="1"/>
  <c r="CP411" i="1"/>
  <c r="CP412" i="1"/>
  <c r="CP413" i="1"/>
  <c r="CP414" i="1"/>
  <c r="CP415" i="1"/>
  <c r="CP416" i="1"/>
  <c r="CP417" i="1"/>
  <c r="CP418" i="1"/>
  <c r="CP419" i="1"/>
  <c r="CP420" i="1"/>
  <c r="CP421" i="1"/>
  <c r="CP422" i="1"/>
  <c r="CP424" i="1"/>
  <c r="CP425" i="1"/>
  <c r="CP426" i="1"/>
  <c r="CP427" i="1"/>
  <c r="CP428" i="1"/>
  <c r="CP429" i="1"/>
  <c r="CP430" i="1"/>
  <c r="CP431" i="1"/>
  <c r="CP432" i="1"/>
  <c r="CP433" i="1"/>
  <c r="CP434" i="1"/>
  <c r="CP435" i="1"/>
  <c r="CP436" i="1"/>
  <c r="CP437" i="1"/>
  <c r="CP438" i="1"/>
  <c r="CP439" i="1"/>
  <c r="CP440" i="1"/>
  <c r="CP441" i="1"/>
  <c r="CP442" i="1"/>
  <c r="CP443" i="1"/>
  <c r="CP444" i="1"/>
  <c r="CP445" i="1"/>
  <c r="CP446" i="1"/>
  <c r="CP447" i="1"/>
  <c r="CP448" i="1"/>
  <c r="CP449" i="1"/>
  <c r="CP450" i="1"/>
  <c r="CP451" i="1"/>
  <c r="CP452" i="1"/>
  <c r="CP453" i="1"/>
  <c r="CP454" i="1"/>
  <c r="CP455" i="1"/>
  <c r="CP456" i="1"/>
  <c r="CP457" i="1"/>
  <c r="CP458" i="1"/>
  <c r="CP459" i="1"/>
  <c r="CP460" i="1"/>
  <c r="CP461" i="1"/>
  <c r="CP462" i="1"/>
  <c r="CP463" i="1"/>
  <c r="CP464" i="1"/>
  <c r="CP465" i="1"/>
  <c r="CP466" i="1"/>
  <c r="CP467" i="1"/>
  <c r="CP468" i="1"/>
  <c r="CP469" i="1"/>
  <c r="CP470" i="1"/>
  <c r="CP471" i="1"/>
  <c r="CP472" i="1"/>
  <c r="CP473" i="1"/>
  <c r="CP474" i="1"/>
  <c r="CP475" i="1"/>
  <c r="CP476" i="1"/>
  <c r="CP477" i="1"/>
  <c r="CP478" i="1"/>
  <c r="CP479" i="1"/>
  <c r="CP480" i="1"/>
  <c r="CP481" i="1"/>
  <c r="CP482" i="1"/>
  <c r="CP483" i="1"/>
  <c r="CP484" i="1"/>
  <c r="CP485" i="1"/>
  <c r="CP486" i="1"/>
  <c r="CP487" i="1"/>
  <c r="CP488" i="1"/>
  <c r="CP489" i="1"/>
  <c r="CP490" i="1"/>
  <c r="CP491" i="1"/>
  <c r="CP492" i="1"/>
  <c r="CP493" i="1"/>
  <c r="CP494" i="1"/>
  <c r="CP495" i="1"/>
  <c r="CP496" i="1"/>
  <c r="CP497" i="1"/>
  <c r="CP498" i="1"/>
  <c r="CP499" i="1"/>
  <c r="CP500" i="1"/>
  <c r="CP501" i="1"/>
  <c r="CP502" i="1"/>
  <c r="CP503" i="1"/>
  <c r="CP504" i="1"/>
  <c r="CP505" i="1"/>
  <c r="CP506" i="1"/>
  <c r="CP507" i="1"/>
  <c r="CP508" i="1"/>
  <c r="CP509" i="1"/>
  <c r="CP510" i="1"/>
  <c r="CP511" i="1"/>
  <c r="CP512" i="1"/>
  <c r="CP513" i="1"/>
  <c r="CP514" i="1"/>
  <c r="CP515" i="1"/>
  <c r="CP516" i="1"/>
  <c r="CP517" i="1"/>
  <c r="CP518" i="1"/>
  <c r="CP519" i="1"/>
  <c r="CP520" i="1"/>
  <c r="CP521" i="1"/>
  <c r="CP522" i="1"/>
  <c r="CP523" i="1"/>
  <c r="CP524" i="1"/>
  <c r="CP525" i="1"/>
  <c r="CP527" i="1"/>
  <c r="CP528" i="1"/>
  <c r="CP529" i="1"/>
  <c r="CP530" i="1"/>
  <c r="CP531" i="1"/>
  <c r="CP532" i="1"/>
  <c r="CP533" i="1"/>
  <c r="CP534" i="1"/>
  <c r="CP535" i="1"/>
  <c r="CP536" i="1"/>
  <c r="CP537" i="1"/>
  <c r="CP538" i="1"/>
  <c r="CP540" i="1"/>
  <c r="CP541" i="1"/>
  <c r="CP542" i="1"/>
  <c r="CP543" i="1"/>
  <c r="CP544" i="1"/>
  <c r="CP545" i="1"/>
  <c r="CP546" i="1"/>
  <c r="CP547" i="1"/>
  <c r="CP3" i="1"/>
  <c r="CS4" i="1"/>
  <c r="CS5" i="1"/>
  <c r="CS6" i="1"/>
  <c r="CS7" i="1"/>
  <c r="CS8" i="1"/>
  <c r="CS9" i="1"/>
  <c r="CS10" i="1"/>
  <c r="CS11" i="1"/>
  <c r="CS12" i="1"/>
  <c r="CS13" i="1"/>
  <c r="CS14" i="1"/>
  <c r="CS15" i="1"/>
  <c r="CS16" i="1"/>
  <c r="CS17" i="1"/>
  <c r="CS18" i="1"/>
  <c r="CS19" i="1"/>
  <c r="CS20" i="1"/>
  <c r="CS21" i="1"/>
  <c r="CS22" i="1"/>
  <c r="CS23" i="1"/>
  <c r="CS24" i="1"/>
  <c r="CS25" i="1"/>
  <c r="CS26" i="1"/>
  <c r="CS27" i="1"/>
  <c r="CS28" i="1"/>
  <c r="CS29" i="1"/>
  <c r="CS30" i="1"/>
  <c r="CS31" i="1"/>
  <c r="CS32" i="1"/>
  <c r="CS33" i="1"/>
  <c r="CS34" i="1"/>
  <c r="CS35" i="1"/>
  <c r="CS36" i="1"/>
  <c r="CS37" i="1"/>
  <c r="CS38" i="1"/>
  <c r="CS39" i="1"/>
  <c r="CS40" i="1"/>
  <c r="CS41" i="1"/>
  <c r="CS42" i="1"/>
  <c r="CS43" i="1"/>
  <c r="CS44" i="1"/>
  <c r="CS45" i="1"/>
  <c r="CS46" i="1"/>
  <c r="CS47" i="1"/>
  <c r="CS48" i="1"/>
  <c r="CS49" i="1"/>
  <c r="CS50" i="1"/>
  <c r="CS51" i="1"/>
  <c r="CS52" i="1"/>
  <c r="CS53" i="1"/>
  <c r="CS54" i="1"/>
  <c r="CS55" i="1"/>
  <c r="CS56" i="1"/>
  <c r="CS57" i="1"/>
  <c r="CS58" i="1"/>
  <c r="CS59" i="1"/>
  <c r="CS60" i="1"/>
  <c r="CS61" i="1"/>
  <c r="CS62" i="1"/>
  <c r="CS63" i="1"/>
  <c r="CS64" i="1"/>
  <c r="CS65" i="1"/>
  <c r="CS66" i="1"/>
  <c r="CS67" i="1"/>
  <c r="CS68" i="1"/>
  <c r="CS69" i="1"/>
  <c r="CS70" i="1"/>
  <c r="CS71" i="1"/>
  <c r="CS72" i="1"/>
  <c r="CS73" i="1"/>
  <c r="CS74" i="1"/>
  <c r="CS75" i="1"/>
  <c r="CS76" i="1"/>
  <c r="CS77" i="1"/>
  <c r="CS78" i="1"/>
  <c r="CS79" i="1"/>
  <c r="CS80" i="1"/>
  <c r="CS81" i="1"/>
  <c r="CS82" i="1"/>
  <c r="CS83" i="1"/>
  <c r="CS84" i="1"/>
  <c r="CS85" i="1"/>
  <c r="CS86" i="1"/>
  <c r="CS87" i="1"/>
  <c r="CS88" i="1"/>
  <c r="CS89" i="1"/>
  <c r="CS90" i="1"/>
  <c r="CS91" i="1"/>
  <c r="CS92" i="1"/>
  <c r="CS93" i="1"/>
  <c r="CS94" i="1"/>
  <c r="CS95" i="1"/>
  <c r="CS96" i="1"/>
  <c r="CS97" i="1"/>
  <c r="CS98" i="1"/>
  <c r="CS99" i="1"/>
  <c r="CS100" i="1"/>
  <c r="CS101" i="1"/>
  <c r="CS102" i="1"/>
  <c r="CS103" i="1"/>
  <c r="CS104" i="1"/>
  <c r="CS105" i="1"/>
  <c r="CS106" i="1"/>
  <c r="CS107" i="1"/>
  <c r="CS108" i="1"/>
  <c r="CS109" i="1"/>
  <c r="CS110" i="1"/>
  <c r="CS111" i="1"/>
  <c r="CS112" i="1"/>
  <c r="CS113" i="1"/>
  <c r="CS114" i="1"/>
  <c r="CS115" i="1"/>
  <c r="CS116" i="1"/>
  <c r="CS117" i="1"/>
  <c r="CS118" i="1"/>
  <c r="CS119" i="1"/>
  <c r="CS120" i="1"/>
  <c r="CS121" i="1"/>
  <c r="CS122" i="1"/>
  <c r="CS123" i="1"/>
  <c r="CS124" i="1"/>
  <c r="CS125" i="1"/>
  <c r="CS126" i="1"/>
  <c r="CS127" i="1"/>
  <c r="CS128" i="1"/>
  <c r="CS129" i="1"/>
  <c r="CS130" i="1"/>
  <c r="CS131" i="1"/>
  <c r="CS132" i="1"/>
  <c r="CS133" i="1"/>
  <c r="CS134" i="1"/>
  <c r="CS135" i="1"/>
  <c r="CS136" i="1"/>
  <c r="CS137" i="1"/>
  <c r="CS138" i="1"/>
  <c r="CS139" i="1"/>
  <c r="CS140" i="1"/>
  <c r="CS141" i="1"/>
  <c r="CS142" i="1"/>
  <c r="CS143" i="1"/>
  <c r="CS144" i="1"/>
  <c r="CS145" i="1"/>
  <c r="CS146" i="1"/>
  <c r="CS147" i="1"/>
  <c r="CS148" i="1"/>
  <c r="CS149" i="1"/>
  <c r="CS150" i="1"/>
  <c r="CS151" i="1"/>
  <c r="CS152" i="1"/>
  <c r="CS153" i="1"/>
  <c r="CS154" i="1"/>
  <c r="CS155" i="1"/>
  <c r="CS156" i="1"/>
  <c r="CS157" i="1"/>
  <c r="CS158" i="1"/>
  <c r="CS159" i="1"/>
  <c r="CS160" i="1"/>
  <c r="CS161" i="1"/>
  <c r="CS162" i="1"/>
  <c r="CS163" i="1"/>
  <c r="CS164" i="1"/>
  <c r="CS165" i="1"/>
  <c r="CS167" i="1"/>
  <c r="CS168" i="1"/>
  <c r="CS169" i="1"/>
  <c r="CS170" i="1"/>
  <c r="CS171" i="1"/>
  <c r="CS172" i="1"/>
  <c r="CS173" i="1"/>
  <c r="CS174" i="1"/>
  <c r="CS175" i="1"/>
  <c r="CS176" i="1"/>
  <c r="CS177" i="1"/>
  <c r="CS178" i="1"/>
  <c r="CS179" i="1"/>
  <c r="CS180" i="1"/>
  <c r="CS181" i="1"/>
  <c r="CS182" i="1"/>
  <c r="CS183" i="1"/>
  <c r="CS184" i="1"/>
  <c r="CS185" i="1"/>
  <c r="CS186" i="1"/>
  <c r="CS187" i="1"/>
  <c r="CS188" i="1"/>
  <c r="CS189" i="1"/>
  <c r="CS190" i="1"/>
  <c r="CS191" i="1"/>
  <c r="CS192" i="1"/>
  <c r="CS193" i="1"/>
  <c r="CS194" i="1"/>
  <c r="CS195" i="1"/>
  <c r="CS196" i="1"/>
  <c r="CS197" i="1"/>
  <c r="CS198" i="1"/>
  <c r="CS199" i="1"/>
  <c r="CS200" i="1"/>
  <c r="CS201" i="1"/>
  <c r="CS202" i="1"/>
  <c r="CS318" i="1"/>
  <c r="CS319" i="1"/>
  <c r="CS320" i="1"/>
  <c r="CS321" i="1"/>
  <c r="CS322" i="1"/>
  <c r="CS323" i="1"/>
  <c r="CS324" i="1"/>
  <c r="CS325" i="1"/>
  <c r="CS326" i="1"/>
  <c r="CS328" i="1"/>
  <c r="CS329" i="1"/>
  <c r="CS330" i="1"/>
  <c r="CS331" i="1"/>
  <c r="CS332" i="1"/>
  <c r="CS333" i="1"/>
  <c r="CS334" i="1"/>
  <c r="CS335" i="1"/>
  <c r="CS336" i="1"/>
  <c r="CS337" i="1"/>
  <c r="CS338" i="1"/>
  <c r="CS339" i="1"/>
  <c r="CS340" i="1"/>
  <c r="CS341" i="1"/>
  <c r="CS342" i="1"/>
  <c r="CS343" i="1"/>
  <c r="CS344" i="1"/>
  <c r="CS345" i="1"/>
  <c r="CS346" i="1"/>
  <c r="CS347" i="1"/>
  <c r="CS348" i="1"/>
  <c r="CS349" i="1"/>
  <c r="CS350" i="1"/>
  <c r="CS351" i="1"/>
  <c r="CS352" i="1"/>
  <c r="CS353" i="1"/>
  <c r="CS354" i="1"/>
  <c r="CS355" i="1"/>
  <c r="CS356" i="1"/>
  <c r="CS357" i="1"/>
  <c r="CS358" i="1"/>
  <c r="CS359" i="1"/>
  <c r="CS360" i="1"/>
  <c r="CS361" i="1"/>
  <c r="CS362" i="1"/>
  <c r="CS363" i="1"/>
  <c r="CS364" i="1"/>
  <c r="CS365" i="1"/>
  <c r="CS366" i="1"/>
  <c r="CS367" i="1"/>
  <c r="CS368" i="1"/>
  <c r="CS369" i="1"/>
  <c r="CS370" i="1"/>
  <c r="CS371" i="1"/>
  <c r="CS372" i="1"/>
  <c r="CS373" i="1"/>
  <c r="CS374" i="1"/>
  <c r="CS375" i="1"/>
  <c r="CS376" i="1"/>
  <c r="CS377" i="1"/>
  <c r="CS378" i="1"/>
  <c r="CS379" i="1"/>
  <c r="CS380" i="1"/>
  <c r="CS381" i="1"/>
  <c r="CS382" i="1"/>
  <c r="CS383" i="1"/>
  <c r="CS384" i="1"/>
  <c r="CS385" i="1"/>
  <c r="CS386" i="1"/>
  <c r="CS387" i="1"/>
  <c r="CS388" i="1"/>
  <c r="CS389" i="1"/>
  <c r="CS390" i="1"/>
  <c r="CS391" i="1"/>
  <c r="CS392" i="1"/>
  <c r="CS393" i="1"/>
  <c r="CS394" i="1"/>
  <c r="CS395" i="1"/>
  <c r="CS396" i="1"/>
  <c r="CS397" i="1"/>
  <c r="CS398" i="1"/>
  <c r="CS399" i="1"/>
  <c r="CS401" i="1"/>
  <c r="CS402" i="1"/>
  <c r="CS403" i="1"/>
  <c r="CS404" i="1"/>
  <c r="CS405" i="1"/>
  <c r="CS406" i="1"/>
  <c r="CS407" i="1"/>
  <c r="CS408" i="1"/>
  <c r="CS409" i="1"/>
  <c r="CS410" i="1"/>
  <c r="CS411" i="1"/>
  <c r="CS412" i="1"/>
  <c r="CS413" i="1"/>
  <c r="CS414" i="1"/>
  <c r="CS415" i="1"/>
  <c r="CS417" i="1"/>
  <c r="CS418" i="1"/>
  <c r="CS419" i="1"/>
  <c r="CS420" i="1"/>
  <c r="CS421" i="1"/>
  <c r="CS422" i="1"/>
  <c r="CS424" i="1"/>
  <c r="CS425" i="1"/>
  <c r="CS426" i="1"/>
  <c r="CS427" i="1"/>
  <c r="CS428" i="1"/>
  <c r="CS429" i="1"/>
  <c r="CS430" i="1"/>
  <c r="CS431" i="1"/>
  <c r="CS432" i="1"/>
  <c r="CS433" i="1"/>
  <c r="CS434" i="1"/>
  <c r="CS435" i="1"/>
  <c r="CS436" i="1"/>
  <c r="CS437" i="1"/>
  <c r="CS438" i="1"/>
  <c r="CS439" i="1"/>
  <c r="CS440" i="1"/>
  <c r="CS441" i="1"/>
  <c r="CS442" i="1"/>
  <c r="CS443" i="1"/>
  <c r="CS444" i="1"/>
  <c r="CS445" i="1"/>
  <c r="CS446" i="1"/>
  <c r="CS447" i="1"/>
  <c r="CS448" i="1"/>
  <c r="CS449" i="1"/>
  <c r="CS450" i="1"/>
  <c r="CS451" i="1"/>
  <c r="CS452" i="1"/>
  <c r="CS453" i="1"/>
  <c r="CS454" i="1"/>
  <c r="CS455" i="1"/>
  <c r="CS456" i="1"/>
  <c r="CS457" i="1"/>
  <c r="CS458" i="1"/>
  <c r="CS459" i="1"/>
  <c r="CS460" i="1"/>
  <c r="CS461" i="1"/>
  <c r="CS462" i="1"/>
  <c r="CS463" i="1"/>
  <c r="CS464" i="1"/>
  <c r="CS465" i="1"/>
  <c r="CS466" i="1"/>
  <c r="CS467" i="1"/>
  <c r="CS468" i="1"/>
  <c r="CS469" i="1"/>
  <c r="CS470" i="1"/>
  <c r="CS471" i="1"/>
  <c r="CS472" i="1"/>
  <c r="CS473" i="1"/>
  <c r="CS474" i="1"/>
  <c r="CS475" i="1"/>
  <c r="CS476" i="1"/>
  <c r="CS477" i="1"/>
  <c r="CS478" i="1"/>
  <c r="CS479" i="1"/>
  <c r="CS480" i="1"/>
  <c r="CS481" i="1"/>
  <c r="CS482" i="1"/>
  <c r="CS483" i="1"/>
  <c r="CS484" i="1"/>
  <c r="CS485" i="1"/>
  <c r="CS486" i="1"/>
  <c r="CS487" i="1"/>
  <c r="CS488" i="1"/>
  <c r="CS489" i="1"/>
  <c r="CS490" i="1"/>
  <c r="CS491" i="1"/>
  <c r="CS492" i="1"/>
  <c r="CS493" i="1"/>
  <c r="CS494" i="1"/>
  <c r="CS495" i="1"/>
  <c r="CS496" i="1"/>
  <c r="CS497" i="1"/>
  <c r="CS498" i="1"/>
  <c r="CS499" i="1"/>
  <c r="CS500" i="1"/>
  <c r="CS501" i="1"/>
  <c r="CS502" i="1"/>
  <c r="CS503" i="1"/>
  <c r="CS504" i="1"/>
  <c r="CS505" i="1"/>
  <c r="CS506" i="1"/>
  <c r="CS507" i="1"/>
  <c r="CS508" i="1"/>
  <c r="CS509" i="1"/>
  <c r="CS510" i="1"/>
  <c r="CS511" i="1"/>
  <c r="CS512" i="1"/>
  <c r="CS513" i="1"/>
  <c r="CS514" i="1"/>
  <c r="CS515" i="1"/>
  <c r="CS516" i="1"/>
  <c r="CS517" i="1"/>
  <c r="CS518" i="1"/>
  <c r="CS519" i="1"/>
  <c r="CS520" i="1"/>
  <c r="CS521" i="1"/>
  <c r="CS522" i="1"/>
  <c r="CS523" i="1"/>
  <c r="CS524" i="1"/>
  <c r="CS525" i="1"/>
  <c r="CS527" i="1"/>
  <c r="CS528" i="1"/>
  <c r="CS529" i="1"/>
  <c r="CS530" i="1"/>
  <c r="CS531" i="1"/>
  <c r="CS532" i="1"/>
  <c r="CS533" i="1"/>
  <c r="CS534" i="1"/>
  <c r="CS535" i="1"/>
  <c r="CS536" i="1"/>
  <c r="CS537" i="1"/>
  <c r="CS538" i="1"/>
  <c r="CS539" i="1"/>
  <c r="CS540" i="1"/>
  <c r="CS541" i="1"/>
  <c r="CS542" i="1"/>
  <c r="CS543" i="1"/>
  <c r="CS544" i="1"/>
  <c r="CS545" i="1"/>
  <c r="CS546" i="1"/>
  <c r="CS547" i="1"/>
  <c r="CO320" i="1"/>
  <c r="CO4" i="1"/>
  <c r="CO5" i="1"/>
  <c r="CO6" i="1"/>
  <c r="CO7" i="1"/>
  <c r="CO8" i="1"/>
  <c r="CO9" i="1"/>
  <c r="CO10" i="1"/>
  <c r="CO11" i="1"/>
  <c r="CO12" i="1"/>
  <c r="CO13" i="1"/>
  <c r="CO14" i="1"/>
  <c r="CO15" i="1"/>
  <c r="CO16" i="1"/>
  <c r="CO17" i="1"/>
  <c r="CO18" i="1"/>
  <c r="CO19" i="1"/>
  <c r="CO20" i="1"/>
  <c r="CO21" i="1"/>
  <c r="CO22" i="1"/>
  <c r="CO23" i="1"/>
  <c r="CO24" i="1"/>
  <c r="CO25" i="1"/>
  <c r="CO26" i="1"/>
  <c r="CO27" i="1"/>
  <c r="CO28" i="1"/>
  <c r="CO29" i="1"/>
  <c r="CO30" i="1"/>
  <c r="CO31" i="1"/>
  <c r="CO32" i="1"/>
  <c r="CO33" i="1"/>
  <c r="CO34" i="1"/>
  <c r="CO35" i="1"/>
  <c r="CO36" i="1"/>
  <c r="CO37" i="1"/>
  <c r="CO38" i="1"/>
  <c r="CO39" i="1"/>
  <c r="CO40" i="1"/>
  <c r="CO41" i="1"/>
  <c r="CO42" i="1"/>
  <c r="CO43" i="1"/>
  <c r="CO44" i="1"/>
  <c r="CO45" i="1"/>
  <c r="CO46" i="1"/>
  <c r="CO47" i="1"/>
  <c r="CO48" i="1"/>
  <c r="CO49" i="1"/>
  <c r="CO50" i="1"/>
  <c r="CO51" i="1"/>
  <c r="CO52" i="1"/>
  <c r="CO53" i="1"/>
  <c r="CO54" i="1"/>
  <c r="CO55" i="1"/>
  <c r="CO56" i="1"/>
  <c r="CO57" i="1"/>
  <c r="CO58" i="1"/>
  <c r="CO59" i="1"/>
  <c r="CO60" i="1"/>
  <c r="CO61" i="1"/>
  <c r="CO62" i="1"/>
  <c r="CO63" i="1"/>
  <c r="CO64" i="1"/>
  <c r="CO65" i="1"/>
  <c r="CO66" i="1"/>
  <c r="CO67" i="1"/>
  <c r="CO68" i="1"/>
  <c r="CO69" i="1"/>
  <c r="CO70" i="1"/>
  <c r="CO71" i="1"/>
  <c r="CO72" i="1"/>
  <c r="CO73" i="1"/>
  <c r="CO74" i="1"/>
  <c r="CO75" i="1"/>
  <c r="CO76" i="1"/>
  <c r="CO77" i="1"/>
  <c r="CO78" i="1"/>
  <c r="CO79" i="1"/>
  <c r="CO80" i="1"/>
  <c r="CO81" i="1"/>
  <c r="CO82" i="1"/>
  <c r="CO83" i="1"/>
  <c r="CO84" i="1"/>
  <c r="CO85" i="1"/>
  <c r="CO87" i="1"/>
  <c r="CO89" i="1"/>
  <c r="CO90" i="1"/>
  <c r="CO91" i="1"/>
  <c r="CO92" i="1"/>
  <c r="CO93" i="1"/>
  <c r="CO94" i="1"/>
  <c r="CO95" i="1"/>
  <c r="CO96" i="1"/>
  <c r="CO97" i="1"/>
  <c r="CO98" i="1"/>
  <c r="CO99" i="1"/>
  <c r="CO100" i="1"/>
  <c r="CO101" i="1"/>
  <c r="CO102" i="1"/>
  <c r="CO103" i="1"/>
  <c r="CO104" i="1"/>
  <c r="CO105" i="1"/>
  <c r="CO106" i="1"/>
  <c r="CO107" i="1"/>
  <c r="CO108" i="1"/>
  <c r="CO109" i="1"/>
  <c r="CO110" i="1"/>
  <c r="CO111" i="1"/>
  <c r="CO112" i="1"/>
  <c r="CO113" i="1"/>
  <c r="CO114" i="1"/>
  <c r="CO115" i="1"/>
  <c r="CO116" i="1"/>
  <c r="CO117" i="1"/>
  <c r="CO118" i="1"/>
  <c r="CO119" i="1"/>
  <c r="CO120" i="1"/>
  <c r="CO121" i="1"/>
  <c r="CO122" i="1"/>
  <c r="CO123" i="1"/>
  <c r="CO124" i="1"/>
  <c r="CO125" i="1"/>
  <c r="CO126" i="1"/>
  <c r="CO127" i="1"/>
  <c r="CO128" i="1"/>
  <c r="CO129" i="1"/>
  <c r="CO130" i="1"/>
  <c r="CO131" i="1"/>
  <c r="CO132" i="1"/>
  <c r="CO133" i="1"/>
  <c r="CO134" i="1"/>
  <c r="CO135" i="1"/>
  <c r="CO136" i="1"/>
  <c r="CO137" i="1"/>
  <c r="CO138" i="1"/>
  <c r="CO139" i="1"/>
  <c r="CO140" i="1"/>
  <c r="CO141" i="1"/>
  <c r="CO142" i="1"/>
  <c r="CO143" i="1"/>
  <c r="CO144" i="1"/>
  <c r="CO145" i="1"/>
  <c r="CO146" i="1"/>
  <c r="CO147" i="1"/>
  <c r="CO148" i="1"/>
  <c r="CO149" i="1"/>
  <c r="CO150" i="1"/>
  <c r="CO151" i="1"/>
  <c r="CO152" i="1"/>
  <c r="CO153" i="1"/>
  <c r="CO154" i="1"/>
  <c r="CO155" i="1"/>
  <c r="CO156" i="1"/>
  <c r="CO157" i="1"/>
  <c r="CO158" i="1"/>
  <c r="CO159" i="1"/>
  <c r="CO160" i="1"/>
  <c r="CO161" i="1"/>
  <c r="CO162" i="1"/>
  <c r="CO163" i="1"/>
  <c r="CO164" i="1"/>
  <c r="CO165" i="1"/>
  <c r="CO166" i="1"/>
  <c r="CO167" i="1"/>
  <c r="CO168" i="1"/>
  <c r="CO169" i="1"/>
  <c r="CO170" i="1"/>
  <c r="CO171" i="1"/>
  <c r="CO172" i="1"/>
  <c r="CO173" i="1"/>
  <c r="CO174" i="1"/>
  <c r="CO175" i="1"/>
  <c r="CO176" i="1"/>
  <c r="CO177" i="1"/>
  <c r="CO178" i="1"/>
  <c r="CO179" i="1"/>
  <c r="CO180" i="1"/>
  <c r="CO181" i="1"/>
  <c r="CO182" i="1"/>
  <c r="CO183" i="1"/>
  <c r="CO184" i="1"/>
  <c r="CO185" i="1"/>
  <c r="CO186" i="1"/>
  <c r="CO187" i="1"/>
  <c r="CO188" i="1"/>
  <c r="CO189" i="1"/>
  <c r="CO190" i="1"/>
  <c r="CO191" i="1"/>
  <c r="CO192" i="1"/>
  <c r="CO193" i="1"/>
  <c r="CO194" i="1"/>
  <c r="CO195" i="1"/>
  <c r="CO196" i="1"/>
  <c r="CO197" i="1"/>
  <c r="CO198" i="1"/>
  <c r="CO199" i="1"/>
  <c r="CO200" i="1"/>
  <c r="CO201" i="1"/>
  <c r="CO202" i="1"/>
  <c r="CO318" i="1"/>
  <c r="CO319" i="1"/>
  <c r="D3" i="4"/>
  <c r="E3" i="4"/>
  <c r="D4" i="4"/>
  <c r="E4" i="4"/>
  <c r="D5" i="4"/>
  <c r="E5" i="4"/>
  <c r="D6" i="4"/>
  <c r="E6" i="4"/>
  <c r="D7" i="4"/>
  <c r="E7" i="4"/>
  <c r="D8" i="4"/>
  <c r="E8" i="4"/>
  <c r="D9" i="4"/>
  <c r="E9" i="4"/>
  <c r="D10" i="4"/>
  <c r="E10" i="4"/>
  <c r="D11" i="4"/>
  <c r="E11" i="4"/>
  <c r="D12" i="4"/>
  <c r="E12" i="4"/>
  <c r="D13" i="4"/>
  <c r="E13" i="4"/>
  <c r="D14" i="4"/>
  <c r="E14" i="4"/>
  <c r="D15" i="4"/>
  <c r="E15" i="4"/>
  <c r="D16" i="4"/>
  <c r="E16" i="4"/>
  <c r="D17" i="4"/>
  <c r="E17" i="4"/>
  <c r="D18" i="4"/>
  <c r="E18" i="4"/>
  <c r="D19" i="4"/>
  <c r="E19" i="4"/>
  <c r="D20" i="4"/>
  <c r="E20" i="4"/>
  <c r="D21" i="4"/>
  <c r="E21" i="4"/>
  <c r="D22" i="4"/>
  <c r="E22" i="4"/>
  <c r="D23" i="4"/>
  <c r="E23" i="4"/>
  <c r="D24" i="4"/>
  <c r="E24" i="4"/>
  <c r="D25" i="4"/>
  <c r="E25" i="4"/>
  <c r="D26" i="4"/>
  <c r="E26" i="4"/>
  <c r="D27" i="4"/>
  <c r="E27" i="4"/>
  <c r="D28" i="4"/>
  <c r="E28" i="4"/>
  <c r="D29" i="4"/>
  <c r="E29" i="4"/>
  <c r="D30" i="4"/>
  <c r="E30" i="4"/>
  <c r="D31" i="4"/>
  <c r="E31" i="4"/>
  <c r="D32" i="4"/>
  <c r="E32" i="4"/>
  <c r="D33" i="4"/>
  <c r="E33" i="4"/>
  <c r="D34" i="4"/>
  <c r="E34" i="4"/>
  <c r="D35" i="4"/>
  <c r="E35" i="4"/>
  <c r="D36" i="4"/>
  <c r="E36" i="4"/>
  <c r="D37" i="4"/>
  <c r="E37" i="4"/>
  <c r="D38" i="4"/>
  <c r="E38" i="4"/>
  <c r="D39" i="4"/>
  <c r="E39" i="4"/>
  <c r="D40" i="4"/>
  <c r="E40" i="4"/>
  <c r="D41" i="4"/>
  <c r="E41" i="4"/>
  <c r="D42" i="4"/>
  <c r="E42" i="4"/>
  <c r="D43" i="4"/>
  <c r="E43" i="4"/>
  <c r="D44" i="4"/>
  <c r="E44" i="4"/>
  <c r="D45" i="4"/>
  <c r="E45" i="4"/>
  <c r="D46" i="4"/>
  <c r="E46" i="4"/>
  <c r="D47" i="4"/>
  <c r="E47" i="4"/>
  <c r="D48" i="4"/>
  <c r="E48" i="4"/>
  <c r="D49" i="4"/>
  <c r="E49" i="4"/>
  <c r="D50" i="4"/>
  <c r="E50" i="4"/>
  <c r="D51" i="4"/>
  <c r="E51" i="4"/>
  <c r="D52" i="4"/>
  <c r="E52" i="4"/>
  <c r="D53" i="4"/>
  <c r="E53" i="4"/>
  <c r="D54" i="4"/>
  <c r="E54" i="4"/>
  <c r="D55" i="4"/>
  <c r="E55" i="4"/>
  <c r="D56" i="4"/>
  <c r="E56" i="4"/>
  <c r="D57" i="4"/>
  <c r="E57" i="4"/>
  <c r="D58" i="4"/>
  <c r="E58" i="4"/>
  <c r="D59" i="4"/>
  <c r="E59" i="4"/>
  <c r="D60" i="4"/>
  <c r="E60" i="4"/>
  <c r="D61" i="4"/>
  <c r="E61" i="4"/>
  <c r="D62" i="4"/>
  <c r="E62" i="4"/>
  <c r="D63" i="4"/>
  <c r="E63" i="4"/>
  <c r="D64" i="4"/>
  <c r="E64" i="4"/>
  <c r="D65" i="4"/>
  <c r="E65" i="4"/>
  <c r="D66" i="4"/>
  <c r="E66" i="4"/>
  <c r="D67" i="4"/>
  <c r="E67" i="4"/>
  <c r="D68" i="4"/>
  <c r="E68" i="4"/>
  <c r="D69" i="4"/>
  <c r="E69" i="4"/>
  <c r="D70" i="4"/>
  <c r="E70" i="4"/>
  <c r="D71" i="4"/>
  <c r="E71" i="4"/>
  <c r="D72" i="4"/>
  <c r="E72" i="4"/>
  <c r="D73" i="4"/>
  <c r="E73" i="4"/>
  <c r="D74" i="4"/>
  <c r="E74" i="4"/>
  <c r="D75" i="4"/>
  <c r="E75" i="4"/>
  <c r="D76" i="4"/>
  <c r="E76" i="4"/>
  <c r="D77" i="4"/>
  <c r="E77" i="4"/>
  <c r="D78" i="4"/>
  <c r="E78" i="4"/>
  <c r="D79" i="4"/>
  <c r="E79" i="4"/>
  <c r="D80" i="4"/>
  <c r="E80" i="4"/>
  <c r="D81" i="4"/>
  <c r="E81" i="4"/>
  <c r="D82" i="4"/>
  <c r="E82" i="4"/>
  <c r="D83" i="4"/>
  <c r="E83" i="4"/>
  <c r="D84" i="4"/>
  <c r="E84" i="4"/>
  <c r="D85" i="4"/>
  <c r="E85" i="4"/>
  <c r="D86" i="4"/>
  <c r="E86" i="4"/>
  <c r="D87" i="4"/>
  <c r="E87" i="4"/>
  <c r="D88" i="4"/>
  <c r="E88" i="4"/>
  <c r="D89" i="4"/>
  <c r="E89" i="4"/>
  <c r="D90" i="4"/>
  <c r="E90" i="4"/>
  <c r="D91" i="4"/>
  <c r="E91" i="4"/>
  <c r="D92" i="4"/>
  <c r="E92" i="4"/>
  <c r="D93" i="4"/>
  <c r="E93" i="4"/>
  <c r="D94" i="4"/>
  <c r="E94" i="4"/>
  <c r="D95" i="4"/>
  <c r="E95" i="4"/>
  <c r="D96" i="4"/>
  <c r="E96" i="4"/>
  <c r="D97" i="4"/>
  <c r="E97" i="4"/>
  <c r="D98" i="4"/>
  <c r="E98" i="4"/>
  <c r="D99" i="4"/>
  <c r="E99" i="4"/>
  <c r="D100" i="4"/>
  <c r="E100" i="4"/>
  <c r="D101" i="4"/>
  <c r="E101" i="4"/>
  <c r="D102" i="4"/>
  <c r="E102" i="4"/>
  <c r="D103" i="4"/>
  <c r="E103" i="4"/>
  <c r="D104" i="4"/>
  <c r="E104" i="4"/>
  <c r="D105" i="4"/>
  <c r="E105" i="4"/>
  <c r="D106" i="4"/>
  <c r="E106" i="4"/>
  <c r="D107" i="4"/>
  <c r="E107" i="4"/>
  <c r="D108" i="4"/>
  <c r="E108" i="4"/>
  <c r="D109" i="4"/>
  <c r="E109" i="4"/>
  <c r="D110" i="4"/>
  <c r="E110" i="4"/>
  <c r="D111" i="4"/>
  <c r="E111" i="4"/>
  <c r="D112" i="4"/>
  <c r="E112" i="4"/>
  <c r="D113" i="4"/>
  <c r="E113" i="4"/>
  <c r="D114" i="4"/>
  <c r="E114" i="4"/>
  <c r="D115" i="4"/>
  <c r="E115" i="4"/>
  <c r="D116" i="4"/>
  <c r="E116" i="4"/>
  <c r="D117" i="4"/>
  <c r="E117" i="4"/>
  <c r="D118" i="4"/>
  <c r="E118" i="4"/>
  <c r="D119" i="4"/>
  <c r="E119" i="4"/>
  <c r="D120" i="4"/>
  <c r="E120" i="4"/>
  <c r="D121" i="4"/>
  <c r="E121" i="4"/>
  <c r="D122" i="4"/>
  <c r="E122" i="4"/>
  <c r="D123" i="4"/>
  <c r="E123" i="4"/>
  <c r="D124" i="4"/>
  <c r="E124" i="4"/>
  <c r="D125" i="4"/>
  <c r="E125" i="4"/>
  <c r="D126" i="4"/>
  <c r="E126" i="4"/>
  <c r="D127" i="4"/>
  <c r="E127" i="4"/>
  <c r="D128" i="4"/>
  <c r="E128" i="4"/>
  <c r="D129" i="4"/>
  <c r="E129" i="4"/>
  <c r="D130" i="4"/>
  <c r="E130" i="4"/>
  <c r="D131" i="4"/>
  <c r="E131" i="4"/>
  <c r="D132" i="4"/>
  <c r="E132" i="4"/>
  <c r="D133" i="4"/>
  <c r="E133" i="4"/>
  <c r="D134" i="4"/>
  <c r="E134" i="4"/>
  <c r="D135" i="4"/>
  <c r="E135" i="4"/>
  <c r="D136" i="4"/>
  <c r="E136" i="4"/>
  <c r="D137" i="4"/>
  <c r="E137" i="4"/>
  <c r="D138" i="4"/>
  <c r="E138" i="4"/>
  <c r="D139" i="4"/>
  <c r="E139" i="4"/>
  <c r="D140" i="4"/>
  <c r="E140" i="4"/>
  <c r="D141" i="4"/>
  <c r="E141" i="4"/>
  <c r="D142" i="4"/>
  <c r="E142" i="4"/>
  <c r="D143" i="4"/>
  <c r="E143" i="4"/>
  <c r="D144" i="4"/>
  <c r="E144" i="4"/>
  <c r="D145" i="4"/>
  <c r="E145" i="4"/>
  <c r="D146" i="4"/>
  <c r="E146" i="4"/>
  <c r="D147" i="4"/>
  <c r="E147" i="4"/>
  <c r="D148" i="4"/>
  <c r="E148" i="4"/>
  <c r="D149" i="4"/>
  <c r="E149" i="4"/>
  <c r="D150" i="4"/>
  <c r="E150" i="4"/>
  <c r="D151" i="4"/>
  <c r="E151" i="4"/>
  <c r="D152" i="4"/>
  <c r="E152" i="4"/>
  <c r="D153" i="4"/>
  <c r="E153" i="4"/>
  <c r="D154" i="4"/>
  <c r="E154" i="4"/>
  <c r="D155" i="4"/>
  <c r="E155" i="4"/>
  <c r="D156" i="4"/>
  <c r="E156" i="4"/>
  <c r="D157" i="4"/>
  <c r="E157" i="4"/>
  <c r="D158" i="4"/>
  <c r="E158" i="4"/>
  <c r="D159" i="4"/>
  <c r="E159" i="4"/>
  <c r="D160" i="4"/>
  <c r="E160" i="4"/>
  <c r="D161" i="4"/>
  <c r="E161" i="4"/>
  <c r="D162" i="4"/>
  <c r="E162" i="4"/>
  <c r="D163" i="4"/>
  <c r="E163" i="4"/>
  <c r="D164" i="4"/>
  <c r="E164" i="4"/>
  <c r="D165" i="4"/>
  <c r="E165" i="4"/>
  <c r="D166" i="4"/>
  <c r="E166" i="4"/>
  <c r="D167" i="4"/>
  <c r="E167" i="4"/>
  <c r="D168" i="4"/>
  <c r="E168" i="4"/>
  <c r="D169" i="4"/>
  <c r="E169" i="4"/>
  <c r="D170" i="4"/>
  <c r="E170" i="4"/>
  <c r="D171" i="4"/>
  <c r="E171" i="4"/>
  <c r="D172" i="4"/>
  <c r="E172" i="4"/>
  <c r="D173" i="4"/>
  <c r="E173" i="4"/>
  <c r="D174" i="4"/>
  <c r="E174" i="4"/>
  <c r="D175" i="4"/>
  <c r="E175" i="4"/>
  <c r="D176" i="4"/>
  <c r="E176" i="4"/>
  <c r="D177" i="4"/>
  <c r="E177" i="4"/>
  <c r="D2" i="4"/>
  <c r="E2" i="4"/>
  <c r="G3" i="4"/>
  <c r="H3" i="4"/>
  <c r="G4" i="4"/>
  <c r="H4" i="4"/>
  <c r="G5" i="4"/>
  <c r="H5" i="4"/>
  <c r="G6" i="4"/>
  <c r="H6" i="4"/>
  <c r="G7" i="4"/>
  <c r="H7" i="4"/>
  <c r="G8" i="4"/>
  <c r="H8" i="4"/>
  <c r="G9" i="4"/>
  <c r="H9" i="4"/>
  <c r="G10" i="4"/>
  <c r="H10" i="4"/>
  <c r="G11" i="4"/>
  <c r="H11" i="4"/>
  <c r="G12" i="4"/>
  <c r="H12" i="4"/>
  <c r="G13" i="4"/>
  <c r="H13" i="4"/>
  <c r="G14" i="4"/>
  <c r="H14" i="4"/>
  <c r="G15" i="4"/>
  <c r="H15" i="4"/>
  <c r="G16" i="4"/>
  <c r="H16" i="4"/>
  <c r="G17" i="4"/>
  <c r="H17" i="4"/>
  <c r="G18" i="4"/>
  <c r="H18" i="4"/>
  <c r="G19" i="4"/>
  <c r="H19" i="4"/>
  <c r="G20" i="4"/>
  <c r="H20" i="4"/>
  <c r="G21" i="4"/>
  <c r="H21" i="4"/>
  <c r="G22" i="4"/>
  <c r="H22" i="4"/>
  <c r="G23" i="4"/>
  <c r="H23" i="4"/>
  <c r="G24" i="4"/>
  <c r="H24" i="4"/>
  <c r="G25" i="4"/>
  <c r="H25" i="4"/>
  <c r="G26" i="4"/>
  <c r="H26" i="4"/>
  <c r="G27" i="4"/>
  <c r="H27" i="4"/>
  <c r="H28" i="4"/>
  <c r="G29" i="4"/>
  <c r="H29" i="4"/>
  <c r="G30" i="4"/>
  <c r="H30" i="4"/>
  <c r="G31" i="4"/>
  <c r="H31" i="4"/>
  <c r="G32" i="4"/>
  <c r="H32" i="4"/>
  <c r="G33" i="4"/>
  <c r="H33" i="4"/>
  <c r="G34" i="4"/>
  <c r="H34" i="4"/>
  <c r="G35" i="4"/>
  <c r="H35" i="4"/>
  <c r="G36" i="4"/>
  <c r="H36" i="4"/>
  <c r="G37" i="4"/>
  <c r="H37" i="4"/>
  <c r="G38" i="4"/>
  <c r="H38" i="4"/>
  <c r="G39" i="4"/>
  <c r="H39" i="4"/>
  <c r="G40" i="4"/>
  <c r="H40" i="4"/>
  <c r="G41" i="4"/>
  <c r="H41" i="4"/>
  <c r="G42" i="4"/>
  <c r="H42" i="4"/>
  <c r="G43" i="4"/>
  <c r="H43" i="4"/>
  <c r="H44" i="4"/>
  <c r="H45" i="4"/>
  <c r="H46" i="4"/>
  <c r="H47" i="4"/>
  <c r="G48" i="4"/>
  <c r="H48" i="4"/>
  <c r="H49" i="4"/>
  <c r="H50" i="4"/>
  <c r="G51" i="4"/>
  <c r="H51" i="4"/>
  <c r="H52" i="4"/>
  <c r="H53" i="4"/>
  <c r="H54" i="4"/>
  <c r="H55" i="4"/>
  <c r="H56" i="4"/>
  <c r="G57" i="4"/>
  <c r="H57" i="4"/>
  <c r="H58" i="4"/>
  <c r="G59" i="4"/>
  <c r="H59" i="4"/>
  <c r="G60" i="4"/>
  <c r="H60" i="4"/>
  <c r="G61" i="4"/>
  <c r="H61" i="4"/>
  <c r="G62" i="4"/>
  <c r="H62" i="4"/>
  <c r="H63" i="4"/>
  <c r="G64" i="4"/>
  <c r="H64" i="4"/>
  <c r="H65" i="4"/>
  <c r="G66" i="4"/>
  <c r="H66" i="4"/>
  <c r="G67" i="4"/>
  <c r="H67" i="4"/>
  <c r="G68" i="4"/>
  <c r="H68" i="4"/>
  <c r="G69" i="4"/>
  <c r="H69" i="4"/>
  <c r="G70" i="4"/>
  <c r="H70" i="4"/>
  <c r="G71" i="4"/>
  <c r="H71" i="4"/>
  <c r="H72" i="4"/>
  <c r="H73" i="4"/>
  <c r="H74" i="4"/>
  <c r="H75" i="4"/>
  <c r="H76" i="4"/>
  <c r="G77" i="4"/>
  <c r="H77" i="4"/>
  <c r="G78" i="4"/>
  <c r="H78" i="4"/>
  <c r="G79" i="4"/>
  <c r="H79" i="4"/>
  <c r="G80" i="4"/>
  <c r="H80" i="4"/>
  <c r="G81" i="4"/>
  <c r="H81" i="4"/>
  <c r="G82" i="4"/>
  <c r="H82" i="4"/>
  <c r="G83" i="4"/>
  <c r="H83" i="4"/>
  <c r="H84" i="4"/>
  <c r="H85" i="4"/>
  <c r="H86" i="4"/>
  <c r="H87" i="4"/>
  <c r="H88" i="4"/>
  <c r="H89" i="4"/>
  <c r="H90" i="4"/>
  <c r="H91" i="4"/>
  <c r="H92" i="4"/>
  <c r="H93" i="4"/>
  <c r="H94" i="4"/>
  <c r="H95" i="4"/>
  <c r="H96" i="4"/>
  <c r="H97" i="4"/>
  <c r="G98" i="4"/>
  <c r="H98" i="4"/>
  <c r="G99" i="4"/>
  <c r="H99" i="4"/>
  <c r="G100" i="4"/>
  <c r="H100" i="4"/>
  <c r="G101" i="4"/>
  <c r="H101" i="4"/>
  <c r="G102" i="4"/>
  <c r="H102" i="4"/>
  <c r="G103" i="4"/>
  <c r="H103" i="4"/>
  <c r="G104" i="4"/>
  <c r="H104" i="4"/>
  <c r="G105" i="4"/>
  <c r="H105" i="4"/>
  <c r="G106" i="4"/>
  <c r="H106" i="4"/>
  <c r="G107" i="4"/>
  <c r="H107" i="4"/>
  <c r="G108" i="4"/>
  <c r="H108" i="4"/>
  <c r="G109" i="4"/>
  <c r="H109" i="4"/>
  <c r="G110" i="4"/>
  <c r="H110" i="4"/>
  <c r="G111" i="4"/>
  <c r="H111" i="4"/>
  <c r="G112" i="4"/>
  <c r="H112" i="4"/>
  <c r="G113" i="4"/>
  <c r="H113" i="4"/>
  <c r="G114" i="4"/>
  <c r="H114" i="4"/>
  <c r="G115" i="4"/>
  <c r="H115" i="4"/>
  <c r="G116" i="4"/>
  <c r="H116" i="4"/>
  <c r="G117" i="4"/>
  <c r="H117" i="4"/>
  <c r="G118" i="4"/>
  <c r="H118" i="4"/>
  <c r="G119" i="4"/>
  <c r="H119" i="4"/>
  <c r="G120" i="4"/>
  <c r="H120" i="4"/>
  <c r="G121" i="4"/>
  <c r="H121" i="4"/>
  <c r="G122" i="4"/>
  <c r="H122" i="4"/>
  <c r="G123" i="4"/>
  <c r="H123" i="4"/>
  <c r="H124" i="4"/>
  <c r="H125" i="4"/>
  <c r="H126" i="4"/>
  <c r="H127" i="4"/>
  <c r="H128" i="4"/>
  <c r="H129" i="4"/>
  <c r="H130" i="4"/>
  <c r="H131" i="4"/>
  <c r="H132" i="4"/>
  <c r="H133" i="4"/>
  <c r="H134" i="4"/>
  <c r="G135" i="4"/>
  <c r="H135" i="4"/>
  <c r="G136" i="4"/>
  <c r="H136" i="4"/>
  <c r="G137" i="4"/>
  <c r="H137" i="4"/>
  <c r="G138" i="4"/>
  <c r="H138" i="4"/>
  <c r="G139" i="4"/>
  <c r="H139" i="4"/>
  <c r="G140" i="4"/>
  <c r="H140" i="4"/>
  <c r="G141" i="4"/>
  <c r="H141" i="4"/>
  <c r="G142" i="4"/>
  <c r="H142" i="4"/>
  <c r="G143" i="4"/>
  <c r="H143" i="4"/>
  <c r="H144" i="4"/>
  <c r="G145" i="4"/>
  <c r="H145" i="4"/>
  <c r="G146" i="4"/>
  <c r="H146" i="4"/>
  <c r="G147" i="4"/>
  <c r="H147" i="4"/>
  <c r="G148" i="4"/>
  <c r="H148" i="4"/>
  <c r="G149" i="4"/>
  <c r="H149" i="4"/>
  <c r="G150" i="4"/>
  <c r="H150" i="4"/>
  <c r="G151" i="4"/>
  <c r="H151" i="4"/>
  <c r="G152" i="4"/>
  <c r="H152" i="4"/>
  <c r="G153" i="4"/>
  <c r="H153" i="4"/>
  <c r="G154" i="4"/>
  <c r="H154" i="4"/>
  <c r="G155" i="4"/>
  <c r="H155" i="4"/>
  <c r="G156" i="4"/>
  <c r="H156" i="4"/>
  <c r="G157" i="4"/>
  <c r="H157" i="4"/>
  <c r="G158" i="4"/>
  <c r="H158" i="4"/>
  <c r="G159" i="4"/>
  <c r="H159" i="4"/>
  <c r="G160" i="4"/>
  <c r="H160" i="4"/>
  <c r="G161" i="4"/>
  <c r="H161" i="4"/>
  <c r="G162" i="4"/>
  <c r="H162" i="4"/>
  <c r="H163" i="4"/>
  <c r="H164" i="4"/>
  <c r="H165" i="4"/>
  <c r="H166" i="4"/>
  <c r="H167" i="4"/>
  <c r="H168" i="4"/>
  <c r="H169" i="4"/>
  <c r="G170" i="4"/>
  <c r="H170" i="4"/>
  <c r="H171" i="4"/>
  <c r="H172" i="4"/>
  <c r="G173" i="4"/>
  <c r="H173" i="4"/>
  <c r="G174" i="4"/>
  <c r="H174" i="4"/>
  <c r="G175" i="4"/>
  <c r="H175" i="4"/>
  <c r="G176" i="4"/>
  <c r="H176" i="4"/>
  <c r="G177" i="4"/>
  <c r="H177" i="4"/>
  <c r="G2" i="4"/>
  <c r="H2" i="4"/>
  <c r="J24" i="3"/>
  <c r="J25" i="3"/>
  <c r="J26" i="3"/>
  <c r="J27" i="3"/>
  <c r="J28" i="3"/>
  <c r="J29" i="3"/>
  <c r="J30" i="3"/>
  <c r="J31" i="3"/>
  <c r="J32" i="3"/>
  <c r="J33" i="3"/>
  <c r="J34" i="3"/>
  <c r="J35" i="3"/>
  <c r="J36" i="3"/>
  <c r="J37" i="3"/>
  <c r="J38" i="3"/>
  <c r="L1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tc={C8B5A218-C58B-445B-B313-D2CB798BC2A9}</author>
    <author>Edwin Moreno Serrano</author>
  </authors>
  <commentList>
    <comment ref="L2"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BÚSQUEDA DE TITULARES Y CESIONARIOS CELDAS BM3 Y BP3</t>
      </text>
    </comment>
    <comment ref="N2" authorId="1" shapeId="0" xr:uid="{00000000-0006-0000-0000-000002000000}">
      <text>
        <r>
          <rPr>
            <b/>
            <sz val="9"/>
            <color indexed="81"/>
            <rFont val="Tahoma"/>
            <family val="2"/>
          </rPr>
          <t>Edwin Moreno Serrano:</t>
        </r>
        <r>
          <rPr>
            <sz val="9"/>
            <color indexed="81"/>
            <rFont val="Tahoma"/>
            <family val="2"/>
          </rPr>
          <t xml:space="preserve">
SI INGRESA NIT , NO DIGITE EL NUMERO DE VERIFICACION
</t>
        </r>
      </text>
    </comment>
    <comment ref="AW2" authorId="1" shapeId="0" xr:uid="{00000000-0006-0000-0000-000003000000}">
      <text>
        <r>
          <rPr>
            <b/>
            <sz val="9"/>
            <color indexed="81"/>
            <rFont val="Tahoma"/>
            <family val="2"/>
          </rPr>
          <t>Edwin Moreno Serrano:</t>
        </r>
        <r>
          <rPr>
            <sz val="9"/>
            <color indexed="81"/>
            <rFont val="Tahoma"/>
            <family val="2"/>
          </rPr>
          <t xml:space="preserve">
MARQUE EL NUMERO DE ADICIONES 1 SI ES LA 1RA, 2 SI ES LA 2DA ETC
</t>
        </r>
      </text>
    </comment>
    <comment ref="AX2" authorId="1" shapeId="0" xr:uid="{00000000-0006-0000-0000-000004000000}">
      <text>
        <r>
          <rPr>
            <b/>
            <sz val="9"/>
            <color indexed="81"/>
            <rFont val="Tahoma"/>
            <family val="2"/>
          </rPr>
          <t>Edwin Moreno Serrano:</t>
        </r>
        <r>
          <rPr>
            <sz val="9"/>
            <color indexed="81"/>
            <rFont val="Tahoma"/>
            <family val="2"/>
          </rPr>
          <t xml:space="preserve">
MARQUE EL NUMERO DE PRORROGA 1 SI ES LA 1RA, 2 SI ES LA 2DA ETC
</t>
        </r>
      </text>
    </comment>
    <comment ref="AY2" authorId="1" shapeId="0" xr:uid="{00000000-0006-0000-0000-000005000000}">
      <text>
        <r>
          <rPr>
            <b/>
            <sz val="9"/>
            <color indexed="81"/>
            <rFont val="Tahoma"/>
            <family val="2"/>
          </rPr>
          <t>Edwin Moreno Serrano:</t>
        </r>
        <r>
          <rPr>
            <sz val="9"/>
            <color indexed="81"/>
            <rFont val="Tahoma"/>
            <family val="2"/>
          </rPr>
          <t xml:space="preserve">
MARQUE EL NUMERO DE CESION
 1 SI ES LA 1RA, 2 SI ES LA 2DA ETC
</t>
        </r>
      </text>
    </comment>
    <comment ref="AZ2" authorId="1" shapeId="0" xr:uid="{00000000-0006-0000-0000-000006000000}">
      <text>
        <r>
          <rPr>
            <b/>
            <sz val="9"/>
            <color indexed="81"/>
            <rFont val="Tahoma"/>
            <family val="2"/>
          </rPr>
          <t>Edwin Moreno Serrano:</t>
        </r>
        <r>
          <rPr>
            <sz val="9"/>
            <color indexed="81"/>
            <rFont val="Tahoma"/>
            <family val="2"/>
          </rPr>
          <t xml:space="preserve">
MARQUE EL NUMERO DE SUSPENSIÓN
 1 SI ES LA 1RA, 2 SI ES LA 2DA ETC
</t>
        </r>
      </text>
    </comment>
    <comment ref="BA2" authorId="1" shapeId="0" xr:uid="{00000000-0006-0000-0000-000007000000}">
      <text>
        <r>
          <rPr>
            <b/>
            <sz val="9"/>
            <color indexed="81"/>
            <rFont val="Tahoma"/>
            <family val="2"/>
          </rPr>
          <t>Edwin Moreno Serrano:</t>
        </r>
        <r>
          <rPr>
            <sz val="9"/>
            <color indexed="81"/>
            <rFont val="Tahoma"/>
            <family val="2"/>
          </rPr>
          <t xml:space="preserve">
MARQUE CON UNA X
</t>
        </r>
      </text>
    </comment>
    <comment ref="BD2" authorId="1" shapeId="0" xr:uid="{00000000-0006-0000-0000-000008000000}">
      <text>
        <r>
          <rPr>
            <b/>
            <sz val="9"/>
            <color indexed="81"/>
            <rFont val="Tahoma"/>
            <family val="2"/>
          </rPr>
          <t>Edwin Moreno Serrano:INDIQUE LA FECHA DESDE DONDE SE CEDE , TERMINA O SUSPENDE</t>
        </r>
      </text>
    </comment>
    <comment ref="BE2" authorId="1" shapeId="0" xr:uid="{00000000-0006-0000-0000-000009000000}">
      <text>
        <r>
          <rPr>
            <b/>
            <sz val="9"/>
            <color indexed="81"/>
            <rFont val="Tahoma"/>
            <family val="2"/>
          </rPr>
          <t>Edwin Moreno Serrano:INDIQUE LA FECHA DESDE DONDE SE CEDE , TERMINA O SUSPENDE</t>
        </r>
      </text>
    </comment>
    <comment ref="BF2" authorId="1" shapeId="0" xr:uid="{00000000-0006-0000-0000-00000A000000}">
      <text>
        <r>
          <rPr>
            <b/>
            <sz val="9"/>
            <color indexed="81"/>
            <rFont val="Tahoma"/>
            <family val="2"/>
          </rPr>
          <t>Edwin Moreno Serrano:INDIQUE LA FECHA DESDE DONDE SE CEDE , TERMINA O SUSPENDE</t>
        </r>
      </text>
    </comment>
    <comment ref="BN2" authorId="1" shapeId="0" xr:uid="{00000000-0006-0000-0000-00000B000000}">
      <text>
        <r>
          <rPr>
            <b/>
            <sz val="9"/>
            <color indexed="81"/>
            <rFont val="Tahoma"/>
            <family val="2"/>
          </rPr>
          <t>Edwin Moreno Serrano:</t>
        </r>
        <r>
          <rPr>
            <sz val="9"/>
            <color indexed="81"/>
            <rFont val="Tahoma"/>
            <family val="2"/>
          </rPr>
          <t xml:space="preserve">
TIPO DE DOCUMENTO DE QUIEN RECIBE LA CESION
</t>
        </r>
      </text>
    </comment>
    <comment ref="BQ2" authorId="1" shapeId="0" xr:uid="{00000000-0006-0000-0000-00000C000000}">
      <text>
        <r>
          <rPr>
            <b/>
            <sz val="9"/>
            <color indexed="81"/>
            <rFont val="Tahoma"/>
            <family val="2"/>
          </rPr>
          <t>Edwin Moreno Serrano:</t>
        </r>
        <r>
          <rPr>
            <sz val="9"/>
            <color indexed="81"/>
            <rFont val="Tahoma"/>
            <family val="2"/>
          </rPr>
          <t xml:space="preserve">
TIPO DE DOCUMENTO DE QUIEN RECIBE LA CESION
</t>
        </r>
      </text>
    </comment>
    <comment ref="BT2" authorId="1" shapeId="0" xr:uid="{00000000-0006-0000-0000-00000D000000}">
      <text>
        <r>
          <rPr>
            <b/>
            <sz val="9"/>
            <color indexed="81"/>
            <rFont val="Tahoma"/>
            <family val="2"/>
          </rPr>
          <t>Edwin Moreno Serrano:</t>
        </r>
        <r>
          <rPr>
            <sz val="9"/>
            <color indexed="81"/>
            <rFont val="Tahoma"/>
            <family val="2"/>
          </rPr>
          <t xml:space="preserve">
TIPO DE DOCUMENTO DE QUIEN RECIBE LA CESION
</t>
        </r>
      </text>
    </comment>
  </commentList>
</comments>
</file>

<file path=xl/sharedStrings.xml><?xml version="1.0" encoding="utf-8"?>
<sst xmlns="http://schemas.openxmlformats.org/spreadsheetml/2006/main" count="21454" uniqueCount="7703">
  <si>
    <t>INFORMACION DEL CONTRATO</t>
  </si>
  <si>
    <t>INFORMACION DEL CONTRATISTA</t>
  </si>
  <si>
    <t>TERMINOS DEL CONTRATO</t>
  </si>
  <si>
    <t xml:space="preserve">                                                                       INFORMACION PRESUPUESTAL</t>
  </si>
  <si>
    <t>MODIFICACIONES                                                MODIFICACIONES                                                                   MODIFICACIONES                                                                  MODIFICACIONES               MODIFICACIONES</t>
  </si>
  <si>
    <t>INFORMACION DE LIQUIDACION DEL CONTRATO</t>
  </si>
  <si>
    <t>CONTRATO No</t>
  </si>
  <si>
    <t>VIGENCIA</t>
  </si>
  <si>
    <t>PROCESO</t>
  </si>
  <si>
    <t>CONTRATO</t>
  </si>
  <si>
    <t>LINK</t>
  </si>
  <si>
    <t>COMPLEMENTO SIPSE</t>
  </si>
  <si>
    <t>TIPO DE CONTRATO</t>
  </si>
  <si>
    <t>MODALIDAD DE SELECCION</t>
  </si>
  <si>
    <t>PROCEDIMIENTO CAUSAL</t>
  </si>
  <si>
    <t>OBJETO</t>
  </si>
  <si>
    <t>NOMBRE DEL CONTRATISTA  QUE INICIA EJECUCION</t>
  </si>
  <si>
    <t>TITULARES DEL CONTRATO</t>
  </si>
  <si>
    <t>TIPO DE DOCUMENTO</t>
  </si>
  <si>
    <t>IDENTIFICACION DEL CONTRATISTA</t>
  </si>
  <si>
    <t>DIGITO VERIFICACION</t>
  </si>
  <si>
    <t>DOCUMENTO EXPEDIDO EN</t>
  </si>
  <si>
    <t>NATURALEZA JURIDICA</t>
  </si>
  <si>
    <t>NIVEL ACADEMICO PERFIL PROFESIONAL</t>
  </si>
  <si>
    <t>AREA</t>
  </si>
  <si>
    <t>REPRESENTANTE LEGAL</t>
  </si>
  <si>
    <t>TIPO DE DOCUMENTO RL</t>
  </si>
  <si>
    <t>NUMERO  IDENTIFICACION DEL RP</t>
  </si>
  <si>
    <t xml:space="preserve">TIPO DE EMPRESA </t>
  </si>
  <si>
    <t>CORREO ELECTRONICO</t>
  </si>
  <si>
    <t>DIRECCION</t>
  </si>
  <si>
    <t>TELEFONO DE CONTACTO</t>
  </si>
  <si>
    <t>NUMERO DE OFERENTES</t>
  </si>
  <si>
    <t>PLAZO DE EJECUCION INICIAL MESES</t>
  </si>
  <si>
    <t>PLAZO DE EJECUCION INICIAL EN DIAS CUANDO ASI LO ESPECIFICA EL CONTRATO</t>
  </si>
  <si>
    <t>FECHA DE SUSCRIPCION</t>
  </si>
  <si>
    <t>FECHA DE INICIO</t>
  </si>
  <si>
    <t>FECHA DE INICIO LETRAS</t>
  </si>
  <si>
    <t>FECHA INICIAL DE TERMINACION DE CONTRATO</t>
  </si>
  <si>
    <t>VALOR MENSUAL DEL CONTRATO</t>
  </si>
  <si>
    <t>VALOR TOTAL INICIAL DEL CONTRATO</t>
  </si>
  <si>
    <t>No DE POLIZA</t>
  </si>
  <si>
    <t xml:space="preserve">ASEGURADORA </t>
  </si>
  <si>
    <t>No CRP</t>
  </si>
  <si>
    <t xml:space="preserve">No CERTIFICADO DE REGISTRO </t>
  </si>
  <si>
    <t>FECHA CRP</t>
  </si>
  <si>
    <t>AFECTACION</t>
  </si>
  <si>
    <t>RUBRO</t>
  </si>
  <si>
    <t xml:space="preserve">NUMERO DEL PILAR </t>
  </si>
  <si>
    <t>PILAR O EJE TRANSVERSAL</t>
  </si>
  <si>
    <t>NUMERO DE 
PROGRAMA</t>
  </si>
  <si>
    <t xml:space="preserve">PROGRAMA </t>
  </si>
  <si>
    <t>NUMERO DE 
PROYECTO</t>
  </si>
  <si>
    <t>PROYECTO</t>
  </si>
  <si>
    <t xml:space="preserve">ADICION </t>
  </si>
  <si>
    <t>PRORROGA</t>
  </si>
  <si>
    <t>CESION</t>
  </si>
  <si>
    <t>SUSPENSIÓN</t>
  </si>
  <si>
    <t>TERMINACION  ANTICIPADA</t>
  </si>
  <si>
    <t xml:space="preserve">OTRO SI </t>
  </si>
  <si>
    <t>NO EJECUTADO</t>
  </si>
  <si>
    <t>FECHA DESDE DONDE SE CEDE 1</t>
  </si>
  <si>
    <t>FECHA DESDE DONDE SE CEDE 2</t>
  </si>
  <si>
    <t>FECHA DESDE DONDE SE CEDE 3</t>
  </si>
  <si>
    <t>FECHA DESDE DONDE SE SUSPENDE 1</t>
  </si>
  <si>
    <t>FECHA DESDE DONDE SE SUSPENDE 2</t>
  </si>
  <si>
    <t>FECHA DESDE DONDE SE SUSPENDE 3</t>
  </si>
  <si>
    <t>FECHA DESDE DONDE SE TERMINA ANTICIPADAMENTE</t>
  </si>
  <si>
    <t>FECHA REINICIO 1</t>
  </si>
  <si>
    <t>FECHA REINICIO 2</t>
  </si>
  <si>
    <t>FECHA REINICIO 3</t>
  </si>
  <si>
    <t>TIPO DE 
DOCUMENTO DE QUIEN RECIBE EN CESION 1</t>
  </si>
  <si>
    <t>NUMERO DE DOCUMENTO</t>
  </si>
  <si>
    <t>NOMBRE DE QUIEN RECIBE EN CESION 1</t>
  </si>
  <si>
    <t>TIPO DE 
DOCUMENTO DE QUIEN RECIBE EN CESION 2</t>
  </si>
  <si>
    <t>NOMBRE DE QUIEN RECIBE EN CESION 2</t>
  </si>
  <si>
    <t>TIPO DE 
DOCUMENTO DE QUIEN RECIBE EN CESION  3</t>
  </si>
  <si>
    <t>NUMERO DE DOCUMENTO 3</t>
  </si>
  <si>
    <t>NOMBRE DE QUIEN RECIBE EN CESION 3</t>
  </si>
  <si>
    <t>N° DE SIPSE  MODIFICACION
ADICION  1</t>
  </si>
  <si>
    <t>N° CRP  MODIFICACION
ADICION 1</t>
  </si>
  <si>
    <t>VALOR ADICION 1</t>
  </si>
  <si>
    <t>TIEMPO PRORROGA 1 MESES</t>
  </si>
  <si>
    <t>TIEMPO PRORROGA 1 DIAS</t>
  </si>
  <si>
    <t>FECHA TERMINACION PRORROGA 1</t>
  </si>
  <si>
    <t>N° DE SIPSE  MODIFICACION
ADICION  2</t>
  </si>
  <si>
    <t>N° CRP  MODIFICACION
ADICION  2</t>
  </si>
  <si>
    <t>VALOR ADICION 2</t>
  </si>
  <si>
    <t>TIEMPO PRORROGA 2 MES</t>
  </si>
  <si>
    <t>FECHA TERMINACION PRORROGA 2</t>
  </si>
  <si>
    <t>N° DE SIPSE  MODIFICACION
ADICION  3</t>
  </si>
  <si>
    <t>N° CRP  MODIFICACION
ADICION  3</t>
  </si>
  <si>
    <t>VALOR ADICION 3</t>
  </si>
  <si>
    <t>TIEMPO PRORROGA 3 MES</t>
  </si>
  <si>
    <t>TIEMPO PRORROGA 3 DIAS</t>
  </si>
  <si>
    <t>FECHA TERMINACION PRORROGA 3</t>
  </si>
  <si>
    <t>VALOR TOTAL ADICION</t>
  </si>
  <si>
    <t>TIEMPO TOTAL PRORROGA MES</t>
  </si>
  <si>
    <t>TIEMPO TOTAL PRORROGA DIAS</t>
  </si>
  <si>
    <t>FECHA DE TERMINACION FINAL</t>
  </si>
  <si>
    <t>VALOR TOTAL DEL CONTRATO CON MODIFICACIONES</t>
  </si>
  <si>
    <t>TIEMPO TOTAL DEL CONTRATO CON MODIFICACIONES</t>
  </si>
  <si>
    <t>VALOR EJECUTADO</t>
  </si>
  <si>
    <t>VALOR POR LIBERAR</t>
  </si>
  <si>
    <t>ESTADO EN SECOP II</t>
  </si>
  <si>
    <t>ESTADO TEMPORAL</t>
  </si>
  <si>
    <t>FECHA LIQUIDACION</t>
  </si>
  <si>
    <t>ABOGADO GESTOR</t>
  </si>
  <si>
    <t>SUPERVISOR</t>
  </si>
  <si>
    <t>NUMERO DE RADICADO ORFEO SUPERVISION</t>
  </si>
  <si>
    <t>FECHA DE ULTIMO RADICADO</t>
  </si>
  <si>
    <t>OBSERVACIONES</t>
  </si>
  <si>
    <t>001</t>
  </si>
  <si>
    <t>FDLTCD-001-2022 (66982)</t>
  </si>
  <si>
    <t>001-2022 CPS-AG (66982)</t>
  </si>
  <si>
    <t>https://community.secop.gov.co/Public/Tendering/OpportunityDetail/Index?noticeUID=CO1.NTC.2534078&amp;isFromPublicArea=True&amp;isModal=False</t>
  </si>
  <si>
    <t>CPS-AG (66982)</t>
  </si>
  <si>
    <t>Contratos de prestación de servicios profesionales y de apoyo a la gestión</t>
  </si>
  <si>
    <t>Contratación directa</t>
  </si>
  <si>
    <t>CD Prestación de servicios profesionales y de apoyo a la gestión, o para la ejecución de trabajos artísticos que sólo puedan encomendarse a determinadas personas naturales;</t>
  </si>
  <si>
    <t>Prestar sus servicios personales para apoyar asistencialmente a la Junta Administradora Local de Teusaquillo en las actividades asistenciales y operativas que se requieran para el correcto funcionamiento de conformidad con los estudios previos</t>
  </si>
  <si>
    <t>LUISA FERNANDA MARTINEZ CAMACHO</t>
  </si>
  <si>
    <t>CC</t>
  </si>
  <si>
    <t>BOGOTÁ</t>
  </si>
  <si>
    <t>PERSONA NATURAL</t>
  </si>
  <si>
    <t>BACHILLER</t>
  </si>
  <si>
    <t>JAL</t>
  </si>
  <si>
    <t>13 de enero 2022</t>
  </si>
  <si>
    <t>63-46-101002764</t>
  </si>
  <si>
    <t>SEGUROS DEL ESTADO SA</t>
  </si>
  <si>
    <t>5000255114 0001</t>
  </si>
  <si>
    <t>INVERSION</t>
  </si>
  <si>
    <t>En ejecución</t>
  </si>
  <si>
    <t>EN EJECUCION</t>
  </si>
  <si>
    <t>NATHALY NAVAS</t>
  </si>
  <si>
    <t>ANDRES LEONARDO TRUJILLO DELGADILLO</t>
  </si>
  <si>
    <t>20226320001763</t>
  </si>
  <si>
    <t>22/02/2022</t>
  </si>
  <si>
    <t>002</t>
  </si>
  <si>
    <t>FDLTCD-002-2022 (66973)</t>
  </si>
  <si>
    <t>002-2022 CPS-AG (66973)</t>
  </si>
  <si>
    <t>https://community.secop.gov.co/Public/Tendering/OpportunityDetail/Index?noticeUID=CO1.NTC.2534084&amp;isFromPublicArea=True&amp;isModal=False</t>
  </si>
  <si>
    <t>CPS-AG (66973)</t>
  </si>
  <si>
    <t>Prestar sus servicios personales para apoyar en la conducción de los vehículos que conforman el parque automotor en propiedad o custodia del fondo de desarrollo local de Teusaquillo, y el transporte de servidores públicos para la realización de las actividades misionales de la alcaldía local, de conformidad con los estudios previos</t>
  </si>
  <si>
    <t>JOHN GUERRERO PIÑEROS</t>
  </si>
  <si>
    <t>DESPACHO</t>
  </si>
  <si>
    <t>63-46-101002765</t>
  </si>
  <si>
    <t>5000255103 0001</t>
  </si>
  <si>
    <t>CAROLINA SUAREZ CABEZA</t>
  </si>
  <si>
    <t>20226320001463</t>
  </si>
  <si>
    <t>16/02/2022</t>
  </si>
  <si>
    <t>003</t>
  </si>
  <si>
    <t>FDLTCD-003-2022 (66984)</t>
  </si>
  <si>
    <t>003-2022 CPS-AG (66984)</t>
  </si>
  <si>
    <t>https://community.secop.gov.co/Public/Tendering/OpportunityDetail/Index?noticeUID=CO1.NTC.2586460&amp;isFromPublicArea=True&amp;isModal=False</t>
  </si>
  <si>
    <t>CPS-AG (66984)</t>
  </si>
  <si>
    <t>Prestar los servicios de apoyo a la gestión en la ejecución del proceso de correspondencia que se genera en CDI de la Alcaldía Local, de conformidad con los estudios previos</t>
  </si>
  <si>
    <t>EDNA MARGARITA DAVILA NOVOA</t>
  </si>
  <si>
    <t>CDI</t>
  </si>
  <si>
    <t>18 de enero 2022</t>
  </si>
  <si>
    <t>33-46-101038442</t>
  </si>
  <si>
    <t>5000262731 0001</t>
  </si>
  <si>
    <t>004</t>
  </si>
  <si>
    <t>FDLTCD-004-2022 (66984)</t>
  </si>
  <si>
    <t>004-2022 CPS-AG (66984)</t>
  </si>
  <si>
    <t>https://community.secop.gov.co/Public/Tendering/OpportunityDetail/Index?noticeUID=CO1.NTC.2597020&amp;isFromPublicArea=True&amp;isModal=False</t>
  </si>
  <si>
    <t>CPS-AG(66984)</t>
  </si>
  <si>
    <t>JHON FREDY CABRERA AYA</t>
  </si>
  <si>
    <t>19 de enero 2022</t>
  </si>
  <si>
    <t>63-46-101002870</t>
  </si>
  <si>
    <t>5000264635 0001</t>
  </si>
  <si>
    <t>005</t>
  </si>
  <si>
    <t>FDLTCD-005-2022 (66973)</t>
  </si>
  <si>
    <t>005-2022 CPS AG (66973)</t>
  </si>
  <si>
    <t>https://community.secop.gov.co/Public/Tendering/OpportunityDetail/Index?noticeUID=CO1.NTC.2547434&amp;isFromPublicArea=True&amp;isModal=False</t>
  </si>
  <si>
    <t>CPS AG (66973)</t>
  </si>
  <si>
    <t>FERNANDO PEREZ BEDOYA</t>
  </si>
  <si>
    <t>14 de enero 2022</t>
  </si>
  <si>
    <t>63-46-101002778</t>
  </si>
  <si>
    <t>5000258242 0002</t>
  </si>
  <si>
    <t>ROSA ISABEL MONTERO TORRES</t>
  </si>
  <si>
    <t>ALCALDESA</t>
  </si>
  <si>
    <t>006</t>
  </si>
  <si>
    <t>FDLTCD-006-2022 (66948)</t>
  </si>
  <si>
    <t>006-2022 CPS-P (66948)</t>
  </si>
  <si>
    <t>https://community.secop.gov.co/Public/Tendering/OpportunityDetail/Index?noticeUID=CO1.NTC.2547617&amp;isFromPublicArea=True&amp;isModal=False</t>
  </si>
  <si>
    <t>CPS P (66948)</t>
  </si>
  <si>
    <t>Prestar los servicios profesionales para apoyar al despacho de la alcaldía Local en la gestión de los procesos administrativos que coadyuven al fortalecimiento institucional en torno a las actividades que realiza el Fondo de Desarrollo Local en sus áreas, de conformidad con los estudios previos</t>
  </si>
  <si>
    <t>LUZ DARY AYALA PALACIO</t>
  </si>
  <si>
    <t>ABOGADA CONTADORA</t>
  </si>
  <si>
    <t>17 de enero 2022</t>
  </si>
  <si>
    <t>17-46-101020474</t>
  </si>
  <si>
    <t>5000260269 0001</t>
  </si>
  <si>
    <t>007</t>
  </si>
  <si>
    <t>FDLTCD-007-2022 (67214)</t>
  </si>
  <si>
    <t>007 2022 CPS-AG (67214)</t>
  </si>
  <si>
    <t>https://community.secop.gov.co/Public/Tendering/OpportunityDetail/Index?noticeUID=CO1.NTC.2548278&amp;isFromPublicArea=True&amp;isModal=False</t>
  </si>
  <si>
    <t>CPS-AG (67214)</t>
  </si>
  <si>
    <t>Apoyar la gestión documental de la alcaldía local para la implementación del proceso de verificación soporte y acompañamiento en el desarrollo de las actividades propias de los procesos y actuaciones administrativas existentes</t>
  </si>
  <si>
    <t>GLORIA MATILDE SANTANA CASALLAS</t>
  </si>
  <si>
    <t>TECNICO</t>
  </si>
  <si>
    <t>15-46-101023578</t>
  </si>
  <si>
    <t>5000257857 0001</t>
  </si>
  <si>
    <t>FABIAN ABRIL</t>
  </si>
  <si>
    <t>SANDRA JANETH ANZOLA VELANDIA</t>
  </si>
  <si>
    <t>20226320001903/20226320001733</t>
  </si>
  <si>
    <t>008</t>
  </si>
  <si>
    <t>FDLTCD-008- 2022(66990)</t>
  </si>
  <si>
    <t>008- 2022 CPS-AG (66990)</t>
  </si>
  <si>
    <t>https://community.secop.gov.co/Public/Tendering/OpportunityDetail/Index?noticeUID=CO1.NTC.2584695&amp;isFromPublicArea=True&amp;isModal=False</t>
  </si>
  <si>
    <t>CPS-AG (66990)</t>
  </si>
  <si>
    <t>Prestar servicios de apoyo a la gestión en el manejo y seguimiento a los trámites administrativos de carácter secretarial que se adelanten en el despacho de la Alcaldía Local de Teusaquillo, de conformidad con los estudios previos</t>
  </si>
  <si>
    <t>BLANCA PATRICIA USECHE CESPEDES</t>
  </si>
  <si>
    <t xml:space="preserve">TECNICO  </t>
  </si>
  <si>
    <t>CALLE 6A #89-47</t>
  </si>
  <si>
    <t>30-44101045456</t>
  </si>
  <si>
    <t>5000262734 0001</t>
  </si>
  <si>
    <t>KATHERINE PEÑA</t>
  </si>
  <si>
    <t>009</t>
  </si>
  <si>
    <t>FDLTCD-009 - 2022 (70856)</t>
  </si>
  <si>
    <t>009 - 2022 CPS-AG (70856)</t>
  </si>
  <si>
    <t>https://community.secop.gov.co/Public/Tendering/OpportunityDetail/Index?noticeUID=CO1.NTC.2586832&amp;isFromPublicArea=True&amp;isModal=False</t>
  </si>
  <si>
    <t>CPS-AG (70856)</t>
  </si>
  <si>
    <t>Prestar servicios de apoyo a la gestión para la planeación y ejecución de planes, estrategias y programas que pretendan el acercamiento a la ciudadanía, seguimiento y evaluación de los programas de inclusión social en la Localidad de Teusaquillo, de conformidad con los estudios previos</t>
  </si>
  <si>
    <t>Camilo de Jesús Cogollo Almanza</t>
  </si>
  <si>
    <t>Calle 42 B Sur No. 92 A - 03</t>
  </si>
  <si>
    <t>30-44-101045471</t>
  </si>
  <si>
    <t>5000262733 0003</t>
  </si>
  <si>
    <t>YA FINALIZÓ</t>
  </si>
  <si>
    <t>010</t>
  </si>
  <si>
    <t>FDLTCD-010 - 2022(66929)</t>
  </si>
  <si>
    <t>010 - 2022 CPS-P (66929)</t>
  </si>
  <si>
    <t>https://community.secop.gov.co/Public/Tendering/OpportunityDetail/Index?noticeUID=CO1.NTC.2588531&amp;isFromPublicArea=True&amp;isModal=False</t>
  </si>
  <si>
    <t>CPS-P (66929)</t>
  </si>
  <si>
    <t>Prestar los servicios profesionales para apoyar el trámite de la actividad contractual, el proceso de depuración de obligaciones por pagar y el trámite e impulso a la liquidación de contratos suscritos con cargo a los recursos del Fondo de Desarrollo Local, de conformidad con los estudios previos</t>
  </si>
  <si>
    <t>KATHERINE ROCIO PEÑA LOZANO</t>
  </si>
  <si>
    <t>ABOGADO</t>
  </si>
  <si>
    <t>15-46-101024152</t>
  </si>
  <si>
    <t>5000262735 0002</t>
  </si>
  <si>
    <t>MARÍA MAGDALENA POLANCO</t>
  </si>
  <si>
    <t>MARÍA MAGDALENA POLANCO ECHEVERRY</t>
  </si>
  <si>
    <t>20226320001203</t>
  </si>
  <si>
    <t>011</t>
  </si>
  <si>
    <t>FDLTCD-011- 2022 (70879)</t>
  </si>
  <si>
    <t>011- 2022 CPS-P (70879)</t>
  </si>
  <si>
    <t>https://community.secop.gov.co/Public/Tendering/OpportunityDetail/Index?noticeUID=CO1.NTC.2588549&amp;isFromPublicArea=True&amp;isModal=False</t>
  </si>
  <si>
    <t>CPS-P (70879)</t>
  </si>
  <si>
    <t>Prestar sus servicios profesionales para apoyar el trámite de la actividad contractual, el proceso de depuración de obligaciones por pagar y el trámite e impulso a la liquidación de contratos suscritos con cargo a los recursos del Fondo de Desarrollo Local, de conformidad con los estudios previos</t>
  </si>
  <si>
    <t>LAURA LUZ SANCHEZ TORRES</t>
  </si>
  <si>
    <t>San Diego - Cesar</t>
  </si>
  <si>
    <t>MANZANA B CASA 12 VILLA LIGIA 2</t>
  </si>
  <si>
    <t>3248874-7</t>
  </si>
  <si>
    <t>SURAMERICANA</t>
  </si>
  <si>
    <t>5000262736 0002</t>
  </si>
  <si>
    <t>012</t>
  </si>
  <si>
    <t>FDLTCD-012 - 2022 (70796)</t>
  </si>
  <si>
    <t>012 - 2022 CPS-P (70796)</t>
  </si>
  <si>
    <t>https://community.secop.gov.co/Public/Tendering/OpportunityDetail/Index?noticeUID=CO1.NTC.2589206&amp;isFromPublicArea=True&amp;isModal=False</t>
  </si>
  <si>
    <t>CPS-P (70796)</t>
  </si>
  <si>
    <t>Prestar sus servicios profesionales brindado apoyo jurídico en temas contractuales en el área de gestión para el desarrollo local y el despacho de la Alcaldía Local de Teusaquillo, de conformidad con los estudios previos</t>
  </si>
  <si>
    <t>María Magdalena Polanco Echeverry</t>
  </si>
  <si>
    <t>390 47 994000068066</t>
  </si>
  <si>
    <t>ASEGURADORA SOLIDARIA DE COLOMBIA</t>
  </si>
  <si>
    <t>5000262732 0001</t>
  </si>
  <si>
    <t>SIN RADICADO ASOCIADO</t>
  </si>
  <si>
    <t>013</t>
  </si>
  <si>
    <t>FDLTCD-013 - 2022 (67675)</t>
  </si>
  <si>
    <t>013 - 2022 CPS-P (67675)</t>
  </si>
  <si>
    <t>https://community.secop.gov.co/Public/Tendering/OpportunityDetail/Index?noticeUID=CO1.NTC.2601000&amp;isFromPublicArea=True&amp;isModal=False</t>
  </si>
  <si>
    <t>CPS-P (67675)</t>
  </si>
  <si>
    <t>Prestar los servicios profesionales para realizar la gestión y trámite de solicitudes para la realización de eventos que generan aglomeraciones de público en la Localidad y asistencia a los mismos, así como efectuar las actividades relacionadas con los temas de prevención de emergencias, seguridad y convivencia en la Localidad, de conformidad con los estudios previos</t>
  </si>
  <si>
    <t>CÈSAR MAURICIO CÀCERES HERNÀNDEZ</t>
  </si>
  <si>
    <t>BUCARAMANGA</t>
  </si>
  <si>
    <t>ADMINISTRADOR POLICIAL</t>
  </si>
  <si>
    <t>63-46-101002885</t>
  </si>
  <si>
    <t>5000264637 0001</t>
  </si>
  <si>
    <t>HERNAN QUIÑONES</t>
  </si>
  <si>
    <t xml:space="preserve">ERWIN LEONARDO NIÑO OCHOA </t>
  </si>
  <si>
    <t>20226320001923</t>
  </si>
  <si>
    <t>014</t>
  </si>
  <si>
    <t>FDLTCD-014 - 2022 (67662)</t>
  </si>
  <si>
    <t>014 - 2022 CPS-AG (67662)</t>
  </si>
  <si>
    <t>https://community.secop.gov.co/Public/Tendering/OpportunityDetail/Index?noticeUID=CO1.NTC.2611424&amp;isFromPublicArea=True&amp;isModal=False</t>
  </si>
  <si>
    <t>CPS-AG (67662)</t>
  </si>
  <si>
    <t>Prestar sus servicios personales como gestor de convivencia, para apoyar en la atención de movilizaciones, aglomeraciones, seguridad ciudadana, convivencia y prevención de conflictividades, así como, apoyar en el acompañamiento a los operativos y jornadas relacionadas con asuntos de prevención de emergencias, seguridad y convivencia en la Localidad, de conformidad con los estudios previos</t>
  </si>
  <si>
    <t>ALEXANDER ARIAS CASTELLANOS</t>
  </si>
  <si>
    <t>CRA 92 N 74 66 TORRE 21 APTO 201</t>
  </si>
  <si>
    <t>01 de febrero 2022</t>
  </si>
  <si>
    <t>NB 100194433</t>
  </si>
  <si>
    <t>ASEGURADORA MUNDIAL DE SEGUROS</t>
  </si>
  <si>
    <t>5000270564 0001</t>
  </si>
  <si>
    <t>21 de enero 2022</t>
  </si>
  <si>
    <t>LUISA FERNANDA INTRIAGO</t>
  </si>
  <si>
    <t>20226320001753</t>
  </si>
  <si>
    <t>015</t>
  </si>
  <si>
    <t>015 - 2022 CPS-AG (67662)</t>
  </si>
  <si>
    <t>ANGELA CONSTANZA TENJO GOMEZ</t>
  </si>
  <si>
    <t>15-44-101256877</t>
  </si>
  <si>
    <t>5000270559 0001</t>
  </si>
  <si>
    <t>016</t>
  </si>
  <si>
    <t>016 - 2022 CPS-AG (67662)</t>
  </si>
  <si>
    <t>DANIEL ALEXANDER ROZO CALDERON</t>
  </si>
  <si>
    <t>63-46-101002920</t>
  </si>
  <si>
    <t>5000270554 0001</t>
  </si>
  <si>
    <t>017</t>
  </si>
  <si>
    <t>017 - 2022 CPS-AG (67662)</t>
  </si>
  <si>
    <t>EDINSON AGUJA MATOMA</t>
  </si>
  <si>
    <t>15-46-101024698</t>
  </si>
  <si>
    <t>5000270552 0001</t>
  </si>
  <si>
    <t>TERMINADO</t>
  </si>
  <si>
    <t>018</t>
  </si>
  <si>
    <t>018 - 2022 CPS-AG (67662)</t>
  </si>
  <si>
    <t>ELIZABETH FRANCO CASTRO</t>
  </si>
  <si>
    <t>ADMINISTRADOR TURISTICA</t>
  </si>
  <si>
    <t>09 de febrero 2020</t>
  </si>
  <si>
    <t>63-46-101003257</t>
  </si>
  <si>
    <t>5000270563 0001</t>
  </si>
  <si>
    <t>019</t>
  </si>
  <si>
    <t>019- 2022 CPS-AG (67662)</t>
  </si>
  <si>
    <t>ELVIS ENRIQUE DONADO PAREJO</t>
  </si>
  <si>
    <t>BARRANQUILLA</t>
  </si>
  <si>
    <t>63-46-101002919</t>
  </si>
  <si>
    <t>5000270556 0001</t>
  </si>
  <si>
    <t>020</t>
  </si>
  <si>
    <t>020 - 2022 CPS-AG (67662)</t>
  </si>
  <si>
    <t>GERMAN OSWALDO SALINAS BERMUDEZ</t>
  </si>
  <si>
    <t>ADMINISTRADOR PUBLICO</t>
  </si>
  <si>
    <t>02 de febrero 2022</t>
  </si>
  <si>
    <t>63-46-101002498</t>
  </si>
  <si>
    <t>5000270550 0001</t>
  </si>
  <si>
    <t>021</t>
  </si>
  <si>
    <t>021 - 2022 CPS-AG (67662)</t>
  </si>
  <si>
    <t>JHEFFERSON DAVID OVALLE MONTAÑEZ</t>
  </si>
  <si>
    <t>TECNICO COMERCIAL</t>
  </si>
  <si>
    <t>63-46-101002944</t>
  </si>
  <si>
    <t>5000270565 0001</t>
  </si>
  <si>
    <t>022</t>
  </si>
  <si>
    <t>022 - 2022 CPS-AG (67662)</t>
  </si>
  <si>
    <t>JOHANA PATRICIA ROMERO SANCHEZ</t>
  </si>
  <si>
    <t>INGENIERO CIVIL</t>
  </si>
  <si>
    <t>CALLE 53 SUR NO. 31-90</t>
  </si>
  <si>
    <t>63-46-101002927</t>
  </si>
  <si>
    <t>5000270562 0001</t>
  </si>
  <si>
    <t>023</t>
  </si>
  <si>
    <t>023 - 2022 CPS-AG (67662)</t>
  </si>
  <si>
    <t>CARLOS ARTURO SAUCEDO ALVARADO</t>
  </si>
  <si>
    <t>GUAMAL</t>
  </si>
  <si>
    <t>63-46-101002926</t>
  </si>
  <si>
    <t>5000270557 0001</t>
  </si>
  <si>
    <t>NO TIENE DOCUMENTOS PUBLICOS HDV Y DEMAS</t>
  </si>
  <si>
    <t>024</t>
  </si>
  <si>
    <t>024 - 2022 CPS-AG (67662)</t>
  </si>
  <si>
    <t>JORGE LEONARDO RENDON ARAQUE</t>
  </si>
  <si>
    <t>LICENCIADO EN EDUCACION FISICA</t>
  </si>
  <si>
    <t>CRA 86F 56-11 SUR</t>
  </si>
  <si>
    <t>15-46-101024729</t>
  </si>
  <si>
    <t>5000270558 0001</t>
  </si>
  <si>
    <t>025</t>
  </si>
  <si>
    <t>025 - 2022 CPS-AG (67662)</t>
  </si>
  <si>
    <t>LISETH TAUSA HUERTAS</t>
  </si>
  <si>
    <t>CONTADOR</t>
  </si>
  <si>
    <t>03 de febrero 2022</t>
  </si>
  <si>
    <t>25-46-101020261</t>
  </si>
  <si>
    <t>5000270566 0001</t>
  </si>
  <si>
    <t>C.C.</t>
  </si>
  <si>
    <t>JORGE ALBERTO ROMERO CARDENAS</t>
  </si>
  <si>
    <t>JORGE IGNACIO RUEDA PUERTO</t>
  </si>
  <si>
    <t>20226320001743</t>
  </si>
  <si>
    <t>026</t>
  </si>
  <si>
    <t>026 - 2022 CPS-AG (67662)</t>
  </si>
  <si>
    <t>MARCO GABRIEL LOPEZ POLO</t>
  </si>
  <si>
    <t>INGENIERO DE SISTEMAS</t>
  </si>
  <si>
    <t>63-46-101003015</t>
  </si>
  <si>
    <t>5000280644 0001</t>
  </si>
  <si>
    <t>26 de enero 2022</t>
  </si>
  <si>
    <t>027</t>
  </si>
  <si>
    <t>027 - 2022 CPS-AG (67662)</t>
  </si>
  <si>
    <t>ORLANDO HALESIS NARVAEZ GONZALEZ</t>
  </si>
  <si>
    <t>ADMINISTRADOR HOTELERO</t>
  </si>
  <si>
    <t>Carrera 108 No. 82 - 50 Int 7 Apt 501</t>
  </si>
  <si>
    <t>20 de febrero 2022</t>
  </si>
  <si>
    <t>39-44-101134792</t>
  </si>
  <si>
    <t>5000270560 0001</t>
  </si>
  <si>
    <t>028</t>
  </si>
  <si>
    <t>028 - 2022 CPS-AG (67662)</t>
  </si>
  <si>
    <t>SANDRA LILIANA QUEVEDO RAMIREZ</t>
  </si>
  <si>
    <t xml:space="preserve"> carrera 64 a 22 41</t>
  </si>
  <si>
    <t>39-44-101134801</t>
  </si>
  <si>
    <t>5000270553 0001</t>
  </si>
  <si>
    <t>029</t>
  </si>
  <si>
    <t>029 - 2022 CPS-AG (67662)</t>
  </si>
  <si>
    <t>YESID ALEXANDER SANCHEZ NARVAEZ</t>
  </si>
  <si>
    <t>TECNICO EN RECURSOS HUMANOS</t>
  </si>
  <si>
    <t>17-44-101195300</t>
  </si>
  <si>
    <t>5000270551 0001</t>
  </si>
  <si>
    <t>030</t>
  </si>
  <si>
    <t>030 - 2022 CPS-AG (67662)</t>
  </si>
  <si>
    <t>MARIA JOSE RODRIGUEZ MORENO</t>
  </si>
  <si>
    <t>TECNICO EN NOMINA</t>
  </si>
  <si>
    <t>63-46-101003054</t>
  </si>
  <si>
    <t>5000286108 0002</t>
  </si>
  <si>
    <t>27 de enero 2022</t>
  </si>
  <si>
    <t>031</t>
  </si>
  <si>
    <t>031 - 2022 CPS-AG (67662)</t>
  </si>
  <si>
    <t>SANDRA PATRICIA FELICIANO FUENTES</t>
  </si>
  <si>
    <t>63-46-101003013</t>
  </si>
  <si>
    <t>5000280643 0001</t>
  </si>
  <si>
    <t>NO SE PUEDE CONSULTAR INFORMACION PUBLICA</t>
  </si>
  <si>
    <t>032</t>
  </si>
  <si>
    <t>032 - 2022 CPS-AG (67662)</t>
  </si>
  <si>
    <t>ADRIANA PAOLA DIAZ CHAVEZ</t>
  </si>
  <si>
    <t>14-46-101071397</t>
  </si>
  <si>
    <t>5000290798 0001</t>
  </si>
  <si>
    <t>28 de enero de 2022</t>
  </si>
  <si>
    <t>INICIALMENTE ERA DE MARY LUZ CIFUENTES HERRERA QUIEN  NO TOMO EL PROCESO ANTES DE FIRMAR</t>
  </si>
  <si>
    <t>033</t>
  </si>
  <si>
    <t>033 - 2022 CPS-AG (67662)</t>
  </si>
  <si>
    <t>WILLIAM ERLANDI ROMERO ARBOLEDA</t>
  </si>
  <si>
    <t>Calle 75 sur #18h-51</t>
  </si>
  <si>
    <t>63-46-101003162</t>
  </si>
  <si>
    <t>5000288689 0001</t>
  </si>
  <si>
    <t>28 de enero 2022</t>
  </si>
  <si>
    <t>JOHAN ALFREDO PAJOY MONROY</t>
  </si>
  <si>
    <t>034</t>
  </si>
  <si>
    <t>FDLTCD-015-2022 (67217)</t>
  </si>
  <si>
    <t>034 2022 CPSAG (67217)</t>
  </si>
  <si>
    <t>https://community.secop.gov.co/Public/Tendering/OpportunityDetail/Index?noticeUID=CO1.NTC.2591745&amp;isFromPublicArea=True&amp;isModal=False</t>
  </si>
  <si>
    <t>CPSAG (67217)</t>
  </si>
  <si>
    <t>Prestar los servicios de apoyo a la gestión en el tramite y proyección de los asuntos jurídicos del área de gestión policiva, de conformidad con los estudios previos</t>
  </si>
  <si>
    <t>SERGIO ANDRES FORERO FAJARDO</t>
  </si>
  <si>
    <t>ABOGADO ESTUDIANTE</t>
  </si>
  <si>
    <t>Calle 165 N° 8 h- 60</t>
  </si>
  <si>
    <t>20 de enero 2022</t>
  </si>
  <si>
    <t>39-44-101134720</t>
  </si>
  <si>
    <t>5000266426 0001</t>
  </si>
  <si>
    <t>MARIA TEREZA URIBE PEÑA</t>
  </si>
  <si>
    <t>20226320001893</t>
  </si>
  <si>
    <t>035</t>
  </si>
  <si>
    <t>FDLTCD-016-2022 (69593)</t>
  </si>
  <si>
    <t>035 2022 CPS-AG (69593)</t>
  </si>
  <si>
    <t>https://community.secop.gov.co/Public/Tendering/OpportunityDetail/Index?noticeUID=CO1.NTC.2591746&amp;isFromPublicArea=True&amp;isModal=False</t>
  </si>
  <si>
    <t>CPS-AG (69593)</t>
  </si>
  <si>
    <t>Prestar sus servicios personales para apoyar transversalmente al Área de Gestión del Desarrollo Administrativo y Financiero en las actividades propias de la actividad de planeación de los proyectos de inversión del plan de desarrollo local de la Alcaldía Teusaquillo, de conformidad con los estudios previos</t>
  </si>
  <si>
    <t>JOSE FERNANDO BARRERA BALLESTEROS</t>
  </si>
  <si>
    <t>CRA 81 B # 19 B - 80 IN 20-302</t>
  </si>
  <si>
    <t>39-44-101134711</t>
  </si>
  <si>
    <t>5000266422 0001</t>
  </si>
  <si>
    <t>ERIKA MILENA ESPEJO SOSA</t>
  </si>
  <si>
    <t>20226320001413</t>
  </si>
  <si>
    <t>036</t>
  </si>
  <si>
    <t>FDLTCD-017-2022 (67218)</t>
  </si>
  <si>
    <t>036 2022 CPS-P (67218)</t>
  </si>
  <si>
    <t>https://community.secop.gov.co/Public/Tendering/OpportunityDetail/Index?noticeUID=CO1.NTC.2595077&amp;isFromPublicArea=True&amp;isModal=False</t>
  </si>
  <si>
    <t>CPS-P (67218)</t>
  </si>
  <si>
    <t>Prestar sus servicios profesionales administrativos para la gestion del proceso de la nueva sede de la Alcaldia Local de Teusaquillo y la organizacion de las actividades de control urbanistico</t>
  </si>
  <si>
    <t>LUIS FELIPE RODRIGUEZ RAMIREZ</t>
  </si>
  <si>
    <t xml:space="preserve"> ADMINISTRACIÓN PÚBLICA</t>
  </si>
  <si>
    <t>carrera 100 #16a - 16</t>
  </si>
  <si>
    <t>14-46-101064296</t>
  </si>
  <si>
    <t>5000266425 0001</t>
  </si>
  <si>
    <t>037</t>
  </si>
  <si>
    <t>FDLTCD-018-2022 (67236)</t>
  </si>
  <si>
    <t>037 2022 CPS-P (67236)</t>
  </si>
  <si>
    <t>https://community.secop.gov.co/Public/Tendering/OpportunityDetail/Index?noticeUID=CO1.NTC.2596585&amp;isFromPublicArea=True&amp;isModal=False</t>
  </si>
  <si>
    <t>CPS-P (67236)</t>
  </si>
  <si>
    <t>Prestar los servicios profesionales en el tramite de los asuntos jurídicos y legales que requieran los procesos misionales y administrativos que se encuentran en cabeza del alcalde o alcaldesa Local de Teusaquillo, especialmente relacionados con la gestión policiva</t>
  </si>
  <si>
    <t>CLAUDIA BOLENA FAJARDO URREA</t>
  </si>
  <si>
    <t>IBAGUÉ</t>
  </si>
  <si>
    <t>Cra 87 42 f 46 sur</t>
  </si>
  <si>
    <t>33-46-101038653</t>
  </si>
  <si>
    <t>5000266424 0001</t>
  </si>
  <si>
    <t>EGNA MARGARITA BUITRAGO OVALLE</t>
  </si>
  <si>
    <t>ANDREA CAROLINA PEREIRA CORRALES / OSCAR LEONARDO ARIAS REYES</t>
  </si>
  <si>
    <t>20226320002503/20226320002193</t>
  </si>
  <si>
    <t>18/03/2022</t>
  </si>
  <si>
    <t>038</t>
  </si>
  <si>
    <t>FDLTCD-019-2022 (67010)</t>
  </si>
  <si>
    <t>038 2022 CPS-P (67010)</t>
  </si>
  <si>
    <t>https://community.secop.gov.co/Public/Tendering/OpportunityDetail/Index?noticeUID=CO1.NTC.2615395&amp;isFromPublicArea=True&amp;isModal=False</t>
  </si>
  <si>
    <t>CPS-P (67010)</t>
  </si>
  <si>
    <t>Prestar los servicios profesionales para el seguimiento, analisis y presentacion de la informacion financiera y contable en cumplimiento al Marco Normativo Contable, de conformidad con los estudios previos</t>
  </si>
  <si>
    <t>LUISA FERNANDA GUZMAN MARTINEZ</t>
  </si>
  <si>
    <t>CONTADURIA PÚBLICA</t>
  </si>
  <si>
    <t>33-44-101222069</t>
  </si>
  <si>
    <t>5000267240 0003</t>
  </si>
  <si>
    <t>LUZ ANDREA URQUIJO BOADA</t>
  </si>
  <si>
    <t>20226320001613</t>
  </si>
  <si>
    <t>18/02/2022</t>
  </si>
  <si>
    <t>039</t>
  </si>
  <si>
    <t>FDLTCD-020-2022 (69576)</t>
  </si>
  <si>
    <t>039 2022 CPS-P (69576)</t>
  </si>
  <si>
    <t>https://community.secop.gov.co/Public/Tendering/OpportunityDetail/Index?noticeUID=CO1.NTC.2596589&amp;isFromPublicArea=True&amp;isModal=False</t>
  </si>
  <si>
    <t>CPS-P (69576)</t>
  </si>
  <si>
    <t>Prestación de servicios profesionales con el fin de gestionar el proceso de cobro persuasivo dentro de las Actuaciones Administrativas que se adelantan en el Área de Gestión Policiva, así como apoyar la programación y atención de los Despachos Comisorios y procedimientos legales y jurídicos que surjan en cumplimiento de la nacionalidad</t>
  </si>
  <si>
    <t>ALVIS RAFAEL PAZ CANCHILA</t>
  </si>
  <si>
    <t>MAICAO</t>
  </si>
  <si>
    <t>39-44-101134693</t>
  </si>
  <si>
    <t xml:space="preserve"> 5000266423 0001</t>
  </si>
  <si>
    <t>040</t>
  </si>
  <si>
    <t>FDLTCD-021-2022(66925)</t>
  </si>
  <si>
    <t>040-2022- CPS-P (66925)</t>
  </si>
  <si>
    <t>https://community.secop.gov.co/Public/Tendering/OpportunityDetail/Index?noticeUID=CO1.NTC.2592179&amp;isFromPublicArea=True&amp;isModal=False</t>
  </si>
  <si>
    <t>CPS-P (66925)</t>
  </si>
  <si>
    <t>Prestar los servicios profesionales para adelantar y desarrollar los trámites jurídicos relacionados con la actividad contractual del Fondo de Desarrollo Local, de conformidad con los estudios previos</t>
  </si>
  <si>
    <t>Ludwig Fabián Abril Granados</t>
  </si>
  <si>
    <t xml:space="preserve"> DERECHO</t>
  </si>
  <si>
    <t>Carrera 68 Bis No. 4-18 Sur</t>
  </si>
  <si>
    <t>39-44-101134665</t>
  </si>
  <si>
    <t>5000263944 0001</t>
  </si>
  <si>
    <t>HELIODORO MANRIQUE MANRIQUE</t>
  </si>
  <si>
    <t xml:space="preserve">MARIA MAGDALENA POLANCO ECHEVERRY / HERNAN QUIÑONES </t>
  </si>
  <si>
    <t>20226320003643 / 20226320001473</t>
  </si>
  <si>
    <t>18/04/2022</t>
  </si>
  <si>
    <t>041</t>
  </si>
  <si>
    <t>041-2022- CPS-P (66925)</t>
  </si>
  <si>
    <t>Nathaly Navas Chavez</t>
  </si>
  <si>
    <t>Calle 9 sur # 32 b 81</t>
  </si>
  <si>
    <t>39-44-101134690</t>
  </si>
  <si>
    <t>5000263945 0001</t>
  </si>
  <si>
    <t>JOSE LEONARDO GALINDEZ ROJAS</t>
  </si>
  <si>
    <t>042</t>
  </si>
  <si>
    <t>042-2022- CPS-P (66925)</t>
  </si>
  <si>
    <t>SANDRA PAOLA JAIMES CHONA</t>
  </si>
  <si>
    <t>Calle 44 D No. 45 - 30 Interior 4 - 704</t>
  </si>
  <si>
    <t>24 de enero 2022</t>
  </si>
  <si>
    <t>33-46-101039585</t>
  </si>
  <si>
    <t>5000270572 0001</t>
  </si>
  <si>
    <t>043</t>
  </si>
  <si>
    <t>FDLTCD-022-2022(66997</t>
  </si>
  <si>
    <t>043-2022- CPS-P (66997)</t>
  </si>
  <si>
    <t>https://community.secop.gov.co/Public/Tendering/OpportunityDetail/Index?noticeUID=CO1.NTC.2594279&amp;isFromPublicArea=True&amp;isModal=False</t>
  </si>
  <si>
    <t>CPS-P (66997)</t>
  </si>
  <si>
    <t>Prestar sus servicios profesionales en el Área de Gestión del Desarrollo Administrativa y Financiera en lo relacionado a la elaboración, seguimiento, análisis y administración del presupuesto del Fondo de Desarrollo Local de Teusaquillo, de conformidad con los estudios previos</t>
  </si>
  <si>
    <t>CAMILA ANDREA VALDERRAMA RIVERA</t>
  </si>
  <si>
    <t>ADMINISTRADORA DE EMPRESAS</t>
  </si>
  <si>
    <t>Cra 59a # 132 - 46</t>
  </si>
  <si>
    <t>390 47 994000068010</t>
  </si>
  <si>
    <t>5000263946 0002</t>
  </si>
  <si>
    <t>NATALIA ANDREA CENTENO DIAZ</t>
  </si>
  <si>
    <t>20226320001513</t>
  </si>
  <si>
    <t>044</t>
  </si>
  <si>
    <t>FDLTCD-023-2022(66953)</t>
  </si>
  <si>
    <t>044-2022- CPS-AG (66953)</t>
  </si>
  <si>
    <t>https://community.secop.gov.co/Public/Tendering/OpportunityDetail/Index?noticeUID=CO1.NTC.2667703&amp;isFromPublicArea=True&amp;isModal=False</t>
  </si>
  <si>
    <t>CPS-AG (66953)</t>
  </si>
  <si>
    <t>Prestar sus servicios personales para apoyar al Fondo de Desarrollo Local de Teusaquillo en los trámites administrativos que se requieran en el marco de la actividad contractual, de conformidad con los estudios previos, de conformidad con los estudios previos</t>
  </si>
  <si>
    <t>NUBIA STELLA MORENO PARRA</t>
  </si>
  <si>
    <t>ADMINISTRADORA PUBLICA</t>
  </si>
  <si>
    <t>16-46-101003128</t>
  </si>
  <si>
    <t>5000287760 0001</t>
  </si>
  <si>
    <t>045</t>
  </si>
  <si>
    <t>FDLTCD-024-2022(66998)</t>
  </si>
  <si>
    <t>045-2022- CPS-AG (66998)</t>
  </si>
  <si>
    <t>https://community.secop.gov.co/Public/Tendering/OpportunityDetail/Index?noticeUID=CO1.NTC.2619478&amp;isFromPublicArea=True&amp;isModal=False</t>
  </si>
  <si>
    <t>CPS-AG (66998)</t>
  </si>
  <si>
    <t>Prestar sus servicios personales para apoyar administrativa y asistencialmente al Área Gestión del Desarrollo Administrativo y Financiero, en el marco del Plan de Gestión Local para la vigencia 2021, de acuerdo con los estudios previos</t>
  </si>
  <si>
    <t>LUISA MILENA ARIAS SIERRA</t>
  </si>
  <si>
    <t>Tecnólogo en Gestión Administrativa</t>
  </si>
  <si>
    <t>KR 28A 3758 SUR</t>
  </si>
  <si>
    <t>39-44-101134765</t>
  </si>
  <si>
    <t>5000269198 0001</t>
  </si>
  <si>
    <t>20226320001853</t>
  </si>
  <si>
    <t>046</t>
  </si>
  <si>
    <t>FDLTCD-025-2022(68503)</t>
  </si>
  <si>
    <t>046-2022- CPS-P (68503)</t>
  </si>
  <si>
    <t>https://community.secop.gov.co/Public/Tendering/OpportunityDetail/Index?noticeUID=CO1.NTC.2649979&amp;isFromPublicArea=True&amp;isModal=False</t>
  </si>
  <si>
    <t>CPS-P (68503)</t>
  </si>
  <si>
    <t>Apoyar jurídicamente la ejecución de las acciones requeridas para la depuración de las actuaciones administrativas que cursan en la Alcaldía Local</t>
  </si>
  <si>
    <t>RUBBY ESPERANZA VASQUEZ HERRERA</t>
  </si>
  <si>
    <t>POPAYÁN</t>
  </si>
  <si>
    <t>Calle 53 b No. 18-17 apto 604 Galerías</t>
  </si>
  <si>
    <t>11-44101181654</t>
  </si>
  <si>
    <t>5000280638 0002</t>
  </si>
  <si>
    <t>047</t>
  </si>
  <si>
    <t>047-2022- CPS-P (68503)</t>
  </si>
  <si>
    <t>JAIME ALBERTO RATIVA RAMIREZ</t>
  </si>
  <si>
    <t>63-46101003037</t>
  </si>
  <si>
    <t>5000280634 0001</t>
  </si>
  <si>
    <t>20226320001903</t>
  </si>
  <si>
    <t>048</t>
  </si>
  <si>
    <t>048-2022- CPS-P (68503)</t>
  </si>
  <si>
    <t>MARCO TULIO VANEGAS SABOGAL</t>
  </si>
  <si>
    <t>63-46-101003111</t>
  </si>
  <si>
    <t xml:space="preserve"> 5000288690 0001</t>
  </si>
  <si>
    <t>28 de enero 2021</t>
  </si>
  <si>
    <t>049</t>
  </si>
  <si>
    <t>049-2022- CPS-P (68503)</t>
  </si>
  <si>
    <t>LIGIA PAOLA GOMEZ VARGAS</t>
  </si>
  <si>
    <t>CR 21B No31-10</t>
  </si>
  <si>
    <t>15-46-101024989</t>
  </si>
  <si>
    <t>5000280642 0001</t>
  </si>
  <si>
    <t>050</t>
  </si>
  <si>
    <t>050-2022- CPS-P (68503)</t>
  </si>
  <si>
    <t>HECTOR DANIEL COCA GOMEZ</t>
  </si>
  <si>
    <t>DERECHO</t>
  </si>
  <si>
    <t>Carrera 54D N 134-20 Bloque 5 apto 603</t>
  </si>
  <si>
    <t>25 de enero 2022</t>
  </si>
  <si>
    <t>380-47-994000123460</t>
  </si>
  <si>
    <t>5000280640 0001</t>
  </si>
  <si>
    <t>051</t>
  </si>
  <si>
    <t>051-2022- CPS-P (68503)</t>
  </si>
  <si>
    <t>ANDRES LEONARDO CARRERO JAIMES</t>
  </si>
  <si>
    <t>NB-100194361</t>
  </si>
  <si>
    <t>5000280639 0001</t>
  </si>
  <si>
    <t xml:space="preserve">DIEGO FELIPE BERNAL MORENO </t>
  </si>
  <si>
    <t>20226320001623</t>
  </si>
  <si>
    <t>052</t>
  </si>
  <si>
    <t>052-2022- CPS-P (68503)</t>
  </si>
  <si>
    <t>XIOMARA MARLENE HOYOS RODRIGUEZ</t>
  </si>
  <si>
    <t>39-44-101134933</t>
  </si>
  <si>
    <t>5000286103 0001</t>
  </si>
  <si>
    <t>22/06/2022</t>
  </si>
  <si>
    <t>053</t>
  </si>
  <si>
    <t>053-2022- CPS-P (68503)</t>
  </si>
  <si>
    <t>JAIRO ALEJANDRO LEON ACUÑA</t>
  </si>
  <si>
    <t>312 5168004</t>
  </si>
  <si>
    <t>21-46-101041789</t>
  </si>
  <si>
    <t>5000280636 0001</t>
  </si>
  <si>
    <t>054</t>
  </si>
  <si>
    <t>054-2022- CPS-P (68503)</t>
  </si>
  <si>
    <t>SANDRA LORENA TERÁN TINJACÁ</t>
  </si>
  <si>
    <t>Zipaquirá</t>
  </si>
  <si>
    <t>33-46-101040118</t>
  </si>
  <si>
    <t>5000280635 0001</t>
  </si>
  <si>
    <t>055</t>
  </si>
  <si>
    <t>FDLTCD-026-2022(68490)</t>
  </si>
  <si>
    <t>055-2022- CPS-P (68490)</t>
  </si>
  <si>
    <t>https://community.secop.gov.co/Public/Tendering/OpportunityDetail/Index?noticeUID=CO1.NTC.2666608&amp;isFromPublicArea=True&amp;isModal=False</t>
  </si>
  <si>
    <t>CPS-P (68490)</t>
  </si>
  <si>
    <t>Prestar los servicios profesionales para apoyar la formulación, ejecución, seguimiento y mejora continua de las herramientas que conforman la Gestión Ambiental Institucional de la Alcaldía Local de Teusaquillo, de conformidad con los estudios previos</t>
  </si>
  <si>
    <t>VIVIANA MARCELA MALAGÓN PÉREZ</t>
  </si>
  <si>
    <t>ADMINISTRADOR AMBIENTAL</t>
  </si>
  <si>
    <t>Transversal 42 No 4f-88</t>
  </si>
  <si>
    <t>14-44-101146061</t>
  </si>
  <si>
    <t>5000280648 0002</t>
  </si>
  <si>
    <t>056</t>
  </si>
  <si>
    <t>FDLTCD-027-2022(67143)</t>
  </si>
  <si>
    <t>056-2022- CPS-P (67143)</t>
  </si>
  <si>
    <t>https://community.secop.gov.co/Public/Tendering/OpportunityDetail/Index?noticeUID=CO1.NTC.2665754&amp;isFromPublicArea=True&amp;isModal=False</t>
  </si>
  <si>
    <t>CPS-P (67143)</t>
  </si>
  <si>
    <t>Prestar los servicios profesionales para el análisis técnico de las actuaciones administrativas que cursan en el área de Gestión Policiva de la Alcaldía Local de Teusaquillo</t>
  </si>
  <si>
    <t>JORGE ANDRES MONCALEANO FLORIANO</t>
  </si>
  <si>
    <t>ARQUITECTO</t>
  </si>
  <si>
    <t>01 de enero 2022</t>
  </si>
  <si>
    <t>380 47 994000123704</t>
  </si>
  <si>
    <t>5000280647 0001</t>
  </si>
  <si>
    <t>OSCAR LEONARDO ARIAS / MARIA TEREZA URIBE PEÑA</t>
  </si>
  <si>
    <t>20226320005053 /20226320001893</t>
  </si>
  <si>
    <t>05/05/2022</t>
  </si>
  <si>
    <t>057</t>
  </si>
  <si>
    <t>FDLCD-032-2022(66981)</t>
  </si>
  <si>
    <t>057-2022-CPS-P (66981)</t>
  </si>
  <si>
    <t>https://community.secop.gov.co/Public/Tendering/OpportunityDetail/Index?noticeUID=CO1.NTC.2605069&amp;isFromPublicArea=True&amp;isModal=False</t>
  </si>
  <si>
    <t>CPS-P (66981)</t>
  </si>
  <si>
    <t>Prestar sus servicios profesionales para el apoyo transversal al Área de Gestión del Desarrollo Administrativo y financiero en lo referente al proceso de planeación de la inversión de la Alcaldía Local de Teusaquillo</t>
  </si>
  <si>
    <t>LUISA BIBIANA MEDINA RODRIGUEZ</t>
  </si>
  <si>
    <t>ECONOMISTA ESP ADMINISTRACION FINANCIERA</t>
  </si>
  <si>
    <t>PLANEACION</t>
  </si>
  <si>
    <t>CALLE 137 A No 72-25 CASA 8</t>
  </si>
  <si>
    <t>33-44-101222037</t>
  </si>
  <si>
    <t>5000265654 0001</t>
  </si>
  <si>
    <t>058</t>
  </si>
  <si>
    <t>FDLTCD-033 - 2022 (70813)</t>
  </si>
  <si>
    <t>058 - 2022 CPS-P (70813)</t>
  </si>
  <si>
    <t>https://community.secop.gov.co/Public/Tendering/OpportunityDetail/Index?noticeUID=CO1.NTC.2629138&amp;isFromPublicArea=True&amp;isModal=False</t>
  </si>
  <si>
    <t>CPS-P (70813)</t>
  </si>
  <si>
    <t>Prestar servicios profesionales para el desarrollo operativo de las estrategias de evaluación y mejora de la experiencia de usuario, de los programas de la Alcaldía local de Teusaquillo</t>
  </si>
  <si>
    <t>TANIA XIOMARA CELY BUITRAGO</t>
  </si>
  <si>
    <t>MANIZALEZ</t>
  </si>
  <si>
    <t>MERCADOLOGA Y PUBLICISTA</t>
  </si>
  <si>
    <t>NB-100193939</t>
  </si>
  <si>
    <t>5000270577 0001</t>
  </si>
  <si>
    <t>059</t>
  </si>
  <si>
    <t>FDLTCD-014-2022 (67662)</t>
  </si>
  <si>
    <t>059-2022 cps-(67662)</t>
  </si>
  <si>
    <t>LUIS EDUARDO PEÑARANDA PINEDA</t>
  </si>
  <si>
    <t>CUCUTA</t>
  </si>
  <si>
    <t>carrera 56 # 16 - 16 sur</t>
  </si>
  <si>
    <t>63-46-101002990</t>
  </si>
  <si>
    <t>5000280651 0001</t>
  </si>
  <si>
    <t>OTRO SI DE FUNCIONES</t>
  </si>
  <si>
    <t>060</t>
  </si>
  <si>
    <t>FDLTCD-028 - 2022 (66975)</t>
  </si>
  <si>
    <t>060 - 2022 CPS-P (66975)</t>
  </si>
  <si>
    <t>https://community.secop.gov.co/Public/Tendering/OpportunityDetail/Index?noticeUID=CO1.NTC.2667226&amp;isFromPublicArea=True&amp;isModal=False</t>
  </si>
  <si>
    <t>CPS-P (66975)</t>
  </si>
  <si>
    <t>Prestar los servicios profesionales para apoyar las actividades de elaboración de estudios previos, seguimiento, actualización, sustanciación y liquidación de los contratos que se financian con los rubros de funcionamiento y del proyecto 2169, de conformidad con los estudios previos</t>
  </si>
  <si>
    <t>YAZMÍN ARIZA ULLOA</t>
  </si>
  <si>
    <t xml:space="preserve"> INGENIERÍA INDUSTRIAL</t>
  </si>
  <si>
    <t xml:space="preserve"> dg 58 m bis No. 78-05</t>
  </si>
  <si>
    <t>63-46101002965</t>
  </si>
  <si>
    <t>5000280646 0001</t>
  </si>
  <si>
    <t>061</t>
  </si>
  <si>
    <t>FDLTCD-029 - 2022 (66989)</t>
  </si>
  <si>
    <t>061 - 2022 CPS-P (66989)</t>
  </si>
  <si>
    <t>https://community.secop.gov.co/Public/Tendering/OpportunityDetail/Index?noticeUID=CO1.NTC.2668594&amp;isFromPublicArea=True&amp;isModal=False</t>
  </si>
  <si>
    <t>CPS-P (66989)</t>
  </si>
  <si>
    <t>Prestar sus servicios profesionales para apoyar a la alcaldesa local en los diferentes procesos comunitarios en la localidad, y en la atención de las instancias de participación e Interinstitucionales y demás actividades requeridas en el marco del Plan de Desarrollo Local 2021-2024</t>
  </si>
  <si>
    <t>JUAN PABLO GOMEZ TORRES</t>
  </si>
  <si>
    <t>PROF. COMUNICACION SOCIAL Y PERIODISMO</t>
  </si>
  <si>
    <t>63-46-101002955</t>
  </si>
  <si>
    <t>5000280645 0001</t>
  </si>
  <si>
    <t>062</t>
  </si>
  <si>
    <t>FDLTCD-030 - 2022 (68501)</t>
  </si>
  <si>
    <t>062 - 2022 CPS-P (68501)</t>
  </si>
  <si>
    <t>https://community.secop.gov.co/Public/Tendering/OpportunityDetail/Index?noticeUID=CO1.NTC.2663558&amp;isFromPublicArea=True&amp;isModal=False</t>
  </si>
  <si>
    <t>CPS-P (68501)</t>
  </si>
  <si>
    <t>Prestar los servicios profesionales para apoyar a la Alcaldía Local en la divulgación de las actividades de la Alcaldía Local mediante el registro y edición de fotografías y la creación, producción y edición de vídeos, de conformidad con los estudios previos</t>
  </si>
  <si>
    <t>DAVID FERNANDO GUACAS SILVESTRE</t>
  </si>
  <si>
    <t>PASTO</t>
  </si>
  <si>
    <t>MAESTRO EN ARTES VISUALES</t>
  </si>
  <si>
    <t>2514856-3104463070</t>
  </si>
  <si>
    <t>39-44-101134944</t>
  </si>
  <si>
    <t>5000280649 0001</t>
  </si>
  <si>
    <t>HEIMAIN TORRES ECHEVERRY</t>
  </si>
  <si>
    <t>JUAN ALBERTO OVIEDO SABOGAL</t>
  </si>
  <si>
    <t>20226320001503</t>
  </si>
  <si>
    <t>063</t>
  </si>
  <si>
    <t>FDLTCD-031 - 2022 (67220)</t>
  </si>
  <si>
    <t>063 - 2022 CPS-P (67220)</t>
  </si>
  <si>
    <t>https://community.secop.gov.co/Public/Tendering/OpportunityDetail/Index?noticeUID=CO1.NTC.2714543&amp;isFromPublicArea=True&amp;isModal=False</t>
  </si>
  <si>
    <t>CPS-P (67220)</t>
  </si>
  <si>
    <t>Prestar sus servicios profesionales en el seguimiento integral del proyecto constructivo de la nueva sede administrativa de la Alcaldía Local de Teusaquillo, mediante el apoyo a la supervisión de los contratos en los que esta entidad ejerza como supervisor y que se encuentren estrechamente relacionados, conjuntamente con la verificación y seguimiento de la información que se reporte a la entidad sobre el contrato de obra No COP-088-2016</t>
  </si>
  <si>
    <t>VICTOR JOSE MENDOZA MANJARRES</t>
  </si>
  <si>
    <t>Santa Marta</t>
  </si>
  <si>
    <t>14-46-101070964</t>
  </si>
  <si>
    <t>5000286110 0001</t>
  </si>
  <si>
    <t>064</t>
  </si>
  <si>
    <t>FDLTCD-034-2022 (69555)</t>
  </si>
  <si>
    <t>064 2022 CPS-AG (69555)</t>
  </si>
  <si>
    <t>https://community.secop.gov.co/Public/Tendering/OpportunityDetail/Index?noticeUID=CO1.NTC.2621139&amp;isFromPublicArea=True&amp;isModal=False</t>
  </si>
  <si>
    <t>CPS-AG (69555)</t>
  </si>
  <si>
    <t>Apoyar administrativa y asistencialmente a las Inspecciones de Policia de la Localidad</t>
  </si>
  <si>
    <t>BIBIANA MARIN AMEZQUITA</t>
  </si>
  <si>
    <t>Av cra 80 No.8-11 Apto 1208 torre 1 Int 2</t>
  </si>
  <si>
    <t>376 47 994000017920</t>
  </si>
  <si>
    <t>5000270569 0001</t>
  </si>
  <si>
    <t>RAFAEL PERICLES AZUERO QUINONES</t>
  </si>
  <si>
    <t>20226320001533</t>
  </si>
  <si>
    <t>065</t>
  </si>
  <si>
    <t>065 2022 CPS-AG (69555)</t>
  </si>
  <si>
    <t>JEIMY PAOLA GONZÁLEZ VELASQUEZ</t>
  </si>
  <si>
    <t>Kra 95a No. 34-75</t>
  </si>
  <si>
    <t>376 - 47 - 994000017946</t>
  </si>
  <si>
    <t>5000270567 0001</t>
  </si>
  <si>
    <t>AIDA LEMUS CHOIS</t>
  </si>
  <si>
    <t>20226320001483</t>
  </si>
  <si>
    <t>066</t>
  </si>
  <si>
    <t>066 2022 CPS-AG (69555)</t>
  </si>
  <si>
    <t>HILDA YAMILE GUERRERO CARRILLO</t>
  </si>
  <si>
    <t>FACATATIVA</t>
  </si>
  <si>
    <t>carrera 100 No. 50 b 45 sur</t>
  </si>
  <si>
    <t>376-47994000017942</t>
  </si>
  <si>
    <t>5000270579 0001</t>
  </si>
  <si>
    <t>MARTA MERCEDES CHICUE AMEZQUITA</t>
  </si>
  <si>
    <t>20226320001553</t>
  </si>
  <si>
    <t>067</t>
  </si>
  <si>
    <t>067 2022 CPS-AG (69555)</t>
  </si>
  <si>
    <t>NANCY MARINA GONZALEZ CHOCONTA</t>
  </si>
  <si>
    <t>TUNJA</t>
  </si>
  <si>
    <t>Calle 17 sur # 30-51 int 12 ap 524</t>
  </si>
  <si>
    <t>376-47-994000017939</t>
  </si>
  <si>
    <t>5000270580 0001</t>
  </si>
  <si>
    <t xml:space="preserve">JAKELINE CAMPOS </t>
  </si>
  <si>
    <t>20226320001493</t>
  </si>
  <si>
    <t>068</t>
  </si>
  <si>
    <t>FDLTCD-035-2022 (68520)</t>
  </si>
  <si>
    <t>068-2022-CPS-P(68520)</t>
  </si>
  <si>
    <t>https://community.secop.gov.co/Public/Tendering/OpportunityDetail/Index?noticeUID=CO1.NTC.2662564&amp;isFromPublicArea=True&amp;isModal=False</t>
  </si>
  <si>
    <t>CPS-P (68520)</t>
  </si>
  <si>
    <t>Prestar los servicios profesionales en derecho que contribuyen a la formulación, seguimiento e implementación de planes, proyectos y/o actividades técnicas y administrativas, relacionadas con la estrategia local de impulso y depuración de las actuaciones administrativas que cursan en la Alcaldía Local de Teusaquillo</t>
  </si>
  <si>
    <t>INGRID PAOLA PUENTES CEDEÑO</t>
  </si>
  <si>
    <t>NEIVA</t>
  </si>
  <si>
    <t>CALLE 19 #3-10</t>
  </si>
  <si>
    <t>39-44-101134887</t>
  </si>
  <si>
    <t>5000275692 0001</t>
  </si>
  <si>
    <t>OSCAR LEONARDO ARIAS REYES</t>
  </si>
  <si>
    <t>ANDREA CAROLINA PEREIRA CORRALES</t>
  </si>
  <si>
    <t>Cedido</t>
  </si>
  <si>
    <t>20226320003803/20226320001923</t>
  </si>
  <si>
    <t>21/04/2022</t>
  </si>
  <si>
    <t>069</t>
  </si>
  <si>
    <t>FDLTCD-036-2022 (68482)</t>
  </si>
  <si>
    <t>069-2022-CPS-P(68482)</t>
  </si>
  <si>
    <t>https://community.secop.gov.co/Public/Tendering/OpportunityDetail/Index?noticeUID=CO1.NTC.2662186&amp;isFromPublicArea=True&amp;isModal=False</t>
  </si>
  <si>
    <t>CPS-P (68482)</t>
  </si>
  <si>
    <t>Prestar los servicios profesionales para realizar el apoyo a la supervisión y formulación del proyecto 2154 Teusaquillo mejor con la malla vial y espacio público y demás actividades requeridas en el marco del Plan de Desarrollo Local 2021-2024, de conformidad con los estudios previos</t>
  </si>
  <si>
    <t>IVAN GERARDO ZIPASUCA FORERO</t>
  </si>
  <si>
    <t>SIACHOQUE</t>
  </si>
  <si>
    <t>Cll 169 49 b 33</t>
  </si>
  <si>
    <t>NB-100194311</t>
  </si>
  <si>
    <t>SEGUROS MUNDIAL</t>
  </si>
  <si>
    <t>5000275691 0001</t>
  </si>
  <si>
    <t>NANCY CONSTANZA PEÑA SANCHEZ</t>
  </si>
  <si>
    <t>20226320001813</t>
  </si>
  <si>
    <t>070</t>
  </si>
  <si>
    <t>FDLTCD-037-2022(70894)</t>
  </si>
  <si>
    <t>070-2022 CPS P(70894)</t>
  </si>
  <si>
    <t>https://community.secop.gov.co/Public/Tendering/OpportunityDetail/Index?noticeUID=CO1.NTC.2654629&amp;isFromPublicArea=True&amp;isModal=False</t>
  </si>
  <si>
    <t>CPS-P (70849)</t>
  </si>
  <si>
    <t>Prestar servicios profesionales para apoyar la formulación y apoyo a la supervision del proyecto de inversión 2101 Teusaquillo un nuevo contrato social para la dotación de CAIDSG, dotación de jardines infantiles y centros amar y para la prevención de violencias, y demás actividades requeridas en el marco del Plan de Desarrollo Local 2021-2024, de conformidad con los estudios previos</t>
  </si>
  <si>
    <t>JESUS ANTONIO PEÑA VARGAS</t>
  </si>
  <si>
    <t>Campoalegre</t>
  </si>
  <si>
    <t>ADMINISTRADOR DE EMPRESAS</t>
  </si>
  <si>
    <t>cra 39 A 35-27 SUR</t>
  </si>
  <si>
    <t>14-44-101146031</t>
  </si>
  <si>
    <t>5000276955 0001</t>
  </si>
  <si>
    <t>20226320001373</t>
  </si>
  <si>
    <t>071</t>
  </si>
  <si>
    <t>FDLTCD-038-2022(66995)</t>
  </si>
  <si>
    <t>071-2022 CPS(66995)</t>
  </si>
  <si>
    <t>https://community.secop.gov.co/Public/Tendering/OpportunityDetail/Index?noticeUID=CO1.NTC.2654183&amp;isFromPublicArea=True&amp;isModal=False</t>
  </si>
  <si>
    <t>CPS-P (66995)</t>
  </si>
  <si>
    <t>Prestar los servicios profesionales en el area de Gestion del Desarrollo Administrado y Financiero de Teusaquillo para apoyar las actividades de elaboracion, seguimiento, actualizacion y liquidacion de los contratos que se financian con los recursos de funcionamiento y del proyecto 2169, de conformidad con los estudios previos</t>
  </si>
  <si>
    <t>NAYARA TORRES RANGEL</t>
  </si>
  <si>
    <t>ECONOMISTA</t>
  </si>
  <si>
    <t>carrera 74b n° 64f- 96</t>
  </si>
  <si>
    <t>18-46-101013332</t>
  </si>
  <si>
    <t>5000276962 0001</t>
  </si>
  <si>
    <t>072</t>
  </si>
  <si>
    <t>FDLTCD-039-2022(68494)</t>
  </si>
  <si>
    <t>072-2022 CPS(68494)</t>
  </si>
  <si>
    <t>https://community.secop.gov.co/Public/Tendering/OpportunityDetail/Index?noticeUID=CO1.NTC.2654640&amp;isFromPublicArea=True&amp;isModal=False</t>
  </si>
  <si>
    <t>CPS-P (68494)</t>
  </si>
  <si>
    <t>Prestar los servicios profesionales para realizar el seguimiento, control, implementacion y mejoramiento del sistema local de informacion y comunicacion, asi como la difusion de toda la informacion relacionada con la gestion local de conformidad con los estudios previos</t>
  </si>
  <si>
    <t>LAURA MARCELA RODRÍGUEZ AREVALO</t>
  </si>
  <si>
    <t>COMUNICACIÓN SOCIAL</t>
  </si>
  <si>
    <t>29 de enero 2022</t>
  </si>
  <si>
    <t>63-44-101012172</t>
  </si>
  <si>
    <t>5000276959 0001</t>
  </si>
  <si>
    <t>CAROLINA RODRIGUEZ JIMENEZ</t>
  </si>
  <si>
    <t>073</t>
  </si>
  <si>
    <t>FDLTCD-040-2022(70794)</t>
  </si>
  <si>
    <t>073-2022-CPS-P(70794)</t>
  </si>
  <si>
    <t>CPS-P (70794)</t>
  </si>
  <si>
    <t>Prestar los servicios profesionales para la coordinar, liderar y asesorar los planes y estrategias de comunicación interna y externa para la divulgación de los programas, proyectos y actividades de la Alcaldía Local</t>
  </si>
  <si>
    <t>22 de enero 2022</t>
  </si>
  <si>
    <t>21-46-101039537</t>
  </si>
  <si>
    <t>5000270568 0001</t>
  </si>
  <si>
    <t>074</t>
  </si>
  <si>
    <t>FDLTCD-041- 2022 (70919)</t>
  </si>
  <si>
    <t>074-2022-CPS-P(70919)</t>
  </si>
  <si>
    <t>https://community.secop.gov.co/Public/Tendering/OpportunityDetail/Index?noticeUID=CO1.NTC.2631224&amp;isFromPublicArea=True&amp;isModal=False</t>
  </si>
  <si>
    <t>CPS-P(70919)</t>
  </si>
  <si>
    <t>Prestar los servicios profesionales para realizar el apoyo a la supervisión y formulación del proyecto de inversión 2109 Teusaquillo un nuevo contrato social con igualdad de oportunidades para vincular mujeres cuidadoras a estrategias del cuidado y demás actividades requeridas en el marco del Plan de Desarrollo Local 2021-2024</t>
  </si>
  <si>
    <t>CAROLINA ALEXANDRA CANO MERCHAN</t>
  </si>
  <si>
    <t>Carrera 63#22-45</t>
  </si>
  <si>
    <t>63-46-101002970</t>
  </si>
  <si>
    <t>5000276952 0001</t>
  </si>
  <si>
    <t>075</t>
  </si>
  <si>
    <t>FDLCD-058-2022(70915)</t>
  </si>
  <si>
    <t>075-2022-CPS-P(70915)</t>
  </si>
  <si>
    <t>https://community.secop.gov.co/Public/Tendering/OpportunityDetail/Index?noticeUID=CO1.NTC.2618709&amp;isFromPublicArea=True&amp;isModal=False</t>
  </si>
  <si>
    <t>CPS-P (70915)</t>
  </si>
  <si>
    <t>Prestar sus servicios profesionales en la ejecución de las actividades previstas dentro del proyecto de inversión 2113 Teusaquillo incluyente para las personas con discapacidad y la disminución de factores de riesgo frente al consumo de sustancias psicoactivas, y demás actividades requeridas en el marco del Plan de Desarrollo Local 2021-2024</t>
  </si>
  <si>
    <t>IVAN FRANCISCO ANZOLA PEREZ</t>
  </si>
  <si>
    <t>Carrera 22 No. 148 – 32</t>
  </si>
  <si>
    <t>15-44-101256813</t>
  </si>
  <si>
    <t>5000269196 0001</t>
  </si>
  <si>
    <t>076</t>
  </si>
  <si>
    <t>FDLTCD-042-2022(67215)</t>
  </si>
  <si>
    <t>076-2022-CPS-P (67215)</t>
  </si>
  <si>
    <t>https://community.secop.gov.co/Public/Tendering/OpportunityDetail/Index?noticeUID=CO1.NTC.2628570&amp;isFromPublicArea=True&amp;isModal=False</t>
  </si>
  <si>
    <t>CPS-P (67215)</t>
  </si>
  <si>
    <t>Prestar los servicios profesionales como abogado en el trámite de los asuntos jurídicos y legales que requieran los procesos misionales y administrativo que se adelantan en la Alcaldía Local de Teusaquillo</t>
  </si>
  <si>
    <t>VALLEDUPAR</t>
  </si>
  <si>
    <t>Calle 127 b # 6 -66</t>
  </si>
  <si>
    <t>30-44-101045532</t>
  </si>
  <si>
    <t>5000270575 0001</t>
  </si>
  <si>
    <t>077</t>
  </si>
  <si>
    <t>FDLTCD-043-2022(69600)</t>
  </si>
  <si>
    <t>077-220- CPS-P(69600)</t>
  </si>
  <si>
    <t>https://community.secop.gov.co/Public/Tendering/OpportunityDetail/Index?noticeUID=CO1.NTC.2625876&amp;isFromPublicArea=True&amp;isModal=False</t>
  </si>
  <si>
    <t>CPS-P (69600)</t>
  </si>
  <si>
    <t>Prestar los servicios profesionales para a articular con el despacho de la Alcaldía Local de Teusaquillo el diseño de estrategias, la emisión de lineamientos y el seguimiento de todas las actividades de manera transversal y de orden administrativo y financiero en procura del fortalecimiento y el desarrollo institucional del Fondo de Desarrollo Local de Teusaquillo de conformidad con los estudios previos</t>
  </si>
  <si>
    <t>POLITOLOGO</t>
  </si>
  <si>
    <t>Carrera 38 No. 57 29 AP 303</t>
  </si>
  <si>
    <t>33-46-101039108</t>
  </si>
  <si>
    <t>5000269197 0001</t>
  </si>
  <si>
    <t>078</t>
  </si>
  <si>
    <t>FDLTCD-044- 2022 (70917</t>
  </si>
  <si>
    <t>078 - 2022 CPS-AG(70917)</t>
  </si>
  <si>
    <t>https://community.secop.gov.co/Public/Tendering/OpportunityDetail/Index?noticeUID=CO1.NTC.2628206&amp;isFromPublicArea=True&amp;isModal=False</t>
  </si>
  <si>
    <t>CPS-AG (70917)</t>
  </si>
  <si>
    <t>Prestar servicios de apoyo a la gestión en los trámites administrativos de carácter asistencial que surjan en desarrollo de las actividades que se realicen en el marco del proyecto 2072 Teusaquillo referente en deporte, recreación y actividad física</t>
  </si>
  <si>
    <t>DANA GERALDINE MELO ROMERO</t>
  </si>
  <si>
    <t>calle 4 # 33 34</t>
  </si>
  <si>
    <t>21-46-101039431</t>
  </si>
  <si>
    <t>5000270571 0001</t>
  </si>
  <si>
    <t>LUIS FERNANDO BOHORQUEZ REYES</t>
  </si>
  <si>
    <t>20226320001363</t>
  </si>
  <si>
    <t>079</t>
  </si>
  <si>
    <t>FDLTCD-045-2022(70790)</t>
  </si>
  <si>
    <t>079-2022-CPS-AG (70790)</t>
  </si>
  <si>
    <t>https://community.secop.gov.co/Public/Tendering/OpportunityDetail/Index?noticeUID=CO1.NTC.2628436&amp;isFromPublicArea=True&amp;isModal=Falsehttps://community.secop.gov.co/Public/Tendering/OpportunityDetail/Index?noticeUID=CO1.NTC.2628436&amp;isFromPublicArea=True&amp;isModal=False</t>
  </si>
  <si>
    <t>CPS-AG (70790)</t>
  </si>
  <si>
    <t>Prestar sus servicios técnicos para apoyar las etapas precontractual, contractual y post-contractual de los procesos de adquisición de bienes y servicios que realice el Fondo de desarrollo local de Teusaquillo</t>
  </si>
  <si>
    <t>JEIMY ROCIO GIRAL VERGARA</t>
  </si>
  <si>
    <t>CARRERA 36 D # 59 - 33 SUR</t>
  </si>
  <si>
    <t>21-46-101039743</t>
  </si>
  <si>
    <t>080</t>
  </si>
  <si>
    <t>FDLTCD-046-2022(71028)</t>
  </si>
  <si>
    <t>080-2022-CPS-P (71028)</t>
  </si>
  <si>
    <t>https://community.secop.gov.co/Public/Tendering/OpportunityDetail/Index?noticeUID=CO1.NTC.2631262&amp;isFromPublicArea=True&amp;isModal=False</t>
  </si>
  <si>
    <t>CPS-P (71028)</t>
  </si>
  <si>
    <t>Prestar los servicios para implementar 2 acciones de fomento para la agricultura urbana</t>
  </si>
  <si>
    <t>EMILFE BAUTISTA RODRIGUEZ</t>
  </si>
  <si>
    <t>NATAGAIMA</t>
  </si>
  <si>
    <t>INGENIERO LOGISTICO</t>
  </si>
  <si>
    <t>30-44-101045535</t>
  </si>
  <si>
    <t>5000270573 0001</t>
  </si>
  <si>
    <t>081</t>
  </si>
  <si>
    <t>FDLTCD-047-2022(67119)</t>
  </si>
  <si>
    <t>081-2022-CPS-AG(67119)</t>
  </si>
  <si>
    <t>https://community.secop.gov.co/Public/Tendering/OpportunityDetail/Index?noticeUID=CO1.NTC.2635272&amp;isFromPublicArea=True&amp;isModal=False</t>
  </si>
  <si>
    <t>CPS-AG(67119)</t>
  </si>
  <si>
    <t>Prestar los servicios de apoyo a la gestión para la recolección de documentación y apoyo a las actividades requeridas para la formulación del proyecto de inversión 2160 Jóvenes con futuro y demás actividades requeridas en el marco del Plan de Desarrollo Local 2021-2024</t>
  </si>
  <si>
    <t>WILSON HEDER OROZCO VENECIA</t>
  </si>
  <si>
    <t>CARTAGENA</t>
  </si>
  <si>
    <t>TECNOLOGO EN GESTION DE EMPRESAS</t>
  </si>
  <si>
    <t>14-46-101065422</t>
  </si>
  <si>
    <t>5000270576 0001</t>
  </si>
  <si>
    <t>TERMINACION ANTICIPADA</t>
  </si>
  <si>
    <t>082</t>
  </si>
  <si>
    <t>FDLTCD-048-2022(67020)</t>
  </si>
  <si>
    <t>082-2022-CPS-P (67020)</t>
  </si>
  <si>
    <t>https://community.secop.gov.co/Public/Tendering/OpportunityDetail/Index?noticeUID=CO1.NTC.2708177&amp;isFromPublicArea=True&amp;isModal=False</t>
  </si>
  <si>
    <t>CPS-P (67020)</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</si>
  <si>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</si>
  <si>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MARCO ANTONIO PEREZ JIMENEZ</t>
  </si>
  <si>
    <t>Corozal</t>
  </si>
  <si>
    <t xml:space="preserve"> PSICOLOGÍA</t>
  </si>
  <si>
    <t>Calle 145 n 19 - 70 apto 207</t>
  </si>
  <si>
    <t>390-47-994000069628</t>
  </si>
  <si>
    <t>5000286104 0001</t>
  </si>
  <si>
    <t>27 de enero de 2022</t>
  </si>
  <si>
    <t>083</t>
  </si>
  <si>
    <t>FDLTCD-049-2022(67056)</t>
  </si>
  <si>
    <t>083-2022-CPS-P (67056)</t>
  </si>
  <si>
    <t>https://community.secop.gov.co/Public/Tendering/OpportunityDetail/Index?noticeUID=CO1.NTC.2690990&amp;isFromPublicArea=True&amp;isModal=False</t>
  </si>
  <si>
    <t>CPS-P (67056)</t>
  </si>
  <si>
    <t>Prestar los servicios profesionales para realizar el apoyo a la supervisión y formulación del proyecto de inversión 2113 Teusaquillo incluyente para las personas con discapacidad y la disminución de factores de riesgo frente al consumo de sustancias psicoactivas, y demás actividades requeridas en el marco del Plan de Desarrollo Local 2021-2024</t>
  </si>
  <si>
    <t>LADY JOHANA ORDOÑEZ GUERRERO</t>
  </si>
  <si>
    <t>Sibundoy-Putumayo</t>
  </si>
  <si>
    <t xml:space="preserve"> ANTROPOLOGÍA</t>
  </si>
  <si>
    <t>33-44-101222490</t>
  </si>
  <si>
    <t>5000286102 0001</t>
  </si>
  <si>
    <t>Terminado</t>
  </si>
  <si>
    <t>084</t>
  </si>
  <si>
    <t>FDLTCD-050-2022(68486)</t>
  </si>
  <si>
    <t>084-2022-CPS-AG(68486)</t>
  </si>
  <si>
    <t>https://community.secop.gov.co/Public/Tendering/OpportunityDetail/Index?noticeUID=CO1.NTC.2713238&amp;isFromPublicArea=True&amp;isModal=False</t>
  </si>
  <si>
    <t>CPS-AG(68486)</t>
  </si>
  <si>
    <t>Prestar los servicios de apoyo en la gestión para realizar todas las actividades operativas y administrativas requeridas en el marco del Plan de Desarrollo Local 2021-2024, de conformidad con los estudios previos</t>
  </si>
  <si>
    <t>GIOVANNI FRANCESCO RABELLY PINTO</t>
  </si>
  <si>
    <t>21-46-101043938</t>
  </si>
  <si>
    <t>5000286109 0001</t>
  </si>
  <si>
    <t>YANINA DEL PILAR AREVALO ARIZA</t>
  </si>
  <si>
    <t>20226320001343</t>
  </si>
  <si>
    <t>085</t>
  </si>
  <si>
    <t>FDLTCD-51-2022(70853)</t>
  </si>
  <si>
    <t>085-2022-CPS-AG(70853)</t>
  </si>
  <si>
    <t>https://community.secop.gov.co/Public/Tendering/OpportunityDetail/Index?noticeUID=CO1.NTC.2654631&amp;isFromPublicArea=True&amp;isModal=False</t>
  </si>
  <si>
    <t>CPS-AG(70853)</t>
  </si>
  <si>
    <t>Prestar los servicios de apoyo a la gestion desarrollando actividades administrativas, logisticas y operativas relacionadas con el seguimiento de los procesos del area de Gestion del Desarrollo Administrativo y Financiero, de acuerdo a los estudios previos</t>
  </si>
  <si>
    <t>FLOR MARIA GARCIA URREA</t>
  </si>
  <si>
    <t xml:space="preserve">TEOLOGIA BIBLICA </t>
  </si>
  <si>
    <t>Cra 20 # 40 – 33</t>
  </si>
  <si>
    <t>2146-101044558</t>
  </si>
  <si>
    <t>5000276949 0001</t>
  </si>
  <si>
    <t>DIEGO ALEJANDRO CASTELLANOS CASTILLO</t>
  </si>
  <si>
    <t>WILLINTON ALDEMAR TOLOSA ALBA / LAURA NATALIA FRANCO CUESTA</t>
  </si>
  <si>
    <t>20226320003673 /20226320001353</t>
  </si>
  <si>
    <t>086</t>
  </si>
  <si>
    <t>FDLTCD-52-2022(69096)</t>
  </si>
  <si>
    <t>086-2022-CPS-AG(69096)</t>
  </si>
  <si>
    <t>https://community.secop.gov.co/Public/Tendering/OpportunityDetail/Index?noticeUID=CO1.NTC.2704911&amp;isFromPublicArea=True&amp;isModal=False</t>
  </si>
  <si>
    <t>CPS-AG(69096)</t>
  </si>
  <si>
    <t>Prestar los servicios de apoyo en la gestion para realizar todas las actividades operativas y administrativas requeridas en el marco del Plan de Desarrollo Local 2021-2024</t>
  </si>
  <si>
    <t>JAVIER RODRIGO HERNANDEZ MENESES</t>
  </si>
  <si>
    <t>CALLE 19# 103A-57</t>
  </si>
  <si>
    <t>36-44-101053191</t>
  </si>
  <si>
    <t>5000287774 0003</t>
  </si>
  <si>
    <t>087</t>
  </si>
  <si>
    <t>FDLTCD-53-2022(67019)</t>
  </si>
  <si>
    <t>087-2022-CPS-P(67019)</t>
  </si>
  <si>
    <t>https://community.secop.gov.co/Public/Tendering/OpportunityDetail/Index?noticeUID=CO1.NTC.2665519&amp;isFromPublicArea=True&amp;isModal=False</t>
  </si>
  <si>
    <t>CPS-P(67019)</t>
  </si>
  <si>
    <t xml:space="preserve">El contrato que se pretende celebrar, tendrá por objeto Prestar los servicios profesionales para apoyar el diseño, estructuración, organización y ejecución de estrategias de Gobierno Abierto con sus pilares de transparencia, participación, colaboración e innovación pública, de manera transversal a los planes, programas, proyectos o actividades técnicas y administrativas desarrolladas en la Alcaldía Local de Teusaquillo, de conformidad con los estudios previo  </t>
  </si>
  <si>
    <t>ANGGY LORENA MARTINEZ DIAZ</t>
  </si>
  <si>
    <t>DISEÑO GRAFICO</t>
  </si>
  <si>
    <t>39-44-101135287</t>
  </si>
  <si>
    <t>5000287766 0001</t>
  </si>
  <si>
    <t>088</t>
  </si>
  <si>
    <t>FDLTCD-54-2022(69105)</t>
  </si>
  <si>
    <t>088-2022-CPS-AG(69105)</t>
  </si>
  <si>
    <t>https://community.secop.gov.co/Public/Tendering/ContractNoticePhases/View?PPI=CO1.PPI.17045706&amp;isFromPublicArea=True&amp;isModal=False</t>
  </si>
  <si>
    <t>CPS-AG(69105)</t>
  </si>
  <si>
    <t>MARITZA PINZON SANCHEZ</t>
  </si>
  <si>
    <t>CL 68 C SUR 48 28</t>
  </si>
  <si>
    <t>14-46-101070730</t>
  </si>
  <si>
    <t>5000287768 0001</t>
  </si>
  <si>
    <t>20226320001393</t>
  </si>
  <si>
    <t>089</t>
  </si>
  <si>
    <t>FDLTCD-55-2022(69151)</t>
  </si>
  <si>
    <t>089-2022-CPS-P(69151)</t>
  </si>
  <si>
    <t>https://community.secop.gov.co/Public/Tendering/OpportunityDetail/Index?noticeUID=CO1.NTC.2664259&amp;isFromPublicArea=True&amp;isModal=False</t>
  </si>
  <si>
    <t>CPS-P(69151)</t>
  </si>
  <si>
    <t>Prestar los servicios profesionales para realizar el apoyo a la supervision y formulacion del proyecto 2125 Teusaquillo se previene y se prepara para las emergencias y demas actividades requeridas en el marco del Plan de Desarrollo Local 2021-2024</t>
  </si>
  <si>
    <t>HERMES YESID AYALA PEREZ</t>
  </si>
  <si>
    <t>Santiago</t>
  </si>
  <si>
    <t xml:space="preserve"> ADMINISTRACIÓN DE EMPRESAS</t>
  </si>
  <si>
    <t>14-44-101146831</t>
  </si>
  <si>
    <t>5000280633 0001</t>
  </si>
  <si>
    <t>090</t>
  </si>
  <si>
    <t>FDLTCD-56-2022(69230)</t>
  </si>
  <si>
    <t>090-2022-CPS-AG(69230</t>
  </si>
  <si>
    <t>https://community.secop.gov.co/Public/Tendering/OpportunityDetail/Index?noticeUID=CO1.NTC.2681866&amp;isFromPublicArea=True&amp;isModal=False</t>
  </si>
  <si>
    <t>CPS-AG(69230</t>
  </si>
  <si>
    <t>MAGDALENA ANDRADE TALERO</t>
  </si>
  <si>
    <t>SECRETARIADO</t>
  </si>
  <si>
    <t>390-47-994000069749</t>
  </si>
  <si>
    <t>5000285454 0001</t>
  </si>
  <si>
    <t>YADIRA ELIANA CRUZ GONZALEZ</t>
  </si>
  <si>
    <t>091</t>
  </si>
  <si>
    <t>FDLTCD-57-2022(69888)</t>
  </si>
  <si>
    <t>091-2022-CPS-GA(69888)</t>
  </si>
  <si>
    <t>https://community.secop.gov.co/Public/Tendering/OpportunityDetail/Index?noticeUID=CO1.NTC.2681862&amp;isFromPublicArea=True&amp;isModal=False</t>
  </si>
  <si>
    <t>CPS-GA(69888)</t>
  </si>
  <si>
    <t>HERNAN DARIO COCONUBO GARCIA</t>
  </si>
  <si>
    <t>63-44-101012199</t>
  </si>
  <si>
    <t>5000285456 0001</t>
  </si>
  <si>
    <t>HUGO JAVIER RUBIO RODRIGUEZ</t>
  </si>
  <si>
    <t>20226320001823</t>
  </si>
  <si>
    <t>092</t>
  </si>
  <si>
    <t>FDLTCD-59-2022(67151)</t>
  </si>
  <si>
    <t>092-2022-CPS-P(67151)</t>
  </si>
  <si>
    <t>https://community.secop.gov.co/Public/Tendering/ContractNoticePhases/View?PPI=CO1.PPI.17015212&amp;isFromPublicArea=True&amp;isModal=False</t>
  </si>
  <si>
    <t>CPS-P(67151)</t>
  </si>
  <si>
    <t>Prestar los servicios profesionales para realizar el apoyo a la supervision y formulacion del proyecto 2154 Teusaquillo mejor con la malla vial y espacio publico y demas actividades requeridas en el marco del Plan de Desarrollo Local 2021-2024</t>
  </si>
  <si>
    <t xml:space="preserve"> INGENIERÍA CIVIL</t>
  </si>
  <si>
    <t>33-44-101222890</t>
  </si>
  <si>
    <t>5000283567 0001</t>
  </si>
  <si>
    <t>26  de enero 2022</t>
  </si>
  <si>
    <t>093</t>
  </si>
  <si>
    <t>FDLTCD-060-2022 (69800)</t>
  </si>
  <si>
    <t>93-2022 CPS-P (69800)</t>
  </si>
  <si>
    <t>https://community.secop.gov.co/Public/Tendering/OpportunityDetail/Index?noticeUID=CO1.NTC.2736052&amp;isFromPublicArea=True&amp;isModal=False</t>
  </si>
  <si>
    <t>CPS-P (69800)</t>
  </si>
  <si>
    <t>Prestar los servicios profesionales para realizar el apoyo a la supervisión y formulación del proyecto de inversión 2160 Jóvenes con futuro y demás actividades requeridas en el marco del Plan de Desarrollo Local 2021-2024</t>
  </si>
  <si>
    <t>ANDREA DEL PILAR MOYA ZAMUDIO</t>
  </si>
  <si>
    <t>390-47-994000070031</t>
  </si>
  <si>
    <t>5000288695 0001</t>
  </si>
  <si>
    <t>094</t>
  </si>
  <si>
    <t>094-2022-CPS-AG(70853)</t>
  </si>
  <si>
    <t>OMAIRA BOADA GARCIA</t>
  </si>
  <si>
    <t>CLL 14B No 116-70 BL 19 CASA 33</t>
  </si>
  <si>
    <t>311 483 87 97</t>
  </si>
  <si>
    <t>30-44-101045567</t>
  </si>
  <si>
    <t>5000276951 0001</t>
  </si>
  <si>
    <t>095</t>
  </si>
  <si>
    <t>FDLTCD-062-2022(66982)</t>
  </si>
  <si>
    <t>095-2022-CPS-AG(66982)</t>
  </si>
  <si>
    <t>https://community.secop.gov.co/Public/Tendering/OpportunityDetail/Index?noticeUID=CO1.NTC.2715476&amp;isFromPublicArea=True&amp;isModal=False</t>
  </si>
  <si>
    <t>CPS-AG(66982)</t>
  </si>
  <si>
    <t>OLGA CECILIA MARTÍNEZ OROZCO</t>
  </si>
  <si>
    <t>Calle 10g #81-30</t>
  </si>
  <si>
    <t>63 46 101003050</t>
  </si>
  <si>
    <t>5000286106 0001</t>
  </si>
  <si>
    <t>096</t>
  </si>
  <si>
    <t>FDLTCD-063-2022(68471)</t>
  </si>
  <si>
    <t>096-2022-CPS-P (68471)</t>
  </si>
  <si>
    <t>https://community.secop.gov.co/Public/Tendering/OpportunityDetail/Index?noticeUID=CO1.NTC.2662198&amp;isFromPublicArea=True&amp;isModal=False</t>
  </si>
  <si>
    <t>CPS-P (68471)</t>
  </si>
  <si>
    <t>Prestar servicios profesionales para realizar el apoyo a la supervisión y formulación del proyecto 2072 Teusaquillo referente en deporte, recreación y actividad física, y demás actividades requeridas en el marco del Plan de Desarrollo Local 2021-2024 de conformidad con los estudios previos</t>
  </si>
  <si>
    <t>HONDA</t>
  </si>
  <si>
    <t>CULTURA FISICA Y DEPÓRTE</t>
  </si>
  <si>
    <t>CALLE 5 # 3-84</t>
  </si>
  <si>
    <t>61-46-101015227</t>
  </si>
  <si>
    <t>5000275696 0001</t>
  </si>
  <si>
    <t>097</t>
  </si>
  <si>
    <t>FDLTCD-064-2022(68509)</t>
  </si>
  <si>
    <t>097 - 2022 CPS-P (68509)</t>
  </si>
  <si>
    <t>CPS-P (68509)</t>
  </si>
  <si>
    <t>Apoyar jurídicamente la ejecución de las acciones requeridas para el trámite e impulso procesal de las actuaciones contravencionales y/o querellas que cursen en las Inspecciones de Policía de la Localidad</t>
  </si>
  <si>
    <t>AIDA LUZ RODRIGUEZ RODRIGUEZ</t>
  </si>
  <si>
    <t>CARRERA 40 C No. 2B-22</t>
  </si>
  <si>
    <t>17-44-101195390</t>
  </si>
  <si>
    <t>5000275697 0001</t>
  </si>
  <si>
    <t>JAKELINE CAMPOS RINCON</t>
  </si>
  <si>
    <t>098</t>
  </si>
  <si>
    <t>098 - 2022 CPS-P (68509)</t>
  </si>
  <si>
    <t>DEISI PAOLA MARTÍNEZ PINEDA</t>
  </si>
  <si>
    <t>SOGAMOSO</t>
  </si>
  <si>
    <t>CALLE 73 A # 81 A - 37</t>
  </si>
  <si>
    <t>15-46-101025058</t>
  </si>
  <si>
    <t>099</t>
  </si>
  <si>
    <t>099 - 2022 CPS-P (68509)</t>
  </si>
  <si>
    <t>ROSALBA VELOSA DIAZ</t>
  </si>
  <si>
    <t>CALLE 50 F SUR 5 B 12</t>
  </si>
  <si>
    <t>36-46-101014996</t>
  </si>
  <si>
    <t>5000275699 0001</t>
  </si>
  <si>
    <t>100</t>
  </si>
  <si>
    <t>100 - 2022 CPS-P (68509)</t>
  </si>
  <si>
    <t>PAULA ANDREA MEJIA AMADO</t>
  </si>
  <si>
    <t>CALLE 6 A #88D 60 INT 5 APTO 301</t>
  </si>
  <si>
    <t>14-46-101066270</t>
  </si>
  <si>
    <t>5000275700 0001</t>
  </si>
  <si>
    <t>101</t>
  </si>
  <si>
    <t>FDLTCD-065-2022(69603)</t>
  </si>
  <si>
    <t>101-2022-CPS-P(69603)</t>
  </si>
  <si>
    <t>https://community.secop.gov.co/Public/Tendering/OpportunityDetail/Index?noticeUID=CO1.NTC.2655594&amp;isFromPublicArea=True&amp;isModal=False</t>
  </si>
  <si>
    <t xml:space="preserve"> CPS-P (69503)</t>
  </si>
  <si>
    <t>Prestar los servicios profesionales para apoyar al equipo de prensa y comunicaciones de la Alcaldía Local en la realización de productos y piezas digitales, impresas y publicitarias de gran formato y de animación gráfica, así como apoyar la producción y montaje de eventos, de conformidad con los estudios previos</t>
  </si>
  <si>
    <t>OSCAR FELIPE AVILA BLANCO</t>
  </si>
  <si>
    <t xml:space="preserve"> DISEÑO GRAFICO</t>
  </si>
  <si>
    <t>39-44-101134892</t>
  </si>
  <si>
    <t>5000275690 0001</t>
  </si>
  <si>
    <t>24 de enero de 2022</t>
  </si>
  <si>
    <t>102</t>
  </si>
  <si>
    <t>102-2022-CPS-P(69603)</t>
  </si>
  <si>
    <t>CPS-P (69503)</t>
  </si>
  <si>
    <t>THALIA VALENTINA FUENTES PEDROZO</t>
  </si>
  <si>
    <t>NO TIENE DIRECCION</t>
  </si>
  <si>
    <t>39-44-101134885</t>
  </si>
  <si>
    <t>5000276945 0001</t>
  </si>
  <si>
    <t>103</t>
  </si>
  <si>
    <t>FDLTCD-066-2022(66956)</t>
  </si>
  <si>
    <t>103-2022-CPS-P(66956)</t>
  </si>
  <si>
    <t>https://community.secop.gov.co/Public/Tendering/OpportunityDetail/Index?noticeUID=CO1.NTC.2747850&amp;isFromPublicArea=True&amp;isModal=False</t>
  </si>
  <si>
    <t>CPS-P(66956)</t>
  </si>
  <si>
    <t>Prestar los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 de conformidad con los estudios previos</t>
  </si>
  <si>
    <t>NUBIA ISABEL LEIVA HERNANDEZ</t>
  </si>
  <si>
    <t>14-46-101070089</t>
  </si>
  <si>
    <t>5000287154 0001</t>
  </si>
  <si>
    <t>ELKIN MAURICIO BARBOSA SANTANA</t>
  </si>
  <si>
    <t>YERSON ANDRES MOJICA COGOLLOS</t>
  </si>
  <si>
    <t>104</t>
  </si>
  <si>
    <t>104-2022-CPS-P(66956)</t>
  </si>
  <si>
    <t>MARYURY PATRICIA OÑATE MARTINEZ</t>
  </si>
  <si>
    <t>CONTADOR PUBLICO</t>
  </si>
  <si>
    <t>cra 52 22 39 torre C apto 301</t>
  </si>
  <si>
    <t>21-46-101045180</t>
  </si>
  <si>
    <t>5000289814 0001</t>
  </si>
  <si>
    <t>105</t>
  </si>
  <si>
    <t>FDLTCD-067-2022(71140)</t>
  </si>
  <si>
    <t>105-2022-CPS-P(71140)</t>
  </si>
  <si>
    <t>https://community.secop.gov.co/Public/Tendering/OpportunityDetail/Index?noticeUID=CO1.NTC.2647878&amp;isFromPublicArea=True&amp;isModal=False</t>
  </si>
  <si>
    <t>CPS-P (71140)</t>
  </si>
  <si>
    <t>Prestar servicios profesionales en el Área de Gestión del Desarrollo local de la Alcaldía Local de Teusaquillo para realizar el seguimiento y apoyar los procesos pendientes a lograr el cumplimiento de las metas del plan de desarrollo local y la ejecución de los proyectos de inversión previstos para la vigencia</t>
  </si>
  <si>
    <t>600-47-994000063659</t>
  </si>
  <si>
    <t>5000271699 0001</t>
  </si>
  <si>
    <t>106</t>
  </si>
  <si>
    <t>106-2022 -CPS-AG(67662)</t>
  </si>
  <si>
    <t>YURI ADRIANA RODRIGUEZ AVENDAÑO</t>
  </si>
  <si>
    <t> 52860410</t>
  </si>
  <si>
    <t>TECNICO EN PANIFICACION</t>
  </si>
  <si>
    <t>TRANV 3 B ESTE # 21 61 SUR</t>
  </si>
  <si>
    <t>63-46-101002991</t>
  </si>
  <si>
    <t>5000280652 0001</t>
  </si>
  <si>
    <t>26 de enero de 2022</t>
  </si>
  <si>
    <t>107</t>
  </si>
  <si>
    <t>FDLTCD-068-2022 (71145)</t>
  </si>
  <si>
    <t>107-2022- CPS-P (71145)</t>
  </si>
  <si>
    <t>https://community.secop.gov.co/Public/Tendering/OpportunityDetail/Index?noticeUID=CO1.NTC.2682773&amp;isFromPublicArea=True&amp;isModal=False</t>
  </si>
  <si>
    <t>CPS-P (71145)</t>
  </si>
  <si>
    <t>Prestar sus servicios profesionales en la ejecución de las actividades previstas dentro del proyecto de inversión 2113 Teusaquillo incluyente para las personas con discapacidad y la disminución de factores de riesgo frente al consumo de sustancias psicoactivas, y demás actividades requeridas en el marco del Plan de Desarrollo Local 2021-2024, de conformidad con los estudios previos</t>
  </si>
  <si>
    <t>RAQUEL ANDREA DEVIA HERNANDEZ</t>
  </si>
  <si>
    <t>COMUNICADORA SOCIAL</t>
  </si>
  <si>
    <t>17-46-101021288</t>
  </si>
  <si>
    <t>5000280654 0001</t>
  </si>
  <si>
    <t>108</t>
  </si>
  <si>
    <t>FDLTCD-069-2022- (71155)</t>
  </si>
  <si>
    <t>108-2022- CPS-P (71155)</t>
  </si>
  <si>
    <t>https://community.secop.gov.co/Public/Tendering/OpportunityDetail/Index?noticeUID=CO1.NTC.2682860&amp;isFromPublicArea=True&amp;isModal=False</t>
  </si>
  <si>
    <t>CPS-P (71155)</t>
  </si>
  <si>
    <t>Prestar servicios profesionales para el desarrollo de actividades y estrategias relacionadas con la divulgación del quehacer institucional de la Alcaldía Local, de conformidad con los estudios previos</t>
  </si>
  <si>
    <t>KAREN DANIELA PARADA NOVOA</t>
  </si>
  <si>
    <t xml:space="preserve">SOACHA </t>
  </si>
  <si>
    <t>14-46-101068200</t>
  </si>
  <si>
    <t>5000280653 0001</t>
  </si>
  <si>
    <t>109</t>
  </si>
  <si>
    <t>FDLTCD-070-2022(71219)</t>
  </si>
  <si>
    <t>109 - 2022 CPS-P (71219)</t>
  </si>
  <si>
    <t>https://community.secop.gov.co/Public/Tendering/OpportunityDetail/Index?noticeUID=CO1.NTC.2698878&amp;isFromPublicArea=True&amp;isModal=False</t>
  </si>
  <si>
    <t>CPS-P (71219)</t>
  </si>
  <si>
    <t>Prestar los servicios profesionales para realizar el apoyo a la supervisión y formulación del proyecto 2094 Teusaquillo construyendo acciones para el fortalecimiento de las capacidades de la gente, la reactivación económica y el impulso empresarial e industrial de la localidad y demás actividades requeridas en el marco del Plan de Desarrollo Local 2021-2024</t>
  </si>
  <si>
    <t>LAURA NATALIA FRANCO CUESTA</t>
  </si>
  <si>
    <t>GOBIERNO Y RELACIONES INTERNACIONALES</t>
  </si>
  <si>
    <t>CARRERA 33 No. 1D-53</t>
  </si>
  <si>
    <t>390 47 994000069397</t>
  </si>
  <si>
    <t>5000280657 0001</t>
  </si>
  <si>
    <t>110</t>
  </si>
  <si>
    <t>FDLTCD-071-2022(67085)</t>
  </si>
  <si>
    <t>110 - 2022 CPS-P (67085)</t>
  </si>
  <si>
    <t>https://community.secop.gov.co/Public/Tendering/OpportunityDetail/Index?noticeUID=CO1.NTC.2683107&amp;isFromPublicArea=True&amp;isModal=False</t>
  </si>
  <si>
    <t>CPS-P (67085)</t>
  </si>
  <si>
    <t>JUANITA DIAZ VILLALOBOS</t>
  </si>
  <si>
    <t> 1121834435</t>
  </si>
  <si>
    <t>Villavicencio</t>
  </si>
  <si>
    <t>SICOLOGO</t>
  </si>
  <si>
    <t>calle 151b # 102b - 90</t>
  </si>
  <si>
    <t>65-44-101208334</t>
  </si>
  <si>
    <t>  5000280656 0001</t>
  </si>
  <si>
    <t>111</t>
  </si>
  <si>
    <t>FDLTCD-072-2022 (67226)</t>
  </si>
  <si>
    <t>111-2022 CPS-P (67226)</t>
  </si>
  <si>
    <t>https://community.secop.gov.co/Public/Tendering/OpportunityDetail/Index?noticeUID=CO1.NTC.2682868&amp;isFromPublicArea=True&amp;isModal=False</t>
  </si>
  <si>
    <t>CPS-P (67226)</t>
  </si>
  <si>
    <t>Prestar los servicios profesionales en el trámite de los asuntos jurídicos y legales que se adelantan en la Alcaldía Local de Teusaquillo y en todo lo relacionado con la actividad contractual del Fondo de Desarrollo Local Teusaquillo</t>
  </si>
  <si>
    <t>JUAN CARLOS VARGAS BARREIRO</t>
  </si>
  <si>
    <t>Neiva</t>
  </si>
  <si>
    <t>Diagonal 3 # 83 - 02 Torre 2 Apto 706</t>
  </si>
  <si>
    <t>30-44-101045627</t>
  </si>
  <si>
    <t>5000280658 0001</t>
  </si>
  <si>
    <t>112</t>
  </si>
  <si>
    <t>FDLTCD-073-2022(70881)</t>
  </si>
  <si>
    <t>112-2021 CPS-AG (70881)</t>
  </si>
  <si>
    <t>https://community.secop.gov.co/Public/Tendering/OpportunityDetail/Index?noticeUID=CO1.NTC.2682869&amp;isFromPublicArea=True&amp;isModal=False</t>
  </si>
  <si>
    <t>CPS-AG (70881)</t>
  </si>
  <si>
    <t>Presta servicios como instructor de actividad física para la ejecución proyecto 2072 Teusaquillo referente en deporte, recreación y actividad física, y demás actividades requeridas en el marco del Plan de Desarrollo Local 2021-2024, de conformidad con los estudios previos</t>
  </si>
  <si>
    <t>YULIETH ALEXANDRA RIAÑO ESPITIA</t>
  </si>
  <si>
    <t>PROFESIONAL EN EDUCACION FISICA</t>
  </si>
  <si>
    <t>21-46-101043246</t>
  </si>
  <si>
    <t>5000280659 0001</t>
  </si>
  <si>
    <t>LUIS FERNANDO BOHORQUEZ</t>
  </si>
  <si>
    <t>ACLARACION EN LA VIGENCIA</t>
  </si>
  <si>
    <t>113</t>
  </si>
  <si>
    <t>FDLTCD-074-2022(68894)</t>
  </si>
  <si>
    <t>113 - 2022 CPS-P (68894)</t>
  </si>
  <si>
    <t>https://community.secop.gov.co/Public/Tendering/OpportunityDetail/Index?noticeUID=CO1.NTC.2700562&amp;isFromPublicArea=True&amp;isModal=False</t>
  </si>
  <si>
    <t>CPS-P (68894)</t>
  </si>
  <si>
    <t>Prestar los servicios profesionales para realizar el apoyo a la supervisión y formulación del proyecto 2045 Teusaquillo con un nuevo contrato social con igualdad de oportunidades para la inclusión social - componente ingreso mínimo, y demás actividades requeridas en el marco del Plan de Desarrollo Local 2021-2024</t>
  </si>
  <si>
    <t>JUAN MANUEL VARGAS BUENDÍA</t>
  </si>
  <si>
    <t> 85455097</t>
  </si>
  <si>
    <t>14-44-101147232</t>
  </si>
  <si>
    <t>5000285010 0001</t>
  </si>
  <si>
    <t>114</t>
  </si>
  <si>
    <t>FDLTCD-075-2022(68642)</t>
  </si>
  <si>
    <t>114- 2021 CPS-AG (68642)</t>
  </si>
  <si>
    <t>https://community.secop.gov.co/Public/Tendering/OpportunityDetail/Index?noticeUID=CO1.NTC.2734441&amp;isFromPublicArea=True&amp;isModal=False</t>
  </si>
  <si>
    <t>CPS-AG (68642)</t>
  </si>
  <si>
    <t>Prestar los servicios de apoyo en la gestión para realizar todas las actividades operativas y administrativas requeridas en el marco del Plan de Desarrollo Local 2021-2024</t>
  </si>
  <si>
    <t xml:space="preserve">DIANA PAOLA MARTINEZ MORALES </t>
  </si>
  <si>
    <t>TECNICO EN ADMINISTRACION</t>
  </si>
  <si>
    <t>63-46-101003119</t>
  </si>
  <si>
    <t>5000285462 0001</t>
  </si>
  <si>
    <t>20226320001333</t>
  </si>
  <si>
    <t>115</t>
  </si>
  <si>
    <t>FDLTCD-076-2022(68721)</t>
  </si>
  <si>
    <t>115 - 2022 CPS-P (68721)</t>
  </si>
  <si>
    <t>https://community.secop.gov.co/Public/Tendering/OpportunityDetail/Index?noticeUID=CO1.NTC.2700958&amp;isFromPublicArea=True&amp;isModal=False</t>
  </si>
  <si>
    <t>CPS-P (68721)</t>
  </si>
  <si>
    <t>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</si>
  <si>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NARCY JOHANNA MANOSALVA BERNAL</t>
  </si>
  <si>
    <t xml:space="preserve"> TRABAJO SOCIAL</t>
  </si>
  <si>
    <t>Calle 55 sur Numero 86 c 05</t>
  </si>
  <si>
    <t>39-44-101135259</t>
  </si>
  <si>
    <t xml:space="preserve"> 5000285459 0001</t>
  </si>
  <si>
    <t>20226320001383</t>
  </si>
  <si>
    <t>116</t>
  </si>
  <si>
    <t>FDLTCD-077-2022 (68992)</t>
  </si>
  <si>
    <t>116 - 2022 CPS-P (68992)</t>
  </si>
  <si>
    <t>https://community.secop.gov.co/Public/Tendering/OpportunityDetail/Index?noticeUID=CO1.NTC.2713732&amp;isFromPublicArea=True&amp;isModal=False</t>
  </si>
  <si>
    <t>CPS-P (68992)</t>
  </si>
  <si>
    <t>Prestar los servicios profesionales para realizar el apoyo a la supervisión y formulación del proyecto de inversión 2049 Teusaquillo entorno protector para los niños y las niñas, y demás actividades requeridas en el marco del Plan de Desarrollo Local 2021- 2024</t>
  </si>
  <si>
    <t>JENNY UMAÑA LOPEZ</t>
  </si>
  <si>
    <t>ADMINISTRACION FINANCIERA</t>
  </si>
  <si>
    <t> 18-46-101013905</t>
  </si>
  <si>
    <t> 5000285009 0001</t>
  </si>
  <si>
    <t>117</t>
  </si>
  <si>
    <t>FDLTCD-078-2022(67041)</t>
  </si>
  <si>
    <t>117-2022 CPS-P (67041)</t>
  </si>
  <si>
    <t>https://community.secop.gov.co/Public/Tendering/OpportunityDetail/Index?noticeUID=CO1.NTC.2706092&amp;isFromPublicArea=True&amp;isModal=False</t>
  </si>
  <si>
    <t>CPS-P (67041)</t>
  </si>
  <si>
    <t>Prestar los servicios profesionales para realizar el apoyo a la supervisión y formulación del proyecto de inversión 2078 Teusaquillo promotora de arte, la cultura y el patrimonio y demás actividades requeridas en el marco del Plan de Desarrollo Local 20212024</t>
  </si>
  <si>
    <t>JONNATHAN ORLANDO BORRERO OVALLE</t>
  </si>
  <si>
    <t>CALLE 22 A SUR # 2-88</t>
  </si>
  <si>
    <t> 39-44-101135234</t>
  </si>
  <si>
    <t> 5000285011 0001</t>
  </si>
  <si>
    <t>118</t>
  </si>
  <si>
    <t>FDLTCD-079-2022 (69086)</t>
  </si>
  <si>
    <t>No 118 - 2021 CPS-AG (69086)</t>
  </si>
  <si>
    <t>https://community.secop.gov.co/Public/Tendering/OpportunityDetail/Index?noticeUID=CO1.NTC.2711223&amp;isFromPublicArea=True&amp;isModal=False</t>
  </si>
  <si>
    <t>CPS-AG (69086)</t>
  </si>
  <si>
    <t>CESAR AUGUSTO BARREIRO FERRO</t>
  </si>
  <si>
    <t>AV 68#1-63</t>
  </si>
  <si>
    <t>380 47 - 994000124197</t>
  </si>
  <si>
    <t>5000285008 0001</t>
  </si>
  <si>
    <t>20226320001403</t>
  </si>
  <si>
    <t>119</t>
  </si>
  <si>
    <t>FDLTCD-080-2022(71181)</t>
  </si>
  <si>
    <t>119 - 2022 CPS-AG (71181)</t>
  </si>
  <si>
    <t>https://community.secop.gov.co/Public/Tendering/OpportunityDetail/Index?noticeUID=CO1.NTC.2700678&amp;isFromPublicArea=True&amp;isModal=False</t>
  </si>
  <si>
    <t>CPS-AG (71181)</t>
  </si>
  <si>
    <t>JEISSON DANIEL VALLEJO ROZO</t>
  </si>
  <si>
    <t>TV 5 I SUR 48 A 64 SUR</t>
  </si>
  <si>
    <t>63-46-101003066</t>
  </si>
  <si>
    <t>5000285014 0001</t>
  </si>
  <si>
    <t>ANA YIVE AGUDELO ORTIZ</t>
  </si>
  <si>
    <t>120</t>
  </si>
  <si>
    <t>FDLTCD-081-2022(71214)</t>
  </si>
  <si>
    <t>120 - 2022 CPS-AG (71214)</t>
  </si>
  <si>
    <t>https://community.secop.gov.co/Public/Tendering/OpportunityDetail/Index?noticeUID=CO1.NTC.2699942&amp;isFromPublicArea=True&amp;isModal=False</t>
  </si>
  <si>
    <t>CPS-AG (71214)</t>
  </si>
  <si>
    <t>Prestar sus servicios personales para apoyar al Área de Gestión del Desarrollo Administrativa y Financiera de la Alcaldía Local en las actividades asistenciales propias del área de conformidad con los estudios previos</t>
  </si>
  <si>
    <t>JUAN CAMILO BETANCUR MATEUS</t>
  </si>
  <si>
    <t>14 46 101069115</t>
  </si>
  <si>
    <t>5000285013 0001</t>
  </si>
  <si>
    <t>ROSSY PATRICIA PIMIENTA</t>
  </si>
  <si>
    <t xml:space="preserve">20226320001833
</t>
  </si>
  <si>
    <t>121</t>
  </si>
  <si>
    <t>FDLTCD-082-2022(71234</t>
  </si>
  <si>
    <t>121 - 2021 CPS-AG (71234)</t>
  </si>
  <si>
    <t>https://community.secop.gov.co/Public/Tendering/OpportunityDetail/Index?noticeUID=CO1.NTC.2701013&amp;isFromPublicArea=True&amp;isModal=False</t>
  </si>
  <si>
    <t>CPS-AG (71234)</t>
  </si>
  <si>
    <t>Prestar los servicios de apoyo en la gestion para realizar todas las actividades de desarrollo audiovisual requeridas en el marco del Plan de Desarrollo Local 2021-2024</t>
  </si>
  <si>
    <t>JEFERSON ANDRES CASTILLO NIETO</t>
  </si>
  <si>
    <t>MEDIOS AUDIOVISUALES</t>
  </si>
  <si>
    <t>JMALUCELLI TRAVELERS SEGUROS SA</t>
  </si>
  <si>
    <t>5000286753 0001</t>
  </si>
  <si>
    <t>122</t>
  </si>
  <si>
    <t>FDLTCD-082-2022(68488)</t>
  </si>
  <si>
    <t>122 - 2022 CPS-P (68488)</t>
  </si>
  <si>
    <t>https://community.secop.gov.co/Public/Tendering/OpportunityDetail/Index?noticeUID=CO1.NTC.2655544&amp;isFromPublicArea=True&amp;isModal=False</t>
  </si>
  <si>
    <t>CPS-P (68488)</t>
  </si>
  <si>
    <t>Prestar los servicios profesionales para el desarrollo de software, programación de códigos y administración de los sitios web y demás plataformas digitales necesarias para la planificación y ejecución de los diferentes planes, programas y proyectos de la Alcaldía Local de Teusaquillo de conformidad con los estudios previos</t>
  </si>
  <si>
    <t>JONNATHAN BUCHELI GALINDO</t>
  </si>
  <si>
    <t>Pasto</t>
  </si>
  <si>
    <t xml:space="preserve"> INGENIERÍA DE SISTEMAS</t>
  </si>
  <si>
    <t>39-44-101134888</t>
  </si>
  <si>
    <t>5000275694 0001</t>
  </si>
  <si>
    <t>123</t>
  </si>
  <si>
    <t>FDLTCD-084-2022(69258)</t>
  </si>
  <si>
    <t>123-2022-CPS-P (69258)</t>
  </si>
  <si>
    <t>https://community.secop.gov.co/Public/Tendering/ContractNoticePhases/View?PPI=CO1.PPI.17050528&amp;isFromPublicArea=True&amp;isModal=False</t>
  </si>
  <si>
    <t>CPS-P (69258)</t>
  </si>
  <si>
    <t>Prestar sus servicios profesionales para realizar las labores requeridas para la promoción y conservación de la seguridad ciudadana, convivencia y prevención de conflictividades, al igual que la articulación, asistencia y acompañamiento de las actividades relacionadas con diversidad y equidad de género, vendedores informales, espacio público y habitante de calle, de conformidad con los estudios previos</t>
  </si>
  <si>
    <t>LUISA FERNANDA INTRIAGO NIÑO</t>
  </si>
  <si>
    <t>21-44-101374689</t>
  </si>
  <si>
    <t>5000285453 0001</t>
  </si>
  <si>
    <t>124</t>
  </si>
  <si>
    <t>FDLTCD-085-2022(67222)</t>
  </si>
  <si>
    <t>124-2022-CPS-P(67222)</t>
  </si>
  <si>
    <t>https://community.secop.gov.co/Public/Tendering/OpportunityDetail/Index?noticeUID=CO1.NTC.2681859&amp;isFromPublicArea=True&amp;isModal=False</t>
  </si>
  <si>
    <t>CPS-P (67222)</t>
  </si>
  <si>
    <t>Prestar los servicios profesionales para desarrollar y manejar los lineamientos técnicos del programa de gestión documental, de conformidad con los estudios previo</t>
  </si>
  <si>
    <t>ROSSY PATRICIA PIMIENTA VELASQUEZ</t>
  </si>
  <si>
    <t>BIBLIOTECOLOGA</t>
  </si>
  <si>
    <t>CL 49A 74A 46</t>
  </si>
  <si>
    <t>17-44-101195759</t>
  </si>
  <si>
    <t>5000287769 0001</t>
  </si>
  <si>
    <t>125</t>
  </si>
  <si>
    <t>FDLTCD-086-2022(66939)</t>
  </si>
  <si>
    <t>125-2022-CPS-P(66939)</t>
  </si>
  <si>
    <t>https://community.secop.gov.co/Public/Tendering/OpportunityDetail/Index?noticeUID=CO1.NTC.2700384&amp;isFromPublicArea=True&amp;isModal=False</t>
  </si>
  <si>
    <t>CPS-P (66939)</t>
  </si>
  <si>
    <t>Prestar los servicios profesionales para adelantar y desarrollar los tramites juridicos relacionados con la actividad contractual y realizar el seguimiento y actualizacion de las obligaciones por pagar del Fondo de Desarrollo Local, de conformidad con los estudios previos</t>
  </si>
  <si>
    <t>CATALINA VIDAL TORRES</t>
  </si>
  <si>
    <t>CLL 14 108 - 48 casa 287, sabana grande 2, parque 1C</t>
  </si>
  <si>
    <t>39-047994000069866</t>
  </si>
  <si>
    <t>5000285457 0001</t>
  </si>
  <si>
    <t>MARIA DEL PILAR MAGDANIEL VALERA</t>
  </si>
  <si>
    <t>126</t>
  </si>
  <si>
    <t>FDLTCD-087-2022(69553)</t>
  </si>
  <si>
    <t>126-2022-CPS-AG(69553)</t>
  </si>
  <si>
    <t>https://community.secop.gov.co/Public/Tendering/OpportunityDetail/Index?noticeUID=CO1.NTC.2681855&amp;isFromPublicArea=True&amp;isModal=False</t>
  </si>
  <si>
    <t>CPS-AG (69553)</t>
  </si>
  <si>
    <t>Apoyar las labores de entrega y recibo de las comunicaciones emitidas o recibidas por las Inspecciones de Policia de la Localidad de Teusaquillo</t>
  </si>
  <si>
    <t>JOSE ALBERTO PEDROZO LENGUA</t>
  </si>
  <si>
    <t>Guamal</t>
  </si>
  <si>
    <t>TECNICO LABORAL</t>
  </si>
  <si>
    <t>39-44-101135268</t>
  </si>
  <si>
    <t>5000287767 0001</t>
  </si>
  <si>
    <t>127</t>
  </si>
  <si>
    <t>FDLTCD-088-2022(69579)</t>
  </si>
  <si>
    <t>127-2022-CPS-AG (69579)</t>
  </si>
  <si>
    <t>https://community.secop.gov.co/Public/Tendering/OpportunityDetail/Index?noticeUID=CO1.NTC.2668064&amp;isFromPublicArea=True&amp;isModal=False</t>
  </si>
  <si>
    <t>CPS-AG (69579)</t>
  </si>
  <si>
    <t>Prestar los servicios de apoyo en la gestion en asuntos administrativos y asistenciales que se desarrollan en el area de gestion policiva de la Alcaldia Local de Teusaquillo</t>
  </si>
  <si>
    <t xml:space="preserve">EDWIN LEIDEL CHICA VALENCIA </t>
  </si>
  <si>
    <t>La Dorada</t>
  </si>
  <si>
    <t>carrera 69f bis 1-16</t>
  </si>
  <si>
    <t>NB-100194462</t>
  </si>
  <si>
    <t>  5000276957 0001</t>
  </si>
  <si>
    <t>128</t>
  </si>
  <si>
    <t>FDLTCD-089-2022(71322)</t>
  </si>
  <si>
    <t>128-2022-CPS-P (71322)</t>
  </si>
  <si>
    <t>https://community.secop.gov.co/Public/Tendering/OpportunityDetail/Index?noticeUID=CO1.NTC.2736294&amp;isFromPublicArea=True&amp;isModal=False</t>
  </si>
  <si>
    <t xml:space="preserve"> CPS-P (71322)</t>
  </si>
  <si>
    <t>Prestar servicios profesionales para apoyar la formulacion y apoyo a la supervision del proyecto de inversion 2148 Teusaquillo una localidad para la paz, la concertacion y el cuidado, y demas actividades requeridas en el marco del Plan de Desarrollo Local 2021-2024</t>
  </si>
  <si>
    <t>OMAR AUGUSTO HERNADEZ PAEZ</t>
  </si>
  <si>
    <t>Dg 23 C Bis #88B-10</t>
  </si>
  <si>
    <t>63-46-101003155</t>
  </si>
  <si>
    <t xml:space="preserve"> 5000287775 0001</t>
  </si>
  <si>
    <t>129</t>
  </si>
  <si>
    <t>FDLTCD-090-2022(71149)</t>
  </si>
  <si>
    <t>129-2022-CPS-P (71149)</t>
  </si>
  <si>
    <t>https://community.secop.gov.co/Public/Tendering/OpportunityDetail/Index?noticeUID=CO1.NTC.2700865&amp;isFromPublicArea=True&amp;isModal=False</t>
  </si>
  <si>
    <t>CPS-P (71149)</t>
  </si>
  <si>
    <t>SILVIA CAROLINA GIL LOBO</t>
  </si>
  <si>
    <t xml:space="preserve"> 17-44-101195718</t>
  </si>
  <si>
    <t>5000287770 0001</t>
  </si>
  <si>
    <t>130</t>
  </si>
  <si>
    <t>FDLTCD-091-2022(67012)</t>
  </si>
  <si>
    <t>130-2022-CPS-P (67012)</t>
  </si>
  <si>
    <t>https://community.secop.gov.co/Public/Tendering/OpportunityDetail/Index?noticeUID=CO1.NTC.2667959&amp;isFromPublicArea=True&amp;isModal=False</t>
  </si>
  <si>
    <t>CPS-P (67012)</t>
  </si>
  <si>
    <t>Prestar los servicios profesionales como administrador de red brindando apoyo asistencial y de soporte tecnico de la infraestructura tecnologica, asi como a los usuarios que desarrollen sus actividades en la Alcaldia Local y Junta Administrativa Local de conformidad con los estudios previos</t>
  </si>
  <si>
    <t>MAYRA ALEJANDRA SOTO ARCOS</t>
  </si>
  <si>
    <t> 63-46-101002984</t>
  </si>
  <si>
    <t>5000276964 0001</t>
  </si>
  <si>
    <t>131</t>
  </si>
  <si>
    <t>FDLTCD-092-2022 (71132)</t>
  </si>
  <si>
    <t>131-022-CPS-AG (71132)</t>
  </si>
  <si>
    <t>https://community.secop.gov.co/Public/Tendering/OpportunityDetail/Index?noticeUID=CO1.NTC.2699843&amp;isFromPublicArea=True&amp;isModal=False</t>
  </si>
  <si>
    <t>CPS-AG (71132)</t>
  </si>
  <si>
    <t>Prestar los servicios de apoyo en la gestión de caracterización de emprendimientos, micro, pequeñas y medianas empresas de la localidad de Teusaquillo y en la implementación del catálogo digital empresarial de la localidad</t>
  </si>
  <si>
    <t>CARLOS ALBERTO BERNAL DELATORRE</t>
  </si>
  <si>
    <t>calle 24 No. 19 - 88</t>
  </si>
  <si>
    <t>14-46-101071434</t>
  </si>
  <si>
    <t>5000287773 0001</t>
  </si>
  <si>
    <t>132</t>
  </si>
  <si>
    <t>FDLTCD-093-2022 (71021)</t>
  </si>
  <si>
    <t>132-022-CPS-P (71021)</t>
  </si>
  <si>
    <t>https://community.secop.gov.co/Public/Tendering/OpportunityDetail/Index?noticeUID=CO1.NTC.2737227&amp;isFromPublicArea=True&amp;isModal=False</t>
  </si>
  <si>
    <t>CPS-P (71021)</t>
  </si>
  <si>
    <t>Prestar los servicios profesionales para realizar el apoyo a la ejecución del proyecto 2094 Teusaquillo construyendo acciones para el fortalecimiento de las capacidades de la gente, la reactivación económica y el impulso empresarial e industrial de la localidad y demás actividades requeridas en el marco del Plan de Desarrollo Local 2021-2024</t>
  </si>
  <si>
    <t>WILLINTON ALDEMAR TOLOSA ALBA</t>
  </si>
  <si>
    <t>INGENIERO AMBIENTAL</t>
  </si>
  <si>
    <t xml:space="preserve"> 21-46-101046318</t>
  </si>
  <si>
    <t>5000290799 0001</t>
  </si>
  <si>
    <t>133</t>
  </si>
  <si>
    <t>FDLTCD-061-2022(69263)</t>
  </si>
  <si>
    <t>133-2022-CPS-AG(69263)</t>
  </si>
  <si>
    <t>https://community.secop.gov.co/Public/Tendering/OpportunityDetail/Index?noticeUID=CO1.NTC.2681868&amp;isFromPublicArea=True&amp;isModal=False</t>
  </si>
  <si>
    <t>CPS-AG (69263)</t>
  </si>
  <si>
    <t>Prestar sus servicios como apoyo en la articulación de las actividades de convivencia, atención de movilizaciones, aglomeraciones, seguridad ciudadana, convivencia y prevención de conflictividades, así como, apoyar en el acompañamiento a los operativos y jornadas relacionadas con asuntos de prevención de emergencias, seguridad y convivencia en la Localidad, de conformidad con los estudios previos</t>
  </si>
  <si>
    <t>HERNAN DANIEL HENANDEZ RUBIANO</t>
  </si>
  <si>
    <t xml:space="preserve"> 321 9895738</t>
  </si>
  <si>
    <t>63-46-101003099</t>
  </si>
  <si>
    <t>5000285452 0001</t>
  </si>
  <si>
    <t>134</t>
  </si>
  <si>
    <t>FDLTCD-094-2022(68473)</t>
  </si>
  <si>
    <t>134 - 2022 CPS-P (68473)</t>
  </si>
  <si>
    <t>https://community.secop.gov.co/Public/Tendering/OpportunityDetail/Index?noticeUID=CO1.NTC.2668077&amp;isFromPublicArea=True&amp;isModal=False</t>
  </si>
  <si>
    <t>CPS-P (68473)</t>
  </si>
  <si>
    <t>Prestar los servicios profesionales para realizar el apoyo a la supervisión y formulación del proyecto 2087 Teusaquillo adelante con la agricultura, y demás actividades requeridas en el marco del plan de desarrollo local 2021-2024 de conformidad de los estudios previos</t>
  </si>
  <si>
    <t>MARIA ELENA ORTEGA AMAYA</t>
  </si>
  <si>
    <t>calle 38 N°1-50</t>
  </si>
  <si>
    <t>63-46101002961</t>
  </si>
  <si>
    <t>5000275695 0001</t>
  </si>
  <si>
    <t>135</t>
  </si>
  <si>
    <t>FDLTCD-095-2022(68476)</t>
  </si>
  <si>
    <t>135 - 2022 CPS-P (68476)</t>
  </si>
  <si>
    <t>https://community.secop.gov.co/Public/Tendering/OpportunityDetail/Index?noticeUID=CO1.NTC.2669107&amp;isFromPublicArea=True&amp;isModal=False</t>
  </si>
  <si>
    <t>CPS-P  (68476)</t>
  </si>
  <si>
    <t>Prestar los servicios profesionales para realizar el apoyo a la supervisión y formulación del proyecto 2142 Teusaquillo respira bienestar por los animales, y demás actividades requeridas en el marco del Plan de Desarrollo Local 2021-2024</t>
  </si>
  <si>
    <t>DIANA ALEJANDRA PARRA RODRIGUEZ</t>
  </si>
  <si>
    <t>Carrera 105a N.20-11</t>
  </si>
  <si>
    <t>39-44-101134893</t>
  </si>
  <si>
    <t>5000275701 0001</t>
  </si>
  <si>
    <t>136</t>
  </si>
  <si>
    <t>FDLTCD-096-2022(67100)</t>
  </si>
  <si>
    <t>136 - 2022 CPS-P (67100)</t>
  </si>
  <si>
    <t>https://community.secop.gov.co/Public/Tendering/OpportunityDetail/Index?noticeUID=CO1.NTC.2699498&amp;isFromPublicArea=True&amp;isModal=False</t>
  </si>
  <si>
    <t>CPS-P (67100)</t>
  </si>
  <si>
    <t>17-46-101021604</t>
  </si>
  <si>
    <t>5000284443 0001</t>
  </si>
  <si>
    <t>ACTUALIZACION EN FECHA DE INICIO</t>
  </si>
  <si>
    <t>137</t>
  </si>
  <si>
    <t>FDLTCD 097-2022 (69597)</t>
  </si>
  <si>
    <t>137 -2022 CPS-AG (69597)</t>
  </si>
  <si>
    <t>https://community.secop.gov.co/Public/Tendering/OpportunityDetail/Index?noticeUID=CO1.NTC.2700378&amp;isFromPublicArea=True&amp;isModal=False</t>
  </si>
  <si>
    <t>CPS-AG (69597)</t>
  </si>
  <si>
    <t>Prestar sus servicios personales para apoyar en las actividades concernientes a los trámites relacionados con la recepción, organización, entrada, salida de materiales y suministros, bienes y equipos solicitados por las diferentes áreas que conforman la Alcaldía Local de Teusaquillo, de conformidad con los estudios previos</t>
  </si>
  <si>
    <t>JHONN DAIRO MARTINEZ HEJEILE</t>
  </si>
  <si>
    <t xml:space="preserve"> 63-46-101003020</t>
  </si>
  <si>
    <t>5000284440 0001</t>
  </si>
  <si>
    <t xml:space="preserve">DIANA CHRISTINA CORDOVEZ MENDEZ </t>
  </si>
  <si>
    <t>20226320001603</t>
  </si>
  <si>
    <t>138</t>
  </si>
  <si>
    <t>FDLTCD-098-2022 (71172)</t>
  </si>
  <si>
    <t>138 - 2022 CPS-P (71172)</t>
  </si>
  <si>
    <t>https://community.secop.gov.co/Public/Tendering/OpportunityDetail/Index?noticeUID=CO1.NTC.2766827&amp;isFromPublicArea=True&amp;isModal=False</t>
  </si>
  <si>
    <t>CPS-P (71172)</t>
  </si>
  <si>
    <t>MAIRA JINETH VELASQUEZ HERRERA</t>
  </si>
  <si>
    <t>Diagonal 4a # 7-60 Este</t>
  </si>
  <si>
    <t>21-46-101044732</t>
  </si>
  <si>
    <t> 5000286752 0001</t>
  </si>
  <si>
    <t>139</t>
  </si>
  <si>
    <t>FDLTCD-099-2022-(71212)</t>
  </si>
  <si>
    <t>139 - 2022 CPS-AG(71212)</t>
  </si>
  <si>
    <t>https://community.secop.gov.co/Public/Tendering/OpportunityDetail/Index?noticeUID=CO1.NTC.2711487&amp;isFromPublicArea=True&amp;isModal=False</t>
  </si>
  <si>
    <t>CPS-AG(71212)</t>
  </si>
  <si>
    <t>Prestar los servicios técnicos para apoyar el catálogo digital de las Mipymes y emprendimientos en la localidad de Teusaquillo, en el marco del Plan de Desarrollo Local 2021-2024</t>
  </si>
  <si>
    <t>SANTIAGO LÓPEZ RAMIREZ</t>
  </si>
  <si>
    <t>PRODUCTOR MULTIMEDIA</t>
  </si>
  <si>
    <t> 36-46-101015202</t>
  </si>
  <si>
    <t> 5000285012 0001</t>
  </si>
  <si>
    <t>JUDITH CONSTANZA GARCIA RODRIGUEZ / LAURA NATALIA FRANCO CUESTA</t>
  </si>
  <si>
    <t>20226320003663 / 20226320001353</t>
  </si>
  <si>
    <t>140</t>
  </si>
  <si>
    <t>FDLTCD-100-2022(71414)</t>
  </si>
  <si>
    <t>140 - 2022 CPS-P (71414)</t>
  </si>
  <si>
    <t>https://community.secop.gov.co/Public/Tendering/OpportunityDetail/Index?noticeUID=CO1.NTC.2736983&amp;isFromPublicArea=True&amp;isModal=False</t>
  </si>
  <si>
    <t>CPS-P (71414)</t>
  </si>
  <si>
    <t>Prestar servicios profesionales para apoyar la formulación y apoyo a la supervisión del proyecto de inversión 2101 Teusaquillo un nuevo contrato social para la dotación de CAIDSG, dotación de jardines infantiles y centros amar y para la prevención de violencias, y demás actividades requeridas en el marco del Plan de Desarrollo Local 2021-2024</t>
  </si>
  <si>
    <t>DERLY CATHERINE MUNERA BERNAL</t>
  </si>
  <si>
    <t>3265838-3</t>
  </si>
  <si>
    <t>5000285461 0001</t>
  </si>
  <si>
    <t>141</t>
  </si>
  <si>
    <t>FDLTCD-101-2022 (71323)</t>
  </si>
  <si>
    <t>141 - 2022 CPS-P (71323)</t>
  </si>
  <si>
    <t>https://community.secop.gov.co/Public/Tendering/OpportunityDetail/Index?noticeUID=CO1.NTC.2719157&amp;isFromPublicArea=True&amp;isModal=False</t>
  </si>
  <si>
    <t>CPS-P (71282)</t>
  </si>
  <si>
    <t>Prestar servicios profesionales para realizar la formulación y apoyar en la supervisión del proyecto de inversión 2152 Un nuevo contrato social para el espacio público local y demás actividades requeridas en el marco del Plan de Desarrollo Local 2021-2024</t>
  </si>
  <si>
    <t>GESTION SOCIAL</t>
  </si>
  <si>
    <t> 21-46-101043798</t>
  </si>
  <si>
    <t> 5000285460 0001</t>
  </si>
  <si>
    <t>142</t>
  </si>
  <si>
    <t>FDLTCD-102-2022 (71235)</t>
  </si>
  <si>
    <t>142-2021CPS-AG(71235)-</t>
  </si>
  <si>
    <t>https://community.secop.gov.co/Public/Tendering/OpportunityDetail/Index?noticeUID=CO1.NTC.2701022&amp;isFromPublicArea=True&amp;isModal=False</t>
  </si>
  <si>
    <t>CPS-AG(71235)</t>
  </si>
  <si>
    <t>Prestar los servicios de apoyo en la gestión en asuntos administrativos y asistenciales que se desarrollan en el área de gestión policiva y los relacionados con temas de propiedad horizontal de la Alcaldía Local de Teusaquillo</t>
  </si>
  <si>
    <t>LEIVIS CURY PALACIOS</t>
  </si>
  <si>
    <t xml:space="preserve">Tado - Choco </t>
  </si>
  <si>
    <t>380- 47- 994000124392</t>
  </si>
  <si>
    <t>5000285015 0001</t>
  </si>
  <si>
    <t>143</t>
  </si>
  <si>
    <t>FDLTCD-103-2022(71257)</t>
  </si>
  <si>
    <t>143 - 2022 CPS-P (71257)</t>
  </si>
  <si>
    <t>https://community.secop.gov.co/Public/Tendering/OpportunityDetail/Index?noticeUID=CO1.NTC.2700565&amp;isFromPublicArea=True&amp;isModal=False</t>
  </si>
  <si>
    <t>CPS-P (71257)</t>
  </si>
  <si>
    <t>Prestar los servicios profesionales para realizar la formulación y apoyo a la supervisión del proyecto 2139 Teusaquillo con parques para disfrutar y demás actividades requeridas en el marco del Plan de Desarrollo Local 2021-2024</t>
  </si>
  <si>
    <t>MAURICIO ALBERTO TORRES NUÑEZ</t>
  </si>
  <si>
    <t>Cartagena</t>
  </si>
  <si>
    <t> 380-47-994000124586</t>
  </si>
  <si>
    <t>5000285458 0001</t>
  </si>
  <si>
    <t>GEORGE MICHEL CASTILLO VILLANUEVA</t>
  </si>
  <si>
    <t>144</t>
  </si>
  <si>
    <t>FDLTCD-091-2022 (67012)</t>
  </si>
  <si>
    <t>144-2022-CPS-P (67012)</t>
  </si>
  <si>
    <t>RUBEN DARIO GUEVARA  MONROY</t>
  </si>
  <si>
    <t>carrera 95A No 138-58 Int 20 Apto 102</t>
  </si>
  <si>
    <t>63-46-101003112</t>
  </si>
  <si>
    <t>5000285455 0001</t>
  </si>
  <si>
    <t>145</t>
  </si>
  <si>
    <t>FDLTCD-104-2022 (67093)</t>
  </si>
  <si>
    <t>145-2022-CPS-P (67093)</t>
  </si>
  <si>
    <t>https://community.secop.gov.co/Public/Tendering/OpportunityDetail/Index?noticeUID=CO1.NTC.2765617&amp;isFromPublicArea=True&amp;isModal=False</t>
  </si>
  <si>
    <t>CPS-P (67093)</t>
  </si>
  <si>
    <t>CAROLINA VARGAS RODRIGUEZ</t>
  </si>
  <si>
    <t>INGENIERO INDUSTRIAL</t>
  </si>
  <si>
    <t>CALLE 19 SUR #5 15</t>
  </si>
  <si>
    <t>21-46-101044992</t>
  </si>
  <si>
    <t>5000289812 0001</t>
  </si>
  <si>
    <t>146</t>
  </si>
  <si>
    <t>FDLTCD-105-2022 (67102)</t>
  </si>
  <si>
    <t>146-2022-CPS-P (67102)</t>
  </si>
  <si>
    <t>https://community.secop.gov.co/Public/Tendering/OpportunityDetail/Index?noticeUID=CO1.NTC.2765679&amp;isFromPublicArea=True&amp;isModal=False</t>
  </si>
  <si>
    <t>CPS-P (67102)</t>
  </si>
  <si>
    <t>SANDRA LORENA QUINTERO CHAVEZ</t>
  </si>
  <si>
    <t>INGENIERIA CIVIL</t>
  </si>
  <si>
    <t> 17-46-101022006</t>
  </si>
  <si>
    <t>5000287153 0001</t>
  </si>
  <si>
    <t>147</t>
  </si>
  <si>
    <t>FDLTCD-106-2022 (67120)</t>
  </si>
  <si>
    <t>147-2022-CPS-P (67120)</t>
  </si>
  <si>
    <t>https://community.secop.gov.co/Public/Tendering/OpportunityDetail/Index?noticeUID=CO1.NTC.2744531&amp;isFromPublicArea=True&amp;isModal=False</t>
  </si>
  <si>
    <t>CPS-P (67120)</t>
  </si>
  <si>
    <t>SILVANA JARAMILLO CABRERA</t>
  </si>
  <si>
    <t>Buga</t>
  </si>
  <si>
    <t xml:space="preserve"> ADMINISTRACION DE EMPRESAS HOTELERAS Y TURISTICAS</t>
  </si>
  <si>
    <t> 3944101135241</t>
  </si>
  <si>
    <t>5000287150 0001</t>
  </si>
  <si>
    <t>TERMIANDO</t>
  </si>
  <si>
    <t>148</t>
  </si>
  <si>
    <t>FDLTCD-107-2022 (67125)</t>
  </si>
  <si>
    <t>148-2022-CPS-P (67125)</t>
  </si>
  <si>
    <t>https://community.secop.gov.co/Public/Tendering/OpportunityDetail/Index?noticeUID=CO1.NTC.2747440&amp;isFromPublicArea=True&amp;isModal=False</t>
  </si>
  <si>
    <t>CPS-P (67125)</t>
  </si>
  <si>
    <t xml:space="preserve">Prestar los servicios profesionales para realizar el apoyo a la supervisión y formulación del proyecto 2162 Teusaquillo Localidad segura para las mujeres, y demás actividades requeridas en el marco del Plan de Desarrollo Local 2021-2024  </t>
  </si>
  <si>
    <t>CINDY PAOLA ALVAREZ SIERRA</t>
  </si>
  <si>
    <t>ECONOMIA</t>
  </si>
  <si>
    <t> 39-44-101135495</t>
  </si>
  <si>
    <t>5000287149 0001</t>
  </si>
  <si>
    <t>149</t>
  </si>
  <si>
    <t>FDLTCD-108-2022 (67135)</t>
  </si>
  <si>
    <t>149-2022-CPS-P (67135)</t>
  </si>
  <si>
    <t>https://community.secop.gov.co/Public/Tendering/OpportunityDetail/Index?noticeUID=CO1.NTC.2749535&amp;isFromPublicArea=True&amp;isModal=False</t>
  </si>
  <si>
    <t>CPS-P (67135)</t>
  </si>
  <si>
    <t>Prestar los servicios profesionales para el análisis técnico de las actuaciones administrativas adelantadas en el área de Gestión Policiva de la Alcaldía Local de Teusaquillo</t>
  </si>
  <si>
    <t>ANDRES MAURICIO RODRIGUEZ</t>
  </si>
  <si>
    <t xml:space="preserve"> ARQUITECTURA</t>
  </si>
  <si>
    <t> 39-44-101135185</t>
  </si>
  <si>
    <t> 5000287148 0001</t>
  </si>
  <si>
    <t>OSCAR LEONARDO ARIAS /MARIA TEREZA URIBE PEÑA</t>
  </si>
  <si>
    <t>20226320005053/20226320001893</t>
  </si>
  <si>
    <t>150</t>
  </si>
  <si>
    <t>FDLTCD 109-2022 (71403)</t>
  </si>
  <si>
    <t>150-2022-CPS-P (67093)</t>
  </si>
  <si>
    <t>https://community.secop.gov.co/Public/Tendering/OpportunityDetail/Index?noticeUID=CO1.NTC.2775771&amp;isFromPublicArea=True&amp;isModal=False</t>
  </si>
  <si>
    <t>Prestar los servicios profesionales en la alcaldía local de Teusaquillo en el trámite de las solicitudes de entes de control y corporaciones públicas, emitir conceptos jurídicos y apoyar jurídicamente el área de gestión policiva, de conformidad con los estudios previo</t>
  </si>
  <si>
    <t>PABLO CALA CASTRO</t>
  </si>
  <si>
    <t>Paz de Ariporo-Casanare</t>
  </si>
  <si>
    <t>NB-100196337</t>
  </si>
  <si>
    <t>5000289816 0001</t>
  </si>
  <si>
    <t>JUAN CAMILO CUERVO ROCHA</t>
  </si>
  <si>
    <t>151</t>
  </si>
  <si>
    <t>FDLTCD 110-2022 (68483)</t>
  </si>
  <si>
    <t>151-2022-CPS-P (68483)</t>
  </si>
  <si>
    <t>https://community.secop.gov.co/Public/Tendering/OpportunityDetail/Index?noticeUID=CO1.NTC.2773417&amp;isFromPublicArea=True&amp;isModal=False</t>
  </si>
  <si>
    <t>CPS-P (68483)</t>
  </si>
  <si>
    <t xml:space="preserve"> Carrera 81 No. 65 - 27 Sur</t>
  </si>
  <si>
    <t>11-44-101182654</t>
  </si>
  <si>
    <t>5000287146 0001</t>
  </si>
  <si>
    <t>LUIS STEVENS DIAZ OVIEDO</t>
  </si>
  <si>
    <t>HAROLD GOMEZ CARVAJAL</t>
  </si>
  <si>
    <t>20226320001543</t>
  </si>
  <si>
    <t>152</t>
  </si>
  <si>
    <t>FDLTCD 111-2022 (68495)</t>
  </si>
  <si>
    <t>152- 2022 CPS-P (68495)</t>
  </si>
  <si>
    <t>https://community.secop.gov.co/Public/Tendering/OpportunityDetail/Index?noticeUID=CO1.NTC.2748371&amp;isFromPublicArea=True&amp;isModal=False</t>
  </si>
  <si>
    <t>CPS-P (68495)</t>
  </si>
  <si>
    <t>Prestar sus servicios profesionales para brindar apoyo técnico en los procesos a cargo de las inspecciones de policía asignadas a la Alcaldía Local de Teusaquillo, de conformidad con los estudios previos</t>
  </si>
  <si>
    <t>EDGAR GOYENECHE MUÑOZ</t>
  </si>
  <si>
    <t>carrera 29 A #22 A -67</t>
  </si>
  <si>
    <t xml:space="preserve"> 11-46-101026556</t>
  </si>
  <si>
    <t>5000287139 0001</t>
  </si>
  <si>
    <t>153</t>
  </si>
  <si>
    <t>153- 2022 CPS-P (68495)</t>
  </si>
  <si>
    <t xml:space="preserve"> CPS-P (68495)</t>
  </si>
  <si>
    <t>PRUDENCIO BECERRA FINO</t>
  </si>
  <si>
    <t>INGENIERA CIVIL</t>
  </si>
  <si>
    <t>CALLE 69 F No 17 F 18 Sur</t>
  </si>
  <si>
    <t xml:space="preserve"> 33-44-101223052</t>
  </si>
  <si>
    <t>5000287140 0001</t>
  </si>
  <si>
    <t>ANDREA CAROLINA PEREIRA CORRALES / MARIA TEREZA URIBE PEÑA</t>
  </si>
  <si>
    <t>20226320005043/ 20226320001893</t>
  </si>
  <si>
    <t>154</t>
  </si>
  <si>
    <t>154- 2022 CPS-P (68495)</t>
  </si>
  <si>
    <t>ANGELA MARIA BOHORQUEZ BEDOYA</t>
  </si>
  <si>
    <t>964410116 9368</t>
  </si>
  <si>
    <t>5000287141 0001</t>
  </si>
  <si>
    <t>155</t>
  </si>
  <si>
    <t>155- 2022 CPS-P (68495)</t>
  </si>
  <si>
    <t>LUZ ANGEE CRUZ GIRAL</t>
  </si>
  <si>
    <t>10 de febrero 2022</t>
  </si>
  <si>
    <t xml:space="preserve"> 15-46-101026858</t>
  </si>
  <si>
    <t>5000287145 0001</t>
  </si>
  <si>
    <t>156</t>
  </si>
  <si>
    <t>FDLTCD 112-2022 (68499)</t>
  </si>
  <si>
    <t>156- 2022 CPS-P (68499)</t>
  </si>
  <si>
    <t>https://community.secop.gov.co/Public/Tendering/OpportunityDetail/Index?noticeUID=CO1.NTC.2774697&amp;isFromPublicArea=True&amp;isModal=False</t>
  </si>
  <si>
    <t>CPS-P (68499)</t>
  </si>
  <si>
    <t>Prestar sus servicios personales para apoyar en las tareas operativas de caracter archivistico desarrolladas en la Alcaldia Local para garantizar la aplicacion correcta de los procedimientos tecnicos, de conformidad con los estudios previos</t>
  </si>
  <si>
    <t>DIANA ESMERALDA CARRILLO ACOSTA</t>
  </si>
  <si>
    <t>TECNOLOGO EN GESTION DOCUMENTAL</t>
  </si>
  <si>
    <t>390 47 994000070152</t>
  </si>
  <si>
    <t>5000289815 0001</t>
  </si>
  <si>
    <t>157</t>
  </si>
  <si>
    <t>FDLTCD 113-2022 (68528)</t>
  </si>
  <si>
    <t>157- 2022 CPS-P (68528)</t>
  </si>
  <si>
    <t>https://community.secop.gov.co/Public/Tendering/OpportunityDetail/Index?noticeUID=CO1.NTC.2700953&amp;isFromPublicArea=True&amp;isModal=False</t>
  </si>
  <si>
    <t>CPS-P (68528)</t>
  </si>
  <si>
    <t>Prestar sus servicios profesionales para el apoyo transversal al Área de Gestión del Desarrollo Administrativo y Financiero de la Alcaldía local de Teusaquillo de conformidad con los estudios previos</t>
  </si>
  <si>
    <t>CESAR AUGUSTO SABOGAL TARAZONA</t>
  </si>
  <si>
    <t>CARRERA 1 No. 6A-06 INT 9 APTO 603 PORTON II</t>
  </si>
  <si>
    <t>33-46-101040616</t>
  </si>
  <si>
    <t>5000284442 000</t>
  </si>
  <si>
    <t>Se modifica fecha de inicio teniendo en cuenta fecha expedición CRP</t>
  </si>
  <si>
    <t>158</t>
  </si>
  <si>
    <t>FDLTCD 87-2022 (69553)</t>
  </si>
  <si>
    <t>158- 2022 CPS-P (69553)</t>
  </si>
  <si>
    <t>CPS-P (69553)</t>
  </si>
  <si>
    <t>Apoyar las labores de entrega y recibo de las comunicaciones emitidas o recibidas por las Inspecciones de Policía de la Localidad de Teusaquillo</t>
  </si>
  <si>
    <t>EDWIN ALEXANDER DIAZ MORENO</t>
  </si>
  <si>
    <t>63-44-101012223</t>
  </si>
  <si>
    <t>5000290800 0002</t>
  </si>
  <si>
    <t>KEVIN SAMID SAENZ DIAZ</t>
  </si>
  <si>
    <t>159</t>
  </si>
  <si>
    <t>FDLTCD 114-2022 (69562)</t>
  </si>
  <si>
    <t>159- 2022 CPS-AG (69562)</t>
  </si>
  <si>
    <t>https://community.secop.gov.co/Public/Tendering/OpportunityDetail/Index?noticeUID=CO1.NTC.2747042&amp;isFromPublicArea=True&amp;isModal=False</t>
  </si>
  <si>
    <t>CPS-AG (69562)</t>
  </si>
  <si>
    <t>Prestar los servicios de apoyo administrativo y asistencialmente a las Inspección de Policía 13D de la localidad de Teusaquillo</t>
  </si>
  <si>
    <t>ADRIANA MARIA GUERRERO TOVAR</t>
  </si>
  <si>
    <t xml:space="preserve"> 15-46-101026247</t>
  </si>
  <si>
    <t>5000287138 0001</t>
  </si>
  <si>
    <t>160</t>
  </si>
  <si>
    <t>FDLTCD 115-2022 (69627)</t>
  </si>
  <si>
    <t>160- 2022 CPS-P (69627)</t>
  </si>
  <si>
    <t>https://community.secop.gov.co/Public/Tendering/OpportunityDetail/Index?noticeUID=CO1.NTC.2745780&amp;isFromPublicArea=True&amp;isModal=False</t>
  </si>
  <si>
    <t>CPS-P (69627)</t>
  </si>
  <si>
    <t>Prestar servicios profesionales para realizar el seguimiento técnico, digital y georreferenciador de las actividades que ejecuta la Alcaldía Local en el marco del desarrollo del Plan de Desarrollo Local y en el ejercicio de sus actividades misionales, incluyendo el control urbanístico a cargo tanto del Área de Gestión Policiva e Inspecciones de Policía, de conformidad con los estudios previos</t>
  </si>
  <si>
    <t>YULMAN ALEXIS SEPÚLVEDA CALLEJAS</t>
  </si>
  <si>
    <t>21-44-101374672</t>
  </si>
  <si>
    <t>5000287132 0001</t>
  </si>
  <si>
    <t>161</t>
  </si>
  <si>
    <t>FDLTCD 116 -2022 (69631)</t>
  </si>
  <si>
    <t>161-2022 CPS-AG (69631)</t>
  </si>
  <si>
    <t>https://community.secop.gov.co/Public/Tendering/OpportunityDetail/Index?noticeUID=CO1.NTC.2700996&amp;isFromPublicArea=True&amp;isModal=False</t>
  </si>
  <si>
    <t>CPS-AG (69631)</t>
  </si>
  <si>
    <t>Prestar sus servicios personales para apoyar al equipo de prensa y comunicaciones en la elaboración de productos y piezas digitales, para la promoción y el acompañamiento de eventos de conformidad con los estudios previos</t>
  </si>
  <si>
    <t>CRISTIAN DAVID DIAZ CORDOBA</t>
  </si>
  <si>
    <t>33-46-101040475</t>
  </si>
  <si>
    <t>5000284441 0001</t>
  </si>
  <si>
    <t xml:space="preserve">TERMINADO </t>
  </si>
  <si>
    <t>Se modifica fecha de inicio a razón de la fecha de expedición de CRP</t>
  </si>
  <si>
    <t>162</t>
  </si>
  <si>
    <t>FDLTCD 117 -2022 (69680)</t>
  </si>
  <si>
    <t>162- 2022 CPS-AG (69680)</t>
  </si>
  <si>
    <t>https://community.secop.gov.co/Public/Tendering/OpportunityDetail/Index?noticeUID=CO1.NTC.2746664&amp;isFromPublicArea=True&amp;isModal=False</t>
  </si>
  <si>
    <t>CPS-AG (69680)</t>
  </si>
  <si>
    <t>Apoyar asistencialmente a la Alcaldía Local de Teusaquillo en el manejo, actualización y registro de documentos del proceso de la nueva sede de la Alcaldía Local de Teusaquillo y el apoyo administrativo requerido</t>
  </si>
  <si>
    <t>CARMENZA AGUILAR CERVERA</t>
  </si>
  <si>
    <t> 63-46-101003096</t>
  </si>
  <si>
    <t>5000287131 0001</t>
  </si>
  <si>
    <t>163</t>
  </si>
  <si>
    <t>163-022-CPS-AG (71132)</t>
  </si>
  <si>
    <t>cll48b sur#5f-30 Torre 14 apartamento 203</t>
  </si>
  <si>
    <t>15-46-101027014</t>
  </si>
  <si>
    <t>5000288698 0001</t>
  </si>
  <si>
    <t>20226320001843</t>
  </si>
  <si>
    <t>164</t>
  </si>
  <si>
    <t>no suscrito</t>
  </si>
  <si>
    <t>164-022-CPS-AG (71132)</t>
  </si>
  <si>
    <t>SONIA ESPERANZA OROZCO CIFUENTES</t>
  </si>
  <si>
    <t>NO FIRMO CONTRATO</t>
  </si>
  <si>
    <t>Validar observacion en celda CZ</t>
  </si>
  <si>
    <t>En revisión del Proveedor</t>
  </si>
  <si>
    <t>No se ejecuto, proveedor desistio</t>
  </si>
  <si>
    <t>165</t>
  </si>
  <si>
    <t>165-022-CPS-AG (71132)</t>
  </si>
  <si>
    <t>KATHERIN ANDREA GONZALEZ MURILLO</t>
  </si>
  <si>
    <t>Calle 22 114 a - 04</t>
  </si>
  <si>
    <t>15-46-101026726</t>
  </si>
  <si>
    <t>5000288696 0001</t>
  </si>
  <si>
    <t>166</t>
  </si>
  <si>
    <t>166-022-CPS-AG (71132)</t>
  </si>
  <si>
    <t>ADRIANA GUTIÉRREZ</t>
  </si>
  <si>
    <t>21-46-101044640 </t>
  </si>
  <si>
    <t>5000287772 0001</t>
  </si>
  <si>
    <t>167</t>
  </si>
  <si>
    <t>167-022-CPS-AG (71132)</t>
  </si>
  <si>
    <t>SANTIAGO ENRIQUE SALAZAR OSPINA</t>
  </si>
  <si>
    <t>63-46-101003117 </t>
  </si>
  <si>
    <t>5000287771 0001</t>
  </si>
  <si>
    <t>20226320003663/20226320001353</t>
  </si>
  <si>
    <t>168</t>
  </si>
  <si>
    <t>FDLTCD-118-2022 (71344)</t>
  </si>
  <si>
    <t>168-022-CPS-P (71344)</t>
  </si>
  <si>
    <t>https://community.secop.gov.co/Public/Tendering/OpportunityDetail/Index?noticeUID=CO1.NTC.2749968&amp;isFromPublicArea=True&amp;isModal=False</t>
  </si>
  <si>
    <t>CPS-P (71344)</t>
  </si>
  <si>
    <t>Prestar los servicios profesionales para realizar el apoyo a la supervisión y formulación del proyecto 2045 Teusaquillo con un nuevo contrato social con igualdad de oportunidades para la inclusión social - componente ingreso mínimo, y demás actividades requeridas en el marco del Plan de Desarrollo Local 2021-2024, de conformidad con los estudios previos</t>
  </si>
  <si>
    <t>JAIRO ESTEBAN SARASTY HUERTRAS</t>
  </si>
  <si>
    <t>FINANZAS Y RELACIONES INTERNACIONALES</t>
  </si>
  <si>
    <t> 33-44-101222786</t>
  </si>
  <si>
    <t>5000286101 0001</t>
  </si>
  <si>
    <t>169</t>
  </si>
  <si>
    <t>FDLTCD-119-2022 (71397)</t>
  </si>
  <si>
    <t>169-022-CPS-P (71397)</t>
  </si>
  <si>
    <t>https://community.secop.gov.co/Public/Tendering/OpportunityDetail/Index?noticeUID=CO1.NTC.2775383&amp;isFromPublicArea=True&amp;isModal=False</t>
  </si>
  <si>
    <t>CPS-P (71397)</t>
  </si>
  <si>
    <t>Prestar los servicios profesionales para realizar el apoyo a la ejecucion del proyecto 2094 Teusaquillo construyendo acciones para el fortalecimiento de las capacidades de la gente, la reactivacion economica y el impulso empresarial e industrial de la localidad y demas actividades requeridas en el marco del Plan de Desarrollo Local 2021-2024</t>
  </si>
  <si>
    <t>NESTOR VARGAS LOZANO</t>
  </si>
  <si>
    <t>ADMINISTRADOR</t>
  </si>
  <si>
    <t>08 de febrero 2022</t>
  </si>
  <si>
    <t>17-44-101195779</t>
  </si>
  <si>
    <t>5000288691 0001</t>
  </si>
  <si>
    <t>O23011601060000002094</t>
  </si>
  <si>
    <t>170</t>
  </si>
  <si>
    <t>FDLTCD-120-2022 (71398)</t>
  </si>
  <si>
    <t>170-022-CPS-AG (71398)</t>
  </si>
  <si>
    <t>https://community.secop.gov.co/Public/Tendering/OpportunityDetail/Index?noticeUID=CO1.NTC.2750495&amp;isFromPublicArea=True&amp;isModal=False</t>
  </si>
  <si>
    <t>CPS-AG (71398)</t>
  </si>
  <si>
    <t>JAIRO GONZALEZ TORRES</t>
  </si>
  <si>
    <t>21-46-101044312</t>
  </si>
  <si>
    <t>5000287763 0001</t>
  </si>
  <si>
    <t>171</t>
  </si>
  <si>
    <t>FDLTCD-121-2022 (71400)</t>
  </si>
  <si>
    <t>171-022-CPS-P (71400)</t>
  </si>
  <si>
    <t>https://community.secop.gov.co/Public/Tendering/OpportunityDetail/Index?noticeUID=CO1.NTC.2751331&amp;isFromPublicArea=True&amp;isModal=False</t>
  </si>
  <si>
    <t>CPS-P (71400)</t>
  </si>
  <si>
    <t>Prestar los servicios profesionales para apoyar el diseño, estructuración, organización y ejecución de estrategias de Gobierno Abierto con sus pilares de transparencia, participación, colaboración e innovación pública, de manera transversal a los planes, programas, proyectos o actividades técnicas y administrativas desarrolladas en la Alcaldía Local de Teusaquillo, de conformidad con los estudios previo</t>
  </si>
  <si>
    <t>JAZMIN BALAGUER ALVAREZ</t>
  </si>
  <si>
    <t>RELACIONES INTERNACIONALES</t>
  </si>
  <si>
    <t>07 de febrero 2022</t>
  </si>
  <si>
    <t>21-46-101045310</t>
  </si>
  <si>
    <t>5000288694 0001</t>
  </si>
  <si>
    <t>20226320001933</t>
  </si>
  <si>
    <t>172</t>
  </si>
  <si>
    <t>FDLTCD-122-2022 (71408)</t>
  </si>
  <si>
    <t>172-022-CPS-P (71408)</t>
  </si>
  <si>
    <t>https://community.secop.gov.co/Public/Tendering/OpportunityDetail/Index?noticeUID=CO1.NTC.2772257&amp;isFromPublicArea=True&amp;isModal=False</t>
  </si>
  <si>
    <t>CPS-P (71408)</t>
  </si>
  <si>
    <t>Prestar los servicios profesionales para realizar el apoyo a la supervisión y formulación del proyecto 2094 Teusaquillo construyendo acciones para el fortalecimiento de las capacidades de la gente, la reactivación económica y el impulso empresarial e industrial de la localidad y demás actividades requeridas en el marco del Plan de Desarrollo Local 2021- 2024</t>
  </si>
  <si>
    <t>JUDITH CONSTANZA GARCIA RODRIGUEZ</t>
  </si>
  <si>
    <t>COMERCIO INTERNACIONAL</t>
  </si>
  <si>
    <t>21-46-101044368</t>
  </si>
  <si>
    <t>5000288693 0001</t>
  </si>
  <si>
    <t>173</t>
  </si>
  <si>
    <t>FDLTCD-123-2022 (71409)</t>
  </si>
  <si>
    <t>https://community.secop.gov.co/Public/Tendering/OpportunityDetail/Index?noticeUID=CO1.NTC.2749594&amp;isFromPublicArea=True&amp;isModal=False</t>
  </si>
  <si>
    <t>CPS-P (71409)</t>
  </si>
  <si>
    <t>EDGAR ESCOBAR ZULOAGA</t>
  </si>
  <si>
    <t>63-46-101003126</t>
  </si>
  <si>
    <t>5000287764 0001</t>
  </si>
  <si>
    <t>174</t>
  </si>
  <si>
    <t>FDLTCD-124-2022 (71411)</t>
  </si>
  <si>
    <t>174-022-CPS-AG (71411)</t>
  </si>
  <si>
    <t>https://community.secop.gov.co/Public/Tendering/OpportunityDetail/Index?noticeUID=CO1.NTC.2774641&amp;isFromPublicArea=True&amp;isModal=False</t>
  </si>
  <si>
    <t>CPS-AG (71411)</t>
  </si>
  <si>
    <t>Prestar los servicios de apoyo en la gestión para realizar todas las actividades de desarrollo audiovisual requeridas en el marco del Plan de Desarrollo Local 2021-2024</t>
  </si>
  <si>
    <t>LUIS ALBERTO CAMACHO JIMENEZ</t>
  </si>
  <si>
    <t>SANTA ROSA DE VITERBO</t>
  </si>
  <si>
    <t>MUSICO</t>
  </si>
  <si>
    <t>14-46-101071209</t>
  </si>
  <si>
    <t>5000288687 0001</t>
  </si>
  <si>
    <t>175</t>
  </si>
  <si>
    <t>175 - 2021 CPS-AG (70881)</t>
  </si>
  <si>
    <t>JAMES ARMANDO CAMACHO BELTRAN</t>
  </si>
  <si>
    <t>Paratebueno</t>
  </si>
  <si>
    <t xml:space="preserve">TECNICO </t>
  </si>
  <si>
    <t>25-46-101020631</t>
  </si>
  <si>
    <t>5000286751 0001</t>
  </si>
  <si>
    <t>ACLARACIÓN VIGENCIA</t>
  </si>
  <si>
    <t>176</t>
  </si>
  <si>
    <t>176 - 2021 CPS-AG (70881)</t>
  </si>
  <si>
    <t>KAREN JOHANA MARTINEZ SEPULVEDA</t>
  </si>
  <si>
    <t>CBO- 100012461</t>
  </si>
  <si>
    <t>5000286754 0001</t>
  </si>
  <si>
    <t>177</t>
  </si>
  <si>
    <t>177 - 2021 CPS-AG (70881)</t>
  </si>
  <si>
    <t>Presta servicios como instructor de actividad física para la ejecución proyecto 2072 Teusaquillo referente en deporte, recreación y actividad física, y demás actividades requeridas en el marco del Plan de Desarrollo Local 2021-2024, de conformidad con los estudios previos Entre</t>
  </si>
  <si>
    <t>EDSON JAIR CALVO SALAMANCA</t>
  </si>
  <si>
    <t xml:space="preserve">	21 46 101044284</t>
  </si>
  <si>
    <t>5000286755 0001</t>
  </si>
  <si>
    <t>178</t>
  </si>
  <si>
    <t>FDLTCD-125-2022 (71176)</t>
  </si>
  <si>
    <t>178-2022 CA (71176)</t>
  </si>
  <si>
    <t>https://community.secop.gov.co/Public/Tendering/OpportunityDetail/Index?noticeUID=CO1.NTC.2774905&amp;isFromPublicArea=True&amp;isModal=False</t>
  </si>
  <si>
    <t>CA (71176)</t>
  </si>
  <si>
    <t>Arrendamiento de bienes inmuebles</t>
  </si>
  <si>
    <t>CD El arrendamiento o adquisición de inmuebles</t>
  </si>
  <si>
    <t>Entregar al Fondo de Desarrollo Local de Teusaquillo a título de arrendamiento, el uso y goce del inmueble ubicado en la trasversal 18 bis # 38 41, para el funcionamiento de la Alcaldía Local de Teusaquillo e Inspecciones de Policía, de conformidad con los estudios previos y demás documentos lo cuales hacen parte integral de contrato</t>
  </si>
  <si>
    <t>JIDY FERNANDEZ &amp; CIA S EN C S</t>
  </si>
  <si>
    <t>NIT</t>
  </si>
  <si>
    <t>PERSONA JURIDICA</t>
  </si>
  <si>
    <t>N/A</t>
  </si>
  <si>
    <t>ESPERANZA OROZCO ALVAREZ,</t>
  </si>
  <si>
    <t>Sociedad en Comandita Simple colombiana</t>
  </si>
  <si>
    <t>Validar observacion</t>
  </si>
  <si>
    <t xml:space="preserve"> 5000289811 0001</t>
  </si>
  <si>
    <t>FUNCIONAMIENTO</t>
  </si>
  <si>
    <t>X</t>
  </si>
  <si>
    <t>El estudio previo indica que no es necesario Poliza</t>
  </si>
  <si>
    <t>179</t>
  </si>
  <si>
    <t>EVENTO 124297</t>
  </si>
  <si>
    <t>179-2022 (71541)</t>
  </si>
  <si>
    <t>https://colombiacompra.gov.co/tienda-virtual-del-estado-colombiano/ordenes-compra/85440</t>
  </si>
  <si>
    <t>OC(71541)</t>
  </si>
  <si>
    <t>Suministro</t>
  </si>
  <si>
    <t>Selección abreviada</t>
  </si>
  <si>
    <t xml:space="preserve">SA Acuerdo marco de precios </t>
  </si>
  <si>
    <t>Contratar el servicio integral y suministro de productos de aseo, cafetería y mantenimiento para la sede administrativa de la Alcaldía Local de Teusaquillo y la Junta Administradora Local de conformidad con el Acuerdo Marco de Precios CCE972-AMP-2019</t>
  </si>
  <si>
    <t>Casalimpia SA</t>
  </si>
  <si>
    <t xml:space="preserve">JOHANNA
MILENA ALFARO LEON </t>
  </si>
  <si>
    <t>06-0016669-000</t>
  </si>
  <si>
    <t>5000300093 0001</t>
  </si>
  <si>
    <t>18 de febrero 2022</t>
  </si>
  <si>
    <t>43910, 43911</t>
  </si>
  <si>
    <t>20226320002533</t>
  </si>
  <si>
    <t>22/03/2022</t>
  </si>
  <si>
    <t>ORDEN DE COMPRA 85440</t>
  </si>
  <si>
    <t>180</t>
  </si>
  <si>
    <t>FDLT-MC-004-2022 (71725)</t>
  </si>
  <si>
    <t>180- 2022 (71725)_x000D_</t>
  </si>
  <si>
    <t>https://community.secop.gov.co/Public/Tendering/OpportunityDetail/Index?noticeUID=CO1.NTC.2858316&amp;isFromPublicArea=True&amp;isModal=False</t>
  </si>
  <si>
    <t>Compraventa de bienes muebles</t>
  </si>
  <si>
    <t>Contratación mínima cuantia</t>
  </si>
  <si>
    <t xml:space="preserve">No aplica </t>
  </si>
  <si>
    <t>Adquisición a título de compraventa de impresora e insumos para el proceso de carnetización del Fondo de Desarrollo Local de Teusaquillo (FDLT)</t>
  </si>
  <si>
    <t>INGENIERIA ELECTRONICA Y SISTEMAS SAS</t>
  </si>
  <si>
    <t>LUIS ALBERTO AGUDELO ROA</t>
  </si>
  <si>
    <t>Sociedad de Responsabilidad Limitada colombiana</t>
  </si>
  <si>
    <t>21-45-101365584</t>
  </si>
  <si>
    <t>5000310468 0001</t>
  </si>
  <si>
    <t>31 de  marzo de 2022</t>
  </si>
  <si>
    <t>O21201010030208</t>
  </si>
  <si>
    <t>SANDRA JAIMES</t>
  </si>
  <si>
    <t>20226320003353</t>
  </si>
  <si>
    <t>05/04/2022</t>
  </si>
  <si>
    <t>181</t>
  </si>
  <si>
    <t>FDLT-MC-006-2022 (71683)</t>
  </si>
  <si>
    <t>181-2022 (71683)</t>
  </si>
  <si>
    <t>https://community.secop.gov.co/Public/Tendering/OpportunityDetail/Index?noticeUID=CO1.NTC.2861134&amp;isFromPublicArea=True&amp;isModal=False</t>
  </si>
  <si>
    <t>Contratar el suministro de combustible para los vehículos que conforman el parque automotor, motobombas y plantas eléctricas de la propiedad del FDLT de conformidad de estudios previos</t>
  </si>
  <si>
    <t>DISTRACOM SA</t>
  </si>
  <si>
    <t>CERETE</t>
  </si>
  <si>
    <t>Marco Londoño Sierra</t>
  </si>
  <si>
    <t>Sociedad Anónima Cerrada Colombiana</t>
  </si>
  <si>
    <t>CMT-100003183</t>
  </si>
  <si>
    <t>COMPAÑIA MUNDIAL DE SEGUROS SA</t>
  </si>
  <si>
    <t>5000309772 0001</t>
  </si>
  <si>
    <t>28 de marzo 2022</t>
  </si>
  <si>
    <t>O2120201003033331101</t>
  </si>
  <si>
    <t>20226320004913</t>
  </si>
  <si>
    <t>05/02/2022</t>
  </si>
  <si>
    <t>182</t>
  </si>
  <si>
    <t>FDLT-MC-007-2022 (71829)</t>
  </si>
  <si>
    <t>182-2022(71829)</t>
  </si>
  <si>
    <t>https://community.secop.gov.co/Public/Tendering/OpportunityDetail/Index?noticeUID=CO1.NTC.2873609&amp;isFromPublicArea=True&amp;isModal=False</t>
  </si>
  <si>
    <t>Adquisición a titulo de compraventa de chaquetas multipropósito distintivas de dotación para los funcionarios y contratistas del fondo de desarrollo local de teusaquillo</t>
  </si>
  <si>
    <t>PROINCOL JK SAS</t>
  </si>
  <si>
    <t>JEFFERSON DAVID DUQUE PADILLA</t>
  </si>
  <si>
    <t>Sociedad por acciones simplificada</t>
  </si>
  <si>
    <t>14-44-101151190</t>
  </si>
  <si>
    <t xml:space="preserve">  </t>
  </si>
  <si>
    <t>07 de abril de 2022</t>
  </si>
  <si>
    <t>O2120201002082823609</t>
  </si>
  <si>
    <t>183</t>
  </si>
  <si>
    <t>FDLT-MC-009-2022</t>
  </si>
  <si>
    <t>183-2022(71855)</t>
  </si>
  <si>
    <t>https://community.secop.gov.co/Public/Tendering/OpportunityDetail/Index?noticeUID=CO1.NTC.2881655&amp;isFromPublicArea=True&amp;isModal=False</t>
  </si>
  <si>
    <t>Seguros</t>
  </si>
  <si>
    <t>Contratar con una compañía de seguros legalmente autorizada para funcionar en el país, la póliza de vida grupo ediles requerida por el fondo de desarrollo local de teusaquillo</t>
  </si>
  <si>
    <t>COMPAÑÍA MUNDIAL DE SEGUROS SA</t>
  </si>
  <si>
    <t>JORGE ANDRES MORA GONZALEZ</t>
  </si>
  <si>
    <t>5000310785 0001</t>
  </si>
  <si>
    <t>01  de abril de 2022</t>
  </si>
  <si>
    <t>O21202020070103010271311</t>
  </si>
  <si>
    <t>20226320003343</t>
  </si>
  <si>
    <t>184</t>
  </si>
  <si>
    <t>FDLT-LP-002-2022 (71691)</t>
  </si>
  <si>
    <t>184-2022 CPS (71691)</t>
  </si>
  <si>
    <t>https://community.secop.gov.co/Public/Tendering/OpportunityDetail/Index?noticeUID=CO1.NTC.2871405&amp;isFromPublicArea=True&amp;isModal=False</t>
  </si>
  <si>
    <t>Licitación pública</t>
  </si>
  <si>
    <t>Prestar el servicio de vigilancia y seguridad privada en la modalidad de vigilancia fija con arma y medios tecnológicos para las instalaciones donde funciona la sede Administrativa de la Alcaldía Local De Teusaquillo, la Junta Administradora Local, casa de la participación y sede en construcción, así como de las personas que se encuentren en el interior de las instalaciones,de los bienes muebles de propiedad de la Alcaldía y todos aquellos bienes de los que legalmente sea o llegare a ser responsable, durante la ejecución del contrato de los bienes muebles de propiedad de la Alcaldía y todos aquellos bienes de los que legalmente sea o llegare a ser responsable, durante la ejecución del contrato</t>
  </si>
  <si>
    <t>ADPORT LTDA</t>
  </si>
  <si>
    <t>OSCAR ANDRES ROMERO CELIS</t>
  </si>
  <si>
    <t>21-44-101380088</t>
  </si>
  <si>
    <t>5000312378 0001</t>
  </si>
  <si>
    <t>08  de abril de 2022</t>
  </si>
  <si>
    <t>O21202020080585250</t>
  </si>
  <si>
    <t>RADICADO</t>
  </si>
  <si>
    <t>185</t>
  </si>
  <si>
    <t>FDLT-MC-010-2022(72086)</t>
  </si>
  <si>
    <t xml:space="preserve">185-2022  MC(72086) </t>
  </si>
  <si>
    <t>https://community.secop.gov.co/Public/Tendering/OpportunityDetail/Index?noticeUID=CO1.NTC.2900788&amp;isFromPublicArea=True&amp;isModal=False</t>
  </si>
  <si>
    <t>seguros que amparen los intereses patrimoniales, así como los bienes que estén bajo su responsabilidad, custodia, cuidado y control, o por los que pueda ser legalmente responsable</t>
  </si>
  <si>
    <t>LA PREVISORA SA COMPAÑÍA DE SEGUROS</t>
  </si>
  <si>
    <t>RAFAEL ARMANDO RODRIGUEZ MENDEZ</t>
  </si>
  <si>
    <t>5000314870 0001</t>
  </si>
  <si>
    <t>22 de abril de 2022</t>
  </si>
  <si>
    <t>O212020200701030571351/54/55</t>
  </si>
  <si>
    <t>20226320004903</t>
  </si>
  <si>
    <t>02/05/2022</t>
  </si>
  <si>
    <t>186</t>
  </si>
  <si>
    <t>FDLT-LP-005-2022 (71752)</t>
  </si>
  <si>
    <t>186-2022 LP-005 (71752)</t>
  </si>
  <si>
    <t>https://community.secop.gov.co/Public/Tendering/OpportunityDetail/Index?noticeUID=CO1.NTC.2888713&amp;isFromPublicArea=True&amp;isModal=False</t>
  </si>
  <si>
    <t>Obra pública</t>
  </si>
  <si>
    <t>Ejecutar a precios unitarios fijos y a monto agotable, las obras y actividades necesarias para la conservación de la malla vial local e intermedia y espacio público de la localidad de Teusaquillo, en la Ciudad de Bogotá DC de conformidad con los estudios previos, anexo técnico y apéndices</t>
  </si>
  <si>
    <t>INCITECO SAS</t>
  </si>
  <si>
    <t>M-100171247 -M100034508</t>
  </si>
  <si>
    <t xml:space="preserve"> 5000323133 0001</t>
  </si>
  <si>
    <t>01 de Junio 2022</t>
  </si>
  <si>
    <t>O23011604490000002154</t>
  </si>
  <si>
    <t>187</t>
  </si>
  <si>
    <t>FDLT-MC-011-2022 (72467)</t>
  </si>
  <si>
    <t>187-2022 CV (72647)</t>
  </si>
  <si>
    <t>https://community.secop.gov.co/Public/Tendering/OpportunityDetail/Index?noticeUID=CO1.NTC.2937814&amp;isFromPublicArea=True&amp;isModal=False</t>
  </si>
  <si>
    <t>Adquisición de equipos, accesorios y elementos deportivos, recreativos y de actividad física para el Fondo de Desarrollo Local de Teusaquillo de acuerdo con las especificaciones técnicas, conforme al proyecto 2072 Teusaquillo referente en deporte, recreación y actividad física y 2113 Teusaquillo incluyente para las personas con discapacidad y la disminución de factores de riesgo frente al consumo de sustancias psicoactivas</t>
  </si>
  <si>
    <t>FACOMED SAS</t>
  </si>
  <si>
    <t>FERNANDO ALFREDO MONTERO BUITRAGO</t>
  </si>
  <si>
    <t>CSC-100021418</t>
  </si>
  <si>
    <t xml:space="preserve"> 5000322023 0001_x000D_</t>
  </si>
  <si>
    <t>24 de Mayo 2022</t>
  </si>
  <si>
    <t>O23011601200000002072/O23011601060000002113</t>
  </si>
  <si>
    <t>CONTRATO DE COMPRA VENTA</t>
  </si>
  <si>
    <t>188</t>
  </si>
  <si>
    <t>FDLT-MC-015-2022 (72615)</t>
  </si>
  <si>
    <t>188- 2022 (72615)</t>
  </si>
  <si>
    <t>https://community.secop.gov.co/Public/Tendering/OpportunityDetail/Index?noticeUID=CO1.NTC.2947220&amp;isFromPublicArea=True&amp;isModal=False</t>
  </si>
  <si>
    <t>Contratos de prestación de servicios</t>
  </si>
  <si>
    <t>Prestar a la alcaldía local de Teusaquillo el servicio integral de transporte terrestre especial continúo, con el propósito de trasladar a los funcionarios/as, contratistas y/o usuarios en el marco de la misionalidad de la alcaldía local de Teusaquillo, en cumplimiento al plan de gestión.</t>
  </si>
  <si>
    <t>LINEAS PREMIUM SAS</t>
  </si>
  <si>
    <t>GONZALO LOPEZ PINTO</t>
  </si>
  <si>
    <t>21-44-101384363-0</t>
  </si>
  <si>
    <t>5000323852 0001</t>
  </si>
  <si>
    <t>03 de junio 2022</t>
  </si>
  <si>
    <t>O21202020060666019</t>
  </si>
  <si>
    <t>JOSE LEONARDO GALINDEZ</t>
  </si>
  <si>
    <t xml:space="preserve">NAYARA TORRES RANGEL </t>
  </si>
  <si>
    <t>189</t>
  </si>
  <si>
    <t>FDLT-MC-014-2022 (72623)</t>
  </si>
  <si>
    <t>189-2022(72623)</t>
  </si>
  <si>
    <t>https://community.secop.gov.co/Public/Common/GoogleReCaptcha/Index?previousUrl=https%3a%2f%2fcommunity.secop.gov.co%2fPublic%2fTendering%2fOpportunityDetail%2fIndex%3fnoticeUID%3dCO1.NTC.2947335%26isFromPublicArea%3dTrue%26isModal%3dFalse</t>
  </si>
  <si>
    <t>Adquisicion a titulo de compraventa de Puntos Ecologicos para las Sedes del Fondo de Desarrollo Local de Teusaquillo.</t>
  </si>
  <si>
    <t>Grupo Angel Store SAS</t>
  </si>
  <si>
    <t>EDI JOHANA AGUILERA CHICO</t>
  </si>
  <si>
    <t>21-44101385078</t>
  </si>
  <si>
    <t>5000324563 0001</t>
  </si>
  <si>
    <t>08 de Junio 2022</t>
  </si>
  <si>
    <t>O2120201003063649098</t>
  </si>
  <si>
    <t>LAURA LUZ SANCHEZ</t>
  </si>
  <si>
    <t>190</t>
  </si>
  <si>
    <t>190-2022 S (72628) ORDEN DE COMPRA 91904</t>
  </si>
  <si>
    <t>190-2022 S (72628)</t>
  </si>
  <si>
    <t>https://www.colombiacompra.gov.co/tienda-virtual-del-estado-colombiano/ordenes-compra/91904</t>
  </si>
  <si>
    <t xml:space="preserve">SA menor cuantía </t>
  </si>
  <si>
    <t>ADQUIRIR LICENCIAS MICROSOFT OFFICE 365 – E1 PARA EL USO OFIMATICO Y CORREO ELECTRONICO DE LA ALCLADIA LOCAL DE TEUSAQUILLO”</t>
  </si>
  <si>
    <t>COLOMBIANA DE SOFTWARE Y HARDWARE COLSOF SA</t>
  </si>
  <si>
    <t>COTA</t>
  </si>
  <si>
    <t>JORGE LUIS OVIEDO HERNANDEZ</t>
  </si>
  <si>
    <t>5000326378 0001</t>
  </si>
  <si>
    <t>16 de Junio 2022</t>
  </si>
  <si>
    <t>O21202020080383151</t>
  </si>
  <si>
    <t>ORDEN DE COMPRA</t>
  </si>
  <si>
    <t>191</t>
  </si>
  <si>
    <t>FDLT-CMA-012-2022 (71903)</t>
  </si>
  <si>
    <t>191-2022 CTO INTERV (71903)</t>
  </si>
  <si>
    <t>https://community.secop.gov.co/Public/Tendering/OpportunityDetail/Index?noticeUID=CO1.NTC.2945617&amp;isFromPublicArea=True&amp;isModal=False</t>
  </si>
  <si>
    <t>Interventoría</t>
  </si>
  <si>
    <t>Concurso de méritos</t>
  </si>
  <si>
    <t>REALIZAR LA INTERVENTORÍA TÉCNICA, ADMINISTRATIVA, FINANCIERA, JURÍDICA, SOCIAL, AMBIENTAL Y SISO AL CONTRATO DE OBRA PUBLICA QUE TENDRÁ POR OBJETO EJECUTAR A PRECIOS UNITARIOS FIJOS Y A MONTO AGOTABLE, LAS OBRAS Y ACTIVIDADES NECESARIAS PARA LA CONSERVACIÓN DE LA MALLA VIAL LOCAL E INTERMEDIA, Y ESPACIO PUBLICO DE LA LOCALIDAD DE TEUSAQUILLO, EN LA CIUDAD DE BOGOTÁ D.C DE CONFORMIDAD CON LOS ESTUDIOS PREVIOS Y ANEXO TÉCNICO</t>
  </si>
  <si>
    <t>CONSORCIO HUPERNIKAO TEUSAQUILLO CH (JET INGENIERIA SAS 95%  Y HUPERNIKAO INGENIERIA S.A.S. 5 %)</t>
  </si>
  <si>
    <t>JORGE ELIECER TRUJILLO OROZCO</t>
  </si>
  <si>
    <t>CONSORCIO</t>
  </si>
  <si>
    <t>85-44-101116661-</t>
  </si>
  <si>
    <t>192</t>
  </si>
  <si>
    <t>FDLT-MC-016-2022</t>
  </si>
  <si>
    <t>192-2022 S (72859)</t>
  </si>
  <si>
    <t>https://community.secop.gov.co/Public/Tendering/OpportunityDetail/Index?noticeUID=CO1.NTC.2964375&amp;isFromPublicArea=True&amp;isModal=False</t>
  </si>
  <si>
    <t>Suministro de materiales y elementos de ferretería necesarios para realizar el mantenimiento, reparación, adecuación y mejoras necesarias a los bienes muebles e inmuebles a cargo del Fondo de desarrollo local de Teusaquillo</t>
  </si>
  <si>
    <t>COMERCIALIZADORA ELECTROCON SAS</t>
  </si>
  <si>
    <t>DILVIA CORREDOR PINZON</t>
  </si>
  <si>
    <t>36-44-101054134</t>
  </si>
  <si>
    <t>5000327875 0001</t>
  </si>
  <si>
    <t>21 de Junio 2022</t>
  </si>
  <si>
    <t>O2120201004024299991</t>
  </si>
  <si>
    <t>193</t>
  </si>
  <si>
    <t>ORDEN DE COMPRA 92115</t>
  </si>
  <si>
    <t>193-2022 OC 92115 (72626)</t>
  </si>
  <si>
    <t>https://www.colombiacompra.gov.co/tienda-virtual-del-estado-colombiano/ordenes-compra/92115</t>
  </si>
  <si>
    <t>Adquisición a título de compraventa de impresora de etiquetas para el proceso de radicación - CDI del Fondo de Desarrollo Local de Teusaquillo (FDLT) La Alcaldía Local de Teusaquillo cuenta con un centro de información y documentación (CDI) el cual es responsable de la recepción y radicación a través del aplicativo de Gestión Documental y digitalización para ello y con la finalidad de optimizar los recursos, se requiere la adquisición de una impresora de etiquetas con sus respectivos insumos para el FDLT.</t>
  </si>
  <si>
    <t>PANAMERICANA LIBRERÍA Y PAPELERÍA S.A.</t>
  </si>
  <si>
    <t>5000327982 0001</t>
  </si>
  <si>
    <t>MAYRA ALEJANDRA SOTO</t>
  </si>
  <si>
    <t>194</t>
  </si>
  <si>
    <t>FDLT-MC-017-2022</t>
  </si>
  <si>
    <t>194-2022( SEGUROS)</t>
  </si>
  <si>
    <t>https://community.secop.gov.co/Public/Tendering/OpportunityDetail/Index?noticeUID=CO1.NTC.2972099&amp;isFromPublicArea=True&amp;isModal=False</t>
  </si>
  <si>
    <t>SEGUROS QUE AMPAREN LOS INTERESES PATRIMONIALES, ASÍ COMO LOS BIENES QUE ESTÉN BAJO SU RESPONSABILIDAD, CUSTODIA, CUIDADO Y CONTROL, O POR LOS QUE PUEDA SER LEGALMENTE RESPONSABLE, ASÍ COMO LA EXPEDICIÓN DE CUALQUIER OTRA PÓLIZA DE SEGUROS QUE REQUIERA LA ENTIDAD EN EL DESARROLLO DE SU ACTIVIDAD</t>
  </si>
  <si>
    <t>AXA COLPATRIA SEGUROS S.A</t>
  </si>
  <si>
    <t>0000283093 0001</t>
  </si>
  <si>
    <t>195</t>
  </si>
  <si>
    <t>FDLT-CDCI-195-2022 (73800)</t>
  </si>
  <si>
    <t>195-2022-CD-CI (73800)</t>
  </si>
  <si>
    <t>https://www.contratos.gov.co/consultas/detalleProceso.do?numConstancia=22-22-36873&amp;g-recaptcha-response=03ANYolqssfXNZfIvoXc_tXQFvCxmmOMtIrafSFicg1Arhxrbo-mFypzhIgIwVoeHliKLKQcgB4KuiGN0XFFTsYA8kXT4VsGhC0EWSjq8KyNydiqF0xVhMwZ5CSS-9pQJXhrb-EtXRAJbrflQOnDvxSIy3zrpO031SUekOnDqFGZpRo9kYSHJiL7KeocdD3aReQvrB4KOVoXs7PtyCRGkebL2IXNKAsXoef9U5bECnvGi-LLHPXBF3Bi68vAwLlY1rzcdNBm6x8hRwb8yLcQTzkucMg22xhBCnU9kXxejSE6vF6zzDNa4E_rcXPV54gtv_HUe0f_ERFu2u_bSyZFFTekflcLlx4nKJ5TKsBBGdKAlRiBBmmQRutiPri9BQYAGOnRnxGjTg9BSU1S7-OY_Ghec8saXYQszl3gB6CXVGUvWtTG9diODFDaGHX0r0KYLsZkLeg2v0n27qssb0dcKM3hvJJvNOQYpQpXwAnIc3Tvj3rS96t0RHYHEpv-nrPBGcW1D7sZ1g1e4GscA-BSdfKV3QeyD3yDA2UQ</t>
  </si>
  <si>
    <t>Contratos interadministrativos</t>
  </si>
  <si>
    <t>CD Contratos interadministrativos</t>
  </si>
  <si>
    <t>Aunar esfuerzos técnicos, administrativos y financieros con el fin  de desarrollar acciones articuladas entre la SCRD, el IDARTES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</si>
  <si>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Instituto Distrital de las Artes –IDARTES y SECRETARÍA DISTRITAL DE CULTURA, RECREACIÓN Y
DEPORTE</t>
  </si>
  <si>
    <t xml:space="preserve"> MAIRA XIMENA SALAMANCA ROCHA</t>
  </si>
  <si>
    <t>631/630/626</t>
  </si>
  <si>
    <t>5000335078 0001</t>
  </si>
  <si>
    <t>12 de julio 2022</t>
  </si>
  <si>
    <t>O23011601210000002078</t>
  </si>
  <si>
    <t>MARIA DEL PILAR MAGDANIEL</t>
  </si>
  <si>
    <t>CONVENIO INTERADMINISTRATIVO - 447</t>
  </si>
  <si>
    <t>196</t>
  </si>
  <si>
    <t>FDLT-SASI-019-2022 (72847)</t>
  </si>
  <si>
    <t>196-2022 (72847)</t>
  </si>
  <si>
    <t>https://community.secop.gov.co/Public/Common/GoogleReCaptcha/Index?previousUrl=https%3a%2f%2fcommunity.secop.gov.co%2fPublic%2fTendering%2fOpportunityDetail%2fIndex%3fnoticeUID%3dCO1.NTC.2971953%26isFromPublicArea%3dTrue%26isModal%3dFalse</t>
  </si>
  <si>
    <t xml:space="preserve">SA Subasta inversa </t>
  </si>
  <si>
    <t>Contratar el suministro de elementos de papelería, útiles de escritorio y oficina, mediante el sistema de suministro integral a precios unitarios, para las diferentes dependencias de la Alcaldía Local de Teusaquillo y la Junta Administradora Local de Teusaquillo.</t>
  </si>
  <si>
    <t>PAPELERIA LOS ANDES S.A.S.</t>
  </si>
  <si>
    <t>RICARDO ANDRES AVILA CASTILLO</t>
  </si>
  <si>
    <t>36-047994000024227</t>
  </si>
  <si>
    <t>5000335630 0001</t>
  </si>
  <si>
    <t>13  de julio 2022</t>
  </si>
  <si>
    <t>O2120201003083899998</t>
  </si>
  <si>
    <t>EL PERIODO DE EJECUCION ES POR UN AÑO O HASTA AGOTAR RECURSOS</t>
  </si>
  <si>
    <t>197</t>
  </si>
  <si>
    <t>ORDEN DE COMPRA 93186 (74003)</t>
  </si>
  <si>
    <t>197-2022 MC (74003)</t>
  </si>
  <si>
    <t>https://www.colombiacompra.gov.co/tienda-virtual-del-estado-colombiano/ordenes-compra/93186</t>
  </si>
  <si>
    <t>Adquisición a título de compraventa de libros de literatura infantil, con el fin de estimular y crear en los menores el hábito de la lectura.</t>
  </si>
  <si>
    <t xml:space="preserve"> 5000335637 0001</t>
  </si>
  <si>
    <t>O23011601060000002101_x000D_</t>
  </si>
  <si>
    <t>198</t>
  </si>
  <si>
    <t>FDLT-CCI-198-2022 (74093)</t>
  </si>
  <si>
    <t>198-2022 CCI (74903)</t>
  </si>
  <si>
    <t>https://community.secop.gov.co/Public/Tendering/OpportunityDetail/Index?noticeUID=CO1.NTC.3073292&amp;isFromPublicArea=True&amp;isModal=False</t>
  </si>
  <si>
    <t>Convenios de cooperacion</t>
  </si>
  <si>
    <t>Aunar esfuerzos para contribuir al fortalecimiento de la participación ciudadana en la localidad de Teusaquillo, acompañando la implementación de la estrategia de presupuestos participativos, mediante la formación y empoderamiento de organizaciones sociales para promover su incidencia en el desarrollo sostenible territorial y afianzar el diálogo con la institucionalidad local.</t>
  </si>
  <si>
    <t>PROGRAMA DE LAS NACIONES UNIDAS PARA EL DESARROLLO (PNUD)</t>
  </si>
  <si>
    <t>199</t>
  </si>
  <si>
    <t>FDLT-CD-126-2022(74194)</t>
  </si>
  <si>
    <t>199- 2022 CPS-P 2022 (74194)</t>
  </si>
  <si>
    <t>https://community.secop.gov.co/Public/Tendering/OpportunityDetail/Index?noticeUID=CO1.NTC.3051013&amp;isFromPublicArea=True&amp;isModal=False</t>
  </si>
  <si>
    <t>Prestar los servicios profesionales para apoyar al Alcalde Local en la gestión de los asuntos relacionados con seguridad ciudadana, convivencia y prevención de conflictos, violencias y delitos en la localidad, de conformidad con el marco normativo aplicable en la materia.</t>
  </si>
  <si>
    <t>JOSE JOAQUIN OCAMPO TEJADA</t>
  </si>
  <si>
    <t>TULUA</t>
  </si>
  <si>
    <t xml:space="preserve">PROF. CIENCIAS MILITARES ESP. ADMIN DE RRHH SEGURIDAD Y DEFENSA NACIONAL, INVESTIGACION E INF. ELECTRONICA </t>
  </si>
  <si>
    <t>200</t>
  </si>
  <si>
    <t>FDLT-CI-200-2022 (74101)</t>
  </si>
  <si>
    <t>FDLTCD- 200-2022 (74101)</t>
  </si>
  <si>
    <t xml:space="preserve">https://community.secop.gov.co/Public/Tendering/OpportunityDetail/Index?noticeUID=CO1.NTC.3055720&amp;isFromPublicArea=True&amp;isModal=False
</t>
  </si>
  <si>
    <t>Aunar esfuerzos entre la Subred Integra de Servicios de Salud Norte E.S.E. y el FDL Teusaquillo para el otorgamiento de Dispositivos de Asistencia Personal - Ayudas Técnicas, no incluidas o no cubiertas en el Plan de beneficios de Salud - PBS de las personas con discapacidad de la localidad de Teusaquillo, como acción que facilita el mejoramiento de la calidad de vida y la promoción del bienestar para las personas residentes en la localidad de Teusaquillo, en el desarrollo de la Política Pública</t>
  </si>
  <si>
    <t>SUBRED INTEGRADA DE SERVICIOS DE SALUD NORTE E.S.E.</t>
  </si>
  <si>
    <t>201</t>
  </si>
  <si>
    <t>FDLT-LP-013-2022 (72808)</t>
  </si>
  <si>
    <t>201-2022 LP-013 (72808)</t>
  </si>
  <si>
    <t>https://community.secop.gov.co/Public/Tendering/OpportunityDetail/Index?noticeUID=CO1.NTC.2982686&amp;isFromPublicArea=True&amp;isModal=False</t>
  </si>
  <si>
    <t>PRESTAR SERVICIOS EN LA PREVENCIÓN Y ATENCIÓN MEDICA VETERINARIA DE ANIMALES EN CONDICIÓN DE ABANDONO, VULNERABILIDAD Y ANIMALES DE COMPAÑÍA DE ESPECIE FELINA Y CANINA U OTRAS ESPECIES DE COMPAÑIA, DESARROLLANDO ACCIONES MEDICAS Y PEDAGÓGICAS, ENCARGÁNDOSE DE DISPONER LA LOGÍSTICA, SUMINISTROS Y PERSONAL NECESARIOS DE CONFORMIDAD A LOS ESTUDIOS PREVIOS Y ANEXOS TÉCNICOS</t>
  </si>
  <si>
    <t>CENTRO DE RECURSOS EDUCATIVOS PARA
LA COMPETITIVIDAD EMPRESARIAL S.A.S -
CRECE S.A.S</t>
  </si>
  <si>
    <t>MARIA JOSEFINA WENTLAND
VILLA</t>
  </si>
  <si>
    <t>202</t>
  </si>
  <si>
    <t>FDLT-MC-020-2022</t>
  </si>
  <si>
    <t>202-2022 CPS (74068)</t>
  </si>
  <si>
    <t>https://community.secop.gov.co/Public/Tendering/OpportunityDetail/Index?noticeUID=CO1.NTC.3033007&amp;isFromPublicArea=True&amp;isModal=False</t>
  </si>
  <si>
    <t>Prestación del Servicio de Mantenimiento Preventivo y Correctivo, incluidas Autopartes y Mano de Obra; de los vehículos pertenecientes al parque automotor del Fondo de Desarrollo Local de Teusaquillo</t>
  </si>
  <si>
    <t>CENTRO CAR 19 LIMITADA</t>
  </si>
  <si>
    <t>FABIO VINICIO TAMAYO TAMAYO</t>
  </si>
  <si>
    <t>21-40-101193200</t>
  </si>
  <si>
    <t>SEGUROS DEL ESTADO</t>
  </si>
  <si>
    <t>5000344014 0001</t>
  </si>
  <si>
    <t>O2120202008078714102</t>
  </si>
  <si>
    <t>x</t>
  </si>
  <si>
    <t>20226320012723</t>
  </si>
  <si>
    <t>18/08/2022</t>
  </si>
  <si>
    <t xml:space="preserve">HASTA AGOTAR RECURSOS </t>
  </si>
  <si>
    <t>203</t>
  </si>
  <si>
    <t>FDLT-CD-127-2022 (74460)</t>
  </si>
  <si>
    <t>203 - 2022 CPS-AG (74460)</t>
  </si>
  <si>
    <t>https://community.secop.gov.co/Public/Tendering/OpportunityDetail/Index?noticeUID=CO1.NTC.3091896&amp;isFromPublicArea=True&amp;isModal=False</t>
  </si>
  <si>
    <t>Prestar sus servicios de apoyo a la gestión en las actividades del Área de Gestión del Desarrollo Administrativa y Financiera de la Alcaldía Local en las actividades asistenciales propias del área de conformidad con los estudios previos</t>
  </si>
  <si>
    <t xml:space="preserve">TECN. SEGURIDAD Y SALUD </t>
  </si>
  <si>
    <t>14-44-101165108</t>
  </si>
  <si>
    <t>5000344237 0001</t>
  </si>
  <si>
    <t>O23011605570000002169</t>
  </si>
  <si>
    <t>20226320012733</t>
  </si>
  <si>
    <t>204</t>
  </si>
  <si>
    <t>FDLT-CD-128-2022 (74458)</t>
  </si>
  <si>
    <t>204 - 2022 CPS-P (74458)</t>
  </si>
  <si>
    <t>https://community.secop.gov.co/Public/Tendering/OpportunityDetail/Index?noticeUID=CO1.NTC.3092319&amp;isFromPublicArea=True&amp;isModal=False</t>
  </si>
  <si>
    <t>Prestar servicios profesionales, brindando acompañamiento y apoyo administrativo en las diferentes actividades que realice el alcalde local, sirviendo como referente para la articulación entre las diferentes dependencias, Junta Administradora Local y el despacho de la Alcaldía Local</t>
  </si>
  <si>
    <t>PROF. GESTION EMPRESAS INDUSTRIALES</t>
  </si>
  <si>
    <t xml:space="preserve">
14-46-101076272</t>
  </si>
  <si>
    <t>5000344404 0001</t>
  </si>
  <si>
    <t>FIRMADO</t>
  </si>
  <si>
    <t>205</t>
  </si>
  <si>
    <t xml:space="preserve">no suscrito </t>
  </si>
  <si>
    <t>https://community.secop.gov.co/Public/Tendering/OpportunityDetail/Index?noticeUID=CO1.NTC.3115365&amp;isFromPublicArea=True&amp;isModal=False</t>
  </si>
  <si>
    <t>Prestar servicios asistenciales y de apoyo a la gestión para realizar todas las actividades operativas y administrativas relacionadas con el proyecto 2087 Teusaquillo adelante con la agricultura urbana requeridas en el marco del Plan de Desarrollo Local 2021-2024, de conformidad con los estudios previos</t>
  </si>
  <si>
    <t>CLARA MATILDE SPINEL GOMEZ</t>
  </si>
  <si>
    <t>USAQUEN</t>
  </si>
  <si>
    <t>por definir</t>
  </si>
  <si>
    <t>O23011601240000002087</t>
  </si>
  <si>
    <t>EN REVISION PROVEEDOR</t>
  </si>
  <si>
    <t>206</t>
  </si>
  <si>
    <t>FDLT-CD- 129-2022(74379)</t>
  </si>
  <si>
    <t>206- 2022 CPS- AG 2022 (74379)</t>
  </si>
  <si>
    <t>https://community.secop.gov.co/Public/Tendering/OpportunityDetail/Index?noticeUID=CO1.NTC.3112875&amp;isFromPublicArea=True&amp;isModal=False</t>
  </si>
  <si>
    <t>NICOL ANDREA JULIO HERRERA</t>
  </si>
  <si>
    <t>17-46-101022554</t>
  </si>
  <si>
    <t>5000347389 0001</t>
  </si>
  <si>
    <t>O23011605570000002172</t>
  </si>
  <si>
    <t>20226320012743</t>
  </si>
  <si>
    <t>207</t>
  </si>
  <si>
    <t>FDLT-CD-131-2022 (74455)</t>
  </si>
  <si>
    <t>207 - 2022 CPS-P (74455)</t>
  </si>
  <si>
    <t>https://community.secop.gov.co/Public/Tendering/OpportunityDetail/Index?noticeUID=CO1.NTC.3112873&amp;isFromPublicArea=True&amp;isModal=False</t>
  </si>
  <si>
    <t>Prestar los servicios profesionales de acompañamiento y revisión a los asuntos jurídicos que puedan adelantarse desde el despacho de la Alcaldía Local de Teusaquillo.</t>
  </si>
  <si>
    <t>ANA CAROLINA ALZAMORA BUSTAMANTE</t>
  </si>
  <si>
    <t>PROF. DERECHO Y ESP. GESTION Y PLANIFICACION TERRITPORIAL</t>
  </si>
  <si>
    <t>390 47 994000073089</t>
  </si>
  <si>
    <t>5000347394 0001</t>
  </si>
  <si>
    <t>208</t>
  </si>
  <si>
    <t>FDLT CD 132-2022 (74540)</t>
  </si>
  <si>
    <t>208-2022 CPS P (74540)</t>
  </si>
  <si>
    <t>https://community.secop.gov.co/Public/Tendering/OpportunityDetail/Index?noticeUID=CO1.NTC.3117813&amp;isFromPublicArea=True&amp;isModal=False</t>
  </si>
  <si>
    <t>Prestar los servicios profesionales como referente de cultura local en el marco del proyecto 2078: TEUSAQUILLO PROMOTORA DEL ARTE, LA CULTURA Y EL PATRIMONIO y demás actividades requeridas en el marco del Plan de Desarrollo Local 2021-2024”, de conformidad a los estudios previos.</t>
  </si>
  <si>
    <t xml:space="preserve">CARLOS EDUARDO MONTENEGRO ORTEGA </t>
  </si>
  <si>
    <t>PROF. DERECHO Y ESP. EN ESTUDIOS CULTURALES</t>
  </si>
  <si>
    <t>310 5509251</t>
  </si>
  <si>
    <t>$4.520.000</t>
  </si>
  <si>
    <t>17-46-101022606</t>
  </si>
  <si>
    <t>5000349038 0001</t>
  </si>
  <si>
    <t>TEUSAQUILLO PROMOTORA DEL ARTE, LA CULTURA Y EL PATRIMONIO</t>
  </si>
  <si>
    <t>20226320012753</t>
  </si>
  <si>
    <t>209</t>
  </si>
  <si>
    <t>FDLT-CD-133-2022</t>
  </si>
  <si>
    <t>209 - 2022 CPS-P (74619)</t>
  </si>
  <si>
    <t>https://community.secop.gov.co/Public/Tendering/OpportunityDetail/Index?noticeUID=CO1.NTC.3114400&amp;isFromPublicArea=True&amp;isModal=False</t>
  </si>
  <si>
    <t>Prestar sus servicios profesionales para Apoyar al (a) Alcalde (sa) Local en el fortalecimiento e inclusión de las comunidades indígenas de la política pública Distrital étnica y los espacios de participación desde el proyecto 2169 Fortalecimiento institucional y rendición de cuentas.</t>
  </si>
  <si>
    <t>MAIRA ALEJANDRA JACANAMEJOY ENRIQUEZ</t>
  </si>
  <si>
    <t>17-46-101022580</t>
  </si>
  <si>
    <t>5000350302 0001</t>
  </si>
  <si>
    <t>210</t>
  </si>
  <si>
    <t>FDLT -CD-134-2022 (73250)</t>
  </si>
  <si>
    <t>210 - 2022 CPS-AG (73250)</t>
  </si>
  <si>
    <t>https://community.secop.gov.co/Public/Tendering/OpportunityDetail/Index?noticeUID=CO1.NTC.3118027&amp;isFromPublicArea=True&amp;isModal=False</t>
  </si>
  <si>
    <t>Prestar los servicios asistenciales y de apoyo a la gestión para realizar todas las actividades operativas y administrativas relacionadas con el proyecto 2142 Teusaquillo respira bienestar por los animales en el marco del Plan de Desarrollo Local 2021-2024, de conformidad con los estudios previos</t>
  </si>
  <si>
    <t>DIANA MARIA GUEVARA ANDRADE</t>
  </si>
  <si>
    <t>PROFESIONAL ADMINISTRADORA DE EMPRESAS</t>
  </si>
  <si>
    <t>39-44-101141002</t>
  </si>
  <si>
    <t>5000347400 0001</t>
  </si>
  <si>
    <t>O23011602340000002142</t>
  </si>
  <si>
    <t>TEUSAQUILLO RESPIRA BIENESTAR POR LOS ANIMALES</t>
  </si>
  <si>
    <t>211</t>
  </si>
  <si>
    <t>FDLT-CD-135-2022 (74465)</t>
  </si>
  <si>
    <t>211- 2022 CPS- AG 2022 (74465)</t>
  </si>
  <si>
    <t>https://community.secop.gov.co/Public/Tendering/OpportunityDetail/Index?noticeUID=CO1.NTC.3133966&amp;isFromPublicArea=True&amp;isModal=False</t>
  </si>
  <si>
    <t>Prestar los servicios de apoyo en la gestión de caracterización de emprendimientos, micro, pequeñas y medianas empresas de la localidad de Teusaquillo y en la implementación del catálogo digital empresarial de la localidad.</t>
  </si>
  <si>
    <t>PROFESIONAL CONTADURIA</t>
  </si>
  <si>
    <t>25-46-101022969</t>
  </si>
  <si>
    <t>5000348913 0001</t>
  </si>
  <si>
    <t>Sistema Distrital de Cuidado</t>
  </si>
  <si>
    <t>TEUSAQUILLO CONSTRUYENDO ACCIONES PARA EL FORTALECIMIENTO DE CAPACIDADES DE LA GENTE, LA REACTIVACIÓN ECONÓMICA Y EL IMPULSO EMPRESARIAL E INDUSTRIAL DE LA LOCALIDAD.</t>
  </si>
  <si>
    <t>212</t>
  </si>
  <si>
    <t>FDLT-CD-136-2022 (74547)</t>
  </si>
  <si>
    <t>212- 2022 CPS- AG (74547)</t>
  </si>
  <si>
    <t>https://community.secop.gov.co/Public/Tendering/OpportunityDetail/Index?noticeUID=CO1.NTC.3146645&amp;isFromPublicArea=True&amp;isModal=False</t>
  </si>
  <si>
    <t>Prestar los servicios de apoyo a la gestión como instructor deportivo y/o actividad física para la ejecución proyecto 2072 Teusaquillo referente en deporte, recreación y actividad física, desarrollar la propuesta ganadora de presupuestos participativos vive tus parques quinta y demás actividades requeridas en el marco del Plan de Desarrollo Local 2021-2024”, de conformidad con los estudios previos</t>
  </si>
  <si>
    <t>AMPARO LILIANA CERON GARCIA</t>
  </si>
  <si>
    <t>17-46-101022616</t>
  </si>
  <si>
    <t>5000351518 0001</t>
  </si>
  <si>
    <t>O23011601200000002072</t>
  </si>
  <si>
    <t>TEUSAQUILLO REFERENTE EN DEPORTE, RECREACIÓN Y ACTIVIDAD FÍSICA.</t>
  </si>
  <si>
    <t xml:space="preserve">20226320013383 </t>
  </si>
  <si>
    <t>30/08/2022</t>
  </si>
  <si>
    <t>213</t>
  </si>
  <si>
    <t>FDLTCD-137-2022 (75125)</t>
  </si>
  <si>
    <t>213-2022 CPS-P (75125)</t>
  </si>
  <si>
    <t>https://community.secop.gov.co/Public/Tendering/OpportunityDetail/Index?noticeUID=CO1.NTC.3135937&amp;isFromPublicArea=True&amp;isModal=False</t>
  </si>
  <si>
    <t>Prestar los servicios profesionales para apoyar al despacho en la implementación de estrategias de comunicación y contenidos que permitan dar a conocer la gestión de la Alcaldía local de Teusaquillo.</t>
  </si>
  <si>
    <t>PAOLA ANDREA CHACON TELLEZ</t>
  </si>
  <si>
    <t>PROFESIONAL COMUNICADORA SOCIAL Y PERIODISMO Y ESP  EN GESTION PUBLICA E INSTITUCIONES ADMINISTRATIVAS</t>
  </si>
  <si>
    <t>39-44-101141239</t>
  </si>
  <si>
    <t>5000351116 0001</t>
  </si>
  <si>
    <t>214</t>
  </si>
  <si>
    <t>FDLT-CDCM-214-2022</t>
  </si>
  <si>
    <t>https://www.contratos.gov.co/consultas/detalleProceso.do?numConstancia=22-22-41222&amp;g-recaptcha-response=03ANYolqvMlZowLA8LfNf7hxYWpUUs0l6L2FGqYn_rEsGfOWFeg5i2EmRvDSUQIf-YcGUBJ7_oZl42I3QTd6TL0oPHrt65XvTriVO6dU50dwSf-bcCKrTUS9Rz5-RronYBHZmAAwYqlQUfQjfM1sCQ4h5eON0UiqcVk2uRH9onWEOgWJph_EwhoniTL6NagPt2za8oW0-Ql21oosH63nv4Bb2tlGAKHlfMPs8ZqxtkNu6ly8DOCD7yK5N4oiSmG96KgtIo3Dy-Wi2OTnt6eCoPp_4z_2c24snwujjk0qX3yCZCDE8qTYkXv5EfJX6FJqav42iCeHpLawf2d7-oomLGYpQHTPEs-ehWH79R-_y5nRGnpywZ0ytIf0ElfwqsVtm0H7bQV0PhCfiTLH6f7ztsAeav1TyF4tjB4dIYFMF3zhndC7O43oaVbLecmzxIpqkd5IOm85bnkjjJjViW4FaRaHZq3tW9MVBuLDxzh3S_mRdtYsd2sekzcuRPsaC5Cl9sHYh-Lqkqsla9EjhRxHJDVt-oD_elSecLtg</t>
  </si>
  <si>
    <t>Aunar esfuerzos administrativos técnicos y logísticos para el cumplimiento de las metas relacionadas con el desarrollo, consolidación y fortalecimiento de la economía distrital en las localidades participantes</t>
  </si>
  <si>
    <t>SECRETARÍA DISTRITAL DE DESARROLLO ECONÓMICO</t>
  </si>
  <si>
    <t>215</t>
  </si>
  <si>
    <t>FDLT-CIA-215-2022 (75559)</t>
  </si>
  <si>
    <t>215-2022 CIA (75559)</t>
  </si>
  <si>
    <t>https://community.secop.gov.co/Public/Tendering/OpportunityDetail/Index?noticeUID=CO1.NTC.3146748&amp;isFromPublicArea=True&amp;isModal=False</t>
  </si>
  <si>
    <t>Aunar esfuerzos administrativos, técnicos y financieros entre corporación para el desarrollo de las microempresas - propias y el fondo de desarrollo local de Teusaquillo para la consolidación y fortalecimiento económico de las microempresas y emprendimientos a través de la ruta al éxito - programa microempresa local 3.0 y el programa Bogotá productiva local</t>
  </si>
  <si>
    <t>CORPORACIÓN PARA EL DESARROLLO DE LAS MICROEMPRESAS-PROPAIS</t>
  </si>
  <si>
    <t>5000351530 0001</t>
  </si>
  <si>
    <t>216</t>
  </si>
  <si>
    <t>FDLT CD 138-2022 (75122)</t>
  </si>
  <si>
    <t>216-2022 CPS AG (74540)</t>
  </si>
  <si>
    <t>https://community.secop.gov.co/Public/Tendering/OpportunityDetail/Index?noticeUID=CO1.NTC.3139409&amp;isFromPublicArea=True&amp;isModal=False</t>
  </si>
  <si>
    <t>Prestar los servicios de apoyo a la gestión al área de Gestión del desarrollo administrativa y finanzas para el seguimiento, análisis y presentación de la información financiera y contable, de conformidad con los estudios previos</t>
  </si>
  <si>
    <t>JORGE ALEJANDRO DELGADO GONGORA</t>
  </si>
  <si>
    <t>TECNOLOGO EN CONTABLIDAD Y FINANZAS</t>
  </si>
  <si>
    <t>14-46-101076905</t>
  </si>
  <si>
    <t>5000350485 0001</t>
  </si>
  <si>
    <t>217</t>
  </si>
  <si>
    <t>FDLT-CD-139-2022 (74461)</t>
  </si>
  <si>
    <t>217- 2022 CPS-G (74461)</t>
  </si>
  <si>
    <t>https://community.secop.gov.co/Public/Tendering/OpportunityDetail/Index?noticeUID=CO1.NTC.3179633&amp;isFromPublicArea=True&amp;isModal=False</t>
  </si>
  <si>
    <t>Prestar sus servicios de apoyo a la gestión como gestor de convivencia, para apoyar en la atención de movilizaciones, aglomeraciones, seguridad ciudadana, convivencia y prevención de conflictividades, así como, apoyar en el acompañamiento a los operativos y jornadas relacionadas con asuntos de prevención de emergencias, seguridad y convivencia en la Localidad, de conformidad con los estudios previos</t>
  </si>
  <si>
    <t>ARISTÓTELES VASQUEZ PEÑA</t>
  </si>
  <si>
    <t>33-46-101043648</t>
  </si>
  <si>
    <t>5000353657 0001</t>
  </si>
  <si>
    <t>O23011603430000002164</t>
  </si>
  <si>
    <t>Cultura ciudadana para la confianza, la convivencia y la participación desde la vida cotidiana</t>
  </si>
  <si>
    <t>218</t>
  </si>
  <si>
    <t>FDLT-CD-140-2022 (74457)</t>
  </si>
  <si>
    <t>218 - 2022 CPS-G (74457)</t>
  </si>
  <si>
    <t>https://community.secop.gov.co/Public/Tendering/OpportunityDetail/Index?noticeUID=CO1.NTC.3180130&amp;isFromPublicArea=True&amp;isModal=False</t>
  </si>
  <si>
    <t>Prestar Los Servicios De Apoyo A La Gestión Para el Servicio de Mensajería en moto con el fin de entregar las comunicaciones emitidas por la alcaldía Local de Teusaquillo</t>
  </si>
  <si>
    <t>LEONARDO ARAGON BOHORQUEZ</t>
  </si>
  <si>
    <t>14-46-101077263</t>
  </si>
  <si>
    <t>5000353661 0001</t>
  </si>
  <si>
    <t>219</t>
  </si>
  <si>
    <t>FDLT-CD-141- 2022 (74684)</t>
  </si>
  <si>
    <t>219 - 2022 CPS-P (74684)</t>
  </si>
  <si>
    <t>https://community.secop.gov.co/Public/Tendering/OpportunityDetail/Index?noticeUID=CO1.NTC.3179419&amp;isFromPublicArea=True&amp;isModal=False</t>
  </si>
  <si>
    <t>Prestar sus servicios profesionales para apoyar a la alcaldesa local en el fortalecimiento e inclusión de las comunidades negras, afrocolombianas y palenqueras en el marco de la política pública Distrital Afrodescendientes y los espacios de participación y las demás actividades requeridas en el marco del Plan de Desarrollo Local 2021-2024.</t>
  </si>
  <si>
    <t>RUBEN DARIO CIFUENTES FERRIN</t>
  </si>
  <si>
    <t>3503735070 - 3177353702</t>
  </si>
  <si>
    <t>39-44-101141390</t>
  </si>
  <si>
    <t>5000353253 0002</t>
  </si>
  <si>
    <t>220</t>
  </si>
  <si>
    <t xml:space="preserve">
220- 2022 CPS-G (74461)</t>
  </si>
  <si>
    <t>HENRY EDMUNDO ACERO BARON</t>
  </si>
  <si>
    <t>CALLE 71#59-41</t>
  </si>
  <si>
    <t>CS100025836</t>
  </si>
  <si>
    <t>5000356068 0001</t>
  </si>
  <si>
    <t>GLADYS ROCIO GEURRA FORERO</t>
  </si>
  <si>
    <t>firmado</t>
  </si>
  <si>
    <t>221</t>
  </si>
  <si>
    <t>FDLT-CD-142-2022 (75793)</t>
  </si>
  <si>
    <t>221-2022 CPS- P ( 75793)</t>
  </si>
  <si>
    <t>https://community.secop.gov.co/Public/Tendering/OpportunityDetail/Index?noticeUID=CO1.NTC.3223761&amp;isFromPublicArea=True&amp;isModal=False</t>
  </si>
  <si>
    <t>Prestar los servicios profesionales para realizar el apoyo a los procesos y demás actividades de Infraestructura del Fondo de Desarrollo Local, requeridas en el marco del Plan de Desarrollo Local 2021-2024, de conformidad con los estudios previos</t>
  </si>
  <si>
    <t>HERNAN DARIO COCUNUBO GARCIA</t>
  </si>
  <si>
    <t>311 8463032</t>
  </si>
  <si>
    <t>63-44-101012921</t>
  </si>
  <si>
    <t>5000357458 0001</t>
  </si>
  <si>
    <t>TEUSAQUILLO MEJOR CON LA MALLA VIAL Y ESPACIO PÚBLICO</t>
  </si>
  <si>
    <t>222</t>
  </si>
  <si>
    <t>FDLT-CIA-222-2022 (76332)</t>
  </si>
  <si>
    <t>222-2022 CIA (76332)</t>
  </si>
  <si>
    <t>https://community.secop.gov.co/Public/Tendering/OpportunityDetail/Index?noticeUID=CO1.NTC.3216399&amp;isFromPublicArea=True&amp;isModal=False</t>
  </si>
  <si>
    <t>Aunar esfuerzos técnicos, administrativos, jurídicos y financieros entre la Agencia Distrital para la Educación Superior, la Ciencia y la Tecnología - Atenea y el Fondo de Desarrollo Local de Teusaquillo para la implementación de un nuevo modelo inclusivo, eficiente y flexible para el acceso y la permanencia de las y los jóvenes egresados de instituciones de educación media a programas de educación superior y posmedia.</t>
  </si>
  <si>
    <t>AGENCIA DISTRITAL PARA LA EDUCACIÓN SUPERIOR - ATENEA</t>
  </si>
  <si>
    <t>901.508.361-4</t>
  </si>
  <si>
    <t>MARTHA JANETH CARREÑO LIZARAZO</t>
  </si>
  <si>
    <t>5000357111 0001</t>
  </si>
  <si>
    <t>Jóvenes con capacidades: Proyecto de vida para la ciudadanía, la innovación y el trabajo del siglo XXI</t>
  </si>
  <si>
    <t>JOVENES CON FUTURO</t>
  </si>
  <si>
    <t>223</t>
  </si>
  <si>
    <t>FDLTCD-143-2022 (76099)</t>
  </si>
  <si>
    <t>223-2022-CPS-P (76099)</t>
  </si>
  <si>
    <t>https://community.secop.gov.co/Public/Tendering/OpportunityDetail/Index?noticeUID=CO1.NTC.3244163&amp;isFromPublicArea=True&amp;isModal=False</t>
  </si>
  <si>
    <t>Prestar los servicios profesionales para apoyar el trámite de la actividad contractual, el proceso de depuración de obligaciones por pagar, tramite de peticione e impulso a la liquidación de contratos suscritos con cargo a los recursos del fondo de desarrollo local, de conformidad con los estudios previos.</t>
  </si>
  <si>
    <t>FAVIAN ANDRES MEJIA URZOLA</t>
  </si>
  <si>
    <t>14-46-101077981</t>
  </si>
  <si>
    <t>5000359482 0001</t>
  </si>
  <si>
    <t xml:space="preserve">FORTALECIMIENTOINSTITUCIONAL Y RENDICION DE CUENTAS </t>
  </si>
  <si>
    <t>224</t>
  </si>
  <si>
    <t>FDLT-SASI-022-2022 (75404)</t>
  </si>
  <si>
    <t>224-2022 CV (75404)</t>
  </si>
  <si>
    <t>https://community.secop.gov.co/Public/Tendering/OpportunityDetail/Index?noticeUID=CO1.NTC.3166957&amp;isFromPublicArea=True&amp;isModal=False</t>
  </si>
  <si>
    <t>Adquisición, a título de compraventa, de elementos, insumos y herramientas de acuerdo con las especificaciones técnicas, en el marco de la implementación del proyecto 2087 “Teusaquillo adelante con la agricultura urbana</t>
  </si>
  <si>
    <t>COMERCIALIZADORA PADYF SAS</t>
  </si>
  <si>
    <t>901.118.558-4</t>
  </si>
  <si>
    <t>PAULA ANDREA GUZMAN DIAZ</t>
  </si>
  <si>
    <t xml:space="preserve">20226320015743 </t>
  </si>
  <si>
    <t>26/09/2022</t>
  </si>
  <si>
    <t>225</t>
  </si>
  <si>
    <t>FDLT-SASI- 021-2022</t>
  </si>
  <si>
    <t>225-2022 CV (72811)</t>
  </si>
  <si>
    <t>https://community.secop.gov.co/Public/Tendering/OpportunityDetail/Index?noticeUID=CO1.NTC.3162828&amp;isFromPublicArea=True&amp;isModal=False</t>
  </si>
  <si>
    <t>Adquisición a título de compraventa de equipos, elementos tecnológicos y mobiliarios, de acuerdo con las especificaciones técnicas, en el marco de la implementación de los proyectos 2101, 2072 y Gastos de Funcionamiento, vigencia 2022</t>
  </si>
  <si>
    <t>TECNOPHONE COLOMBIA SAS</t>
  </si>
  <si>
    <t>900.741.497-0</t>
  </si>
  <si>
    <t>DIANA CHRISTOFFEL RODRÍGUEZ</t>
  </si>
  <si>
    <t>JMALUCELLI TRAVELERS SEGUROS S.A.</t>
  </si>
  <si>
    <t>proposito 1: hacer un nuevo contrato social para incrementar la inclusion, productiva y política</t>
  </si>
  <si>
    <t>TEUSAQUILLO UN NUEVO CONTRATO SOCIAL PARA LA DOTACIÓN DE CAIDSG, DOTACIÓN DE JARDINES INFANTILES Y CENTROS AMAR Y PARA LA PREVENCIÓN DE VIOLENCIAS.</t>
  </si>
  <si>
    <t>JOSE LEONADO GALINDEZ</t>
  </si>
  <si>
    <t>226</t>
  </si>
  <si>
    <t>FDLTCD-144-2022 (76095)</t>
  </si>
  <si>
    <t>226-2022-CPS-P (76095)</t>
  </si>
  <si>
    <t>https://community.secop.gov.co/Public/Tendering/OpportunityDetail/Index?noticeUID=CO1.NTC.3283689&amp;isFromPublicArea=True&amp;isModal=False</t>
  </si>
  <si>
    <t>Prestar los servicios profesionales para apoyar la verificación y seguimiento a las actividades precontractuales, contractuales, y poscontractuales con cargo a los recursos del Fondo de desarrollo local, de conformidad con los estudios previos.</t>
  </si>
  <si>
    <t>Transversal 53 Bis #2-67</t>
  </si>
  <si>
    <t>33-46-101044022</t>
  </si>
  <si>
    <t>5000364552 0001</t>
  </si>
  <si>
    <t>227</t>
  </si>
  <si>
    <t>FDLT-SASI-023-2022 (75399)</t>
  </si>
  <si>
    <t>227-2022 CV (75399)</t>
  </si>
  <si>
    <t>https://community.secop.gov.co/Public/Tendering/OpportunityDetail/Index?noticeUID=CO1.NTC.3185703&amp;isFromPublicArea=True&amp;isModal=False</t>
  </si>
  <si>
    <t>Adquisición a título de compraventa de elementos y mobiliario logístico para el desarrollo de eventos de reactivación económica de acuerdo con las especificaciones técnicas, en el marco de la implementación del proyecto 2094: Teusaquillo construyendo acciones para el fortalecimiento de capacidades de la gente, la reactivación económica y el impulso empresarial e industrial de la localidad</t>
  </si>
  <si>
    <t>DISTRIBUIDORA Y COMERCIALIZADORA E.W EL TRIANGULO S.A.S.</t>
  </si>
  <si>
    <t>900.251.139-6</t>
  </si>
  <si>
    <t>ANA DOLORES RAMOS RAMIREZ</t>
  </si>
  <si>
    <t>VDA SAN JOSE FCA EL TRIANGULO</t>
  </si>
  <si>
    <t>66-44-101000780</t>
  </si>
  <si>
    <t>5000363705 0001</t>
  </si>
  <si>
    <t>228</t>
  </si>
  <si>
    <t>FDLT-CD-145-2022 (75700)</t>
  </si>
  <si>
    <t>228- 2022 CPS-AG (75700)</t>
  </si>
  <si>
    <t>https://community.secop.gov.co/Public/Tendering/OpportunityDetail/Index?noticeUID=CO1.NTC.3284727&amp;isFromPublicArea=True&amp;isModal=False</t>
  </si>
  <si>
    <t>BOGOTA</t>
  </si>
  <si>
    <t>Calle 152 # 8 A 22 Apartamento 202</t>
  </si>
  <si>
    <t>390 47 994000074329</t>
  </si>
  <si>
    <t>ASEGURADORA SOLIDARIA POR COLOMBIA</t>
  </si>
  <si>
    <t>5000371945 0001</t>
  </si>
  <si>
    <t>229</t>
  </si>
  <si>
    <t>FDLT-CD-146-2022 (76328)</t>
  </si>
  <si>
    <t>229-2022 CPS-AG (76328)</t>
  </si>
  <si>
    <t>https://community.secop.gov.co/Public/Tendering/OpportunityDetail/Index?noticeUID=CO1.NTC.3284487&amp;isFromPublicArea=True&amp;isModal=False</t>
  </si>
  <si>
    <t>Prestar los servicios de apoyo en la gestión para realizar todas las actividades operativas y administrativas requeridas en el marco del Plan de Desarrollo Local 2021-2024.</t>
  </si>
  <si>
    <t>DANIEL FELIPE GOMEZ PARRA</t>
  </si>
  <si>
    <t>CALLE 75 # 68 G - 32</t>
  </si>
  <si>
    <t xml:space="preserve">
17-46-101022800</t>
  </si>
  <si>
    <t>5000364594 0001</t>
  </si>
  <si>
    <t>230</t>
  </si>
  <si>
    <t>FDLT-CD-147-2022 (76106)</t>
  </si>
  <si>
    <t>230 - 2022 CPS-AG (76106)</t>
  </si>
  <si>
    <t>https://community.secop.gov.co/Public/Tendering/OpportunityDetail/Index?noticeUID=CO1.NTC.3289884&amp;isFromPublicArea=True&amp;isModal=False</t>
  </si>
  <si>
    <t>Prestar servicios de apoyo a la gestión en el manejo y seguimiento a los trámites administrativos de carácter secretarial que se adelanten en el despacho de la Alcaldía Local de Teusaquillo, de conformidad conlos estudios previos.</t>
  </si>
  <si>
    <t xml:space="preserve">
39047994000073972</t>
  </si>
  <si>
    <t>5000365214 0001</t>
  </si>
  <si>
    <t>231</t>
  </si>
  <si>
    <t>FDLT-CD 148-2022 (76926)</t>
  </si>
  <si>
    <t>231-2022 CPS -P (76926)</t>
  </si>
  <si>
    <t>https://community.secop.gov.co/Public/Tendering/OpportunityDetail/Index?noticeUID=CO1.NTC.3281082&amp;isFromPublicArea=True&amp;isModal=False</t>
  </si>
  <si>
    <t>Prestar los servicios profesionales para apoyar a la alcaldesa local en los diferentes procesos comunitarios en la localidad, y en la atención de las instancias de participación e Interinstitucionales y demás actividades requeridas en el marco del Plan de Desarrollo Local 2021- 2024.</t>
  </si>
  <si>
    <t>CLAUDIA PATRICIA MIRANDA CAMACHO</t>
  </si>
  <si>
    <t>TURBACO</t>
  </si>
  <si>
    <t>CALLE 47 Nª 7 - 35 APTO 614 ED PREMIER II</t>
  </si>
  <si>
    <t>14-46-101078369</t>
  </si>
  <si>
    <t>5000363339 0001</t>
  </si>
  <si>
    <t>FAVIAN MEJIA</t>
  </si>
  <si>
    <t>232</t>
  </si>
  <si>
    <t>FDLT-CD-149-2022 (76100)</t>
  </si>
  <si>
    <t>232-2022 CPS-P (76100)</t>
  </si>
  <si>
    <t>https://community.secop.gov.co/Public/Tendering/OpportunityDetail/Index?noticeUID=CO1.NTC.3283774&amp;isFromPublicArea=True&amp;isModal=False</t>
  </si>
  <si>
    <t>Prestar servicios profesionales en el Área de Gestión del Desarrollo local de la Alcaldía Local de Teusaquillo para realizar el seguimiento y apoyo a la ejecución de los procesos de inversión para lograr el cumplimiento de las metas del plan de desarrollo local y la ejecución de los proyectos de inversión previstos para la vigencia</t>
  </si>
  <si>
    <t>CRA 120 A Nº 77 - 60</t>
  </si>
  <si>
    <t>5000364562 0001</t>
  </si>
  <si>
    <t>233</t>
  </si>
  <si>
    <t>FDLT-CD-150-2022 (77060)</t>
  </si>
  <si>
    <t>233-2022 CPS-P (77060)</t>
  </si>
  <si>
    <t>https://community.secop.gov.co/Public/Tendering/OpportunityDetail/Index?noticeUID=CO1.NTC.3292303&amp;isFromPublicArea=True&amp;isModal=False</t>
  </si>
  <si>
    <t>Prestar sus servicios profesionales para realizar las labores requeridas para la promoción y conservación de la seguridad ciudadana, convivencia y prevención de conflictividades, al igual que la articulación, asistencia y acompañamiento de las actividades relacionadas con el concejo de mujeres, diversidad y equidad de género, de conformidad con los estudios previos</t>
  </si>
  <si>
    <t>JULY ANDREA SANABRIA MARCELO</t>
  </si>
  <si>
    <t>Diagonal 45d 20-34</t>
  </si>
  <si>
    <t>CSC-100024936</t>
  </si>
  <si>
    <t>COMPAÑIA DE SEGUROS MUNDIAL</t>
  </si>
  <si>
    <t>5000367035 0002</t>
  </si>
  <si>
    <t>TEUSAQUILLO RESPIRA CONFIANZA Y SEGURIDAD CIUDADANA</t>
  </si>
  <si>
    <t>234</t>
  </si>
  <si>
    <t>FDLT-CD-151-2022 (77141)</t>
  </si>
  <si>
    <t>234-2022 CPS-AG (77144)</t>
  </si>
  <si>
    <t>https://community.secop.gov.co/Public/Tendering/OpportunityDetail/Index?noticeUID=CO1.NTC.3291476&amp;isFromPublicArea=True&amp;isModal=False</t>
  </si>
  <si>
    <t>Prestar los servicios de apoyo a la gestión para la recolección de documentación y apoyo a las actividades requeridas para la implementación del proyecto de inversión 2160 Jóvenes con futuro y demás actividades requeridas en el marco del Plan de Desarrollo Local 2021-2024.</t>
  </si>
  <si>
    <t>CAMILO DE JESUS COGOLLO ALMANZA</t>
  </si>
  <si>
    <t xml:space="preserve">TERMINACION ANTICIPADA </t>
  </si>
  <si>
    <t>235</t>
  </si>
  <si>
    <t>FDLT-CD 152-2022 (77161)</t>
  </si>
  <si>
    <t>235-2022 (77161)</t>
  </si>
  <si>
    <t>https://community.secop.gov.co/Public/Tendering/OpportunityDetail/Index?noticeUID=CO1.NTC.3297990&amp;isFromPublicArea=True&amp;isModal=False</t>
  </si>
  <si>
    <t>Prestar los servicios profesionales para apoyar el diseño de estrategias enfocadas en el fortalecimiento de las capacidades de la comunidad, la reactivación económica y el impulso empresarial e industrial de la localidad y demás actividades requeridas en el marco del proyecto 2094 y el Plan de Desarrollo Local 2021-2024.</t>
  </si>
  <si>
    <t>JHON ALEXANDER MELGAREJO CELEITA</t>
  </si>
  <si>
    <t>Calle 18 sur 41a-15</t>
  </si>
  <si>
    <t>390-47-994000074013-</t>
  </si>
  <si>
    <t>5000366639 0001</t>
  </si>
  <si>
    <t>Proposito 1: hacer un nuevo contrato social para incrementar la inclusion, productiva y politica</t>
  </si>
  <si>
    <t>236</t>
  </si>
  <si>
    <t>236-2022 CPS-AG (76328)</t>
  </si>
  <si>
    <t>ANGELA MARIA GUTIERREZ CARDENAS</t>
  </si>
  <si>
    <t>Carrera 18# 3-41su</t>
  </si>
  <si>
    <t>730-47-994000016258</t>
  </si>
  <si>
    <t>237</t>
  </si>
  <si>
    <t>FDLT-CD-154-2022 (77134)</t>
  </si>
  <si>
    <t>237-2022 CPS-P (77134)</t>
  </si>
  <si>
    <t>https://community.secop.gov.co/Public/Tendering/OpportunityDetail/Index?noticeUID=CO1.NTC.3352259&amp;isFromPublicArea=True&amp;isModal=False</t>
  </si>
  <si>
    <t>Prestar los servicios profesionales para el apoyar la ejecución del proyecto de inversión 2109 “Teusaquillo un nuevo contrato social con igualdad de oportunidades para vincular mujeres cuidadoras a estrategias del cuidado y demás actividades requeridas en el marco del Plan de Desarrollo Local 2021-2024.</t>
  </si>
  <si>
    <t>GLADYS JOHANNA MOLINA PORRAS</t>
  </si>
  <si>
    <t>Calle 15 3 119 A 37</t>
  </si>
  <si>
    <t>17-46-101022870</t>
  </si>
  <si>
    <t>5000372391 0001</t>
  </si>
  <si>
    <t>O23011601060000002109</t>
  </si>
  <si>
    <t>Subsidios y transferencias para la equidad</t>
  </si>
  <si>
    <t>TEUSAQUILLO CON UN NUEVO CONTRATO SOCIAL CON IGUALDAD DE OPORTUNIDADES PARA LA INCLUSIÓN SOCIAL</t>
  </si>
  <si>
    <t>238</t>
  </si>
  <si>
    <t>FDLT-CD-155-2022 (76657)</t>
  </si>
  <si>
    <t>238-2022 CPS-AG (76657)</t>
  </si>
  <si>
    <t>https://community.secop.gov.co/Public/Tendering/OpportunityDetail/Index?noticeUID=CO1.NTC.3304621&amp;isFromPublicArea=True&amp;isModal=False</t>
  </si>
  <si>
    <t>Prestar sus servicios técnicos para apoyar las etapas precontractual, contractual y post-contractual de los procesos de adquisición de bienes y servicios que realice el Fondo de desarrollo local de Teusaquillo”, de conformidad con los estudios previos</t>
  </si>
  <si>
    <t>21-46-101052591</t>
  </si>
  <si>
    <t>5000366539 0001</t>
  </si>
  <si>
    <t>Gestion publica local</t>
  </si>
  <si>
    <t>239</t>
  </si>
  <si>
    <t>FDLTCD-156-2022 (77175)</t>
  </si>
  <si>
    <t>239- 2022 CPS-G (77175</t>
  </si>
  <si>
    <t>https://community.secop.gov.co/Public/Tendering/OpportunityDetail/Index?noticeUID=CO1.NTC.3314412&amp;isFromPublicArea=True&amp;isModal=False</t>
  </si>
  <si>
    <t>Prestar los servicios de apoyo en la gestión para realizar todas las actividades operativas y administrativas requeridas en el marco del Plan de Desarrollo Local 2021-2024, de conformidad de estudios previos.</t>
  </si>
  <si>
    <t>HEIDY JOHANNA GUEVARA NUÑEZ</t>
  </si>
  <si>
    <t>Carera 24 n 40b 07 sur</t>
  </si>
  <si>
    <t>39-44-101142581</t>
  </si>
  <si>
    <t>5000369381 0001</t>
  </si>
  <si>
    <t>PENDIENTE APROBACION</t>
  </si>
  <si>
    <t>240</t>
  </si>
  <si>
    <t>240- 2022 CPS-G (77175)</t>
  </si>
  <si>
    <t>KATHERYN LIZETH LARA BUSTOS</t>
  </si>
  <si>
    <t>Cra 147 # 145 60</t>
  </si>
  <si>
    <t xml:space="preserve">
3450920-2</t>
  </si>
  <si>
    <t>5000371959 0001</t>
  </si>
  <si>
    <t>241</t>
  </si>
  <si>
    <t>FDLT CD 157-2022 (75685)</t>
  </si>
  <si>
    <t>241-2022 CPS AG (75685)</t>
  </si>
  <si>
    <t>https://community.secop.gov.co/Public/Tendering/OpportunityDetail/Index?noticeUID=CO1.NTC.3318742&amp;isFromPublicArea=True&amp;isModal=False</t>
  </si>
  <si>
    <t>Prestar servicios como instructor de actividad física para la ejecución proyecto 2072 Teusaquillo referente en deporte, recreación y actividad física, y demás actividades requeridas en el marco del Plan de Desarrollo Local 2021-2024, de conformidad con los estudios previos”</t>
  </si>
  <si>
    <t>JAIME EDUARDO SUAREZ RODRIGUEZ</t>
  </si>
  <si>
    <t>Carrera 7A N° 127C - 63 Apto 502</t>
  </si>
  <si>
    <t>3447252-1</t>
  </si>
  <si>
    <t>5000370626 0001</t>
  </si>
  <si>
    <t>JOSE GALINDEZ</t>
  </si>
  <si>
    <t>242</t>
  </si>
  <si>
    <t>242- 2022 CPS-AG (75685)</t>
  </si>
  <si>
    <t>JORGE ORLANDO MORENO RAYO</t>
  </si>
  <si>
    <t>CRA18 A N°187 - 37</t>
  </si>
  <si>
    <t xml:space="preserve">
36-46-101016330</t>
  </si>
  <si>
    <t>5000370621 0001</t>
  </si>
  <si>
    <t>243</t>
  </si>
  <si>
    <t>FDLTCD-158-2022 (77128)</t>
  </si>
  <si>
    <t>243 - 2022 CPS-P (77128)</t>
  </si>
  <si>
    <t>https://community.secop.gov.co/Public/Tendering/OpportunityDetail/Index?noticeUID=CO1.NTC.3352140&amp;isFromPublicArea=True&amp;isModal=False</t>
  </si>
  <si>
    <t>Prestar los servicios de promotoras sociales para el proyecto 2109 TEUSAQUILLO UN NUEVO CONTRATO SOCIAL CON IGUALDAD DE OPORTUNIDADES PARA VINCULAR MUJERES CUIDADORAS A ESTRATEGIAS DEL CUIDADO, para gestionar la implementación de la estrategia de promotoras del cuidado, en la localidad de Teusaquillo y demás actividades requeridas en el plan desarrollo local 2021- 2024”, de conformidad con los estudios previos.</t>
  </si>
  <si>
    <t>MARÍA CLAUDIA CAMARGO KOHLGRUBER</t>
  </si>
  <si>
    <t>CARRERA 26 # 41-39</t>
  </si>
  <si>
    <t>380-47-994000128078</t>
  </si>
  <si>
    <t>5000373399 0001</t>
  </si>
  <si>
    <t>Más mujeres viven una vida libre de violencias, se sienten seguras y acceden con confianza al sistema de justicia</t>
  </si>
  <si>
    <t>TEUSAQUILLO LOCALIDAD SEGURA PARA LAS MUJERES</t>
  </si>
  <si>
    <t>HELIODORO MANRIQUE</t>
  </si>
  <si>
    <t>244</t>
  </si>
  <si>
    <t>244 - 2022 CPS-P (77128)</t>
  </si>
  <si>
    <t>GLADYS ISABEL PÉREZ QUINTERO</t>
  </si>
  <si>
    <t>Diagonal 40 a # 18-06</t>
  </si>
  <si>
    <t>380-47-994000128107</t>
  </si>
  <si>
    <t>5000373400 0001</t>
  </si>
  <si>
    <t>20226320017023</t>
  </si>
  <si>
    <t>245</t>
  </si>
  <si>
    <t>FDLT-CD-159-2022 (76418)</t>
  </si>
  <si>
    <t>245-2022 CPS-AG (76418)</t>
  </si>
  <si>
    <t>https://community.secop.gov.co/Public/Tendering/OpportunityDetail/Index?noticeUID=CO1.NTC.3327854&amp;isFromPublicArea=True&amp;isModal=False</t>
  </si>
  <si>
    <t>Prestar sus servicios profesionales para el apoyo transversal al Área de Gestión del Desarrollo Administrativo y financiero en lo referente al proceso de planeación de la inversión de la Alcaldía Local de Teusaquillo.</t>
  </si>
  <si>
    <t>CRA 74 No 44 - 29 SUR INT 23 APTO 469</t>
  </si>
  <si>
    <t>3447761–7</t>
  </si>
  <si>
    <t>5000369399 0001</t>
  </si>
  <si>
    <t>246</t>
  </si>
  <si>
    <t>FDLT-CD- 160- 2022 (76655)</t>
  </si>
  <si>
    <t>246 - -2022 CPS-AG (76655)</t>
  </si>
  <si>
    <t>https://community.secop.gov.co/Public/Tendering/OpportunityDetail/Index?noticeUID=CO1.NTC.3357953&amp;isFromPublicArea=True&amp;isModal=False</t>
  </si>
  <si>
    <t>Prestar sus servicios personales asistenciales para apoyar al Fondo de Desarrollo Local de Teusaquillo en los trámites administrativos que se requieran en el marco de la actividad contractual, de conformidad con los estudios previos, de conformidad con los estudios previos</t>
  </si>
  <si>
    <t>CRA 52 A 24-69</t>
  </si>
  <si>
    <t xml:space="preserve">
39-44-101142748</t>
  </si>
  <si>
    <t>5000373697 0001</t>
  </si>
  <si>
    <t>BALKIS HELENA WIEDEMAN GIRALDO</t>
  </si>
  <si>
    <t>247</t>
  </si>
  <si>
    <t>ORDEN DE COMPRA 95820</t>
  </si>
  <si>
    <t>247-2022 OC 95820 (76255)</t>
  </si>
  <si>
    <t>https://www.colombiacompra.gov.co/tienda-virtual-del-estado-colombiano/ordenes-compra/95820/1</t>
  </si>
  <si>
    <t>Compraventa de bienes inmuebles</t>
  </si>
  <si>
    <t>La necesidad de los colegios definida para tal fin se tiene en cuenta aquellos materiales de los proyectos y la solicitud de la dotación por parte de los colegios que favorece el desarrollo cognitivo de los niños, estimula el desarrollo sensorial, potencia la actividad física, los procesos de socialización teniendo como referente las condiciones socio familiares en donde transcurre la vida de los niños y niñas</t>
  </si>
  <si>
    <t>NELSON ORLANDO ESPITIA CAMARGO</t>
  </si>
  <si>
    <t>Calle 27 sur # 29B - 33</t>
  </si>
  <si>
    <t>14-46-101078161</t>
  </si>
  <si>
    <t>5000364764 0001</t>
  </si>
  <si>
    <t>O23011601120000002049</t>
  </si>
  <si>
    <t>Creación y vida cotidiana: Apropiación ciudadana del arte, la cultura y el patrimonio, para la democracia cultural</t>
  </si>
  <si>
    <t>TEUSAQUILLO ENTORNO PROTECTOR PARA LOS NIÑOS Y LAS NIÑAS</t>
  </si>
  <si>
    <t>248</t>
  </si>
  <si>
    <t>ORDEN DE COMPRA 96132</t>
  </si>
  <si>
    <t>248-2022 OC 96132 (76255)</t>
  </si>
  <si>
    <t>https://www.colombiacompra.gov.co/tienda-virtual-del-estado-colombiano/ordenes-compra/96132</t>
  </si>
  <si>
    <t xml:space="preserve">JM GRUPO EMPRESARIAL S.A.S
</t>
  </si>
  <si>
    <t>CALLE 13 # 11 - 67</t>
  </si>
  <si>
    <t>21-46-101052400</t>
  </si>
  <si>
    <t>0000301810 0001</t>
  </si>
  <si>
    <t>249</t>
  </si>
  <si>
    <t>FDLT-CD-161-2022 (78132)</t>
  </si>
  <si>
    <t>249-2022 CPS-P (78132)</t>
  </si>
  <si>
    <t>https://community.secop.gov.co/Public/Tendering/OpportunityDetail/Index?noticeUID=CO1.NTC.3344369&amp;isFromPublicArea=True&amp;isModal=False</t>
  </si>
  <si>
    <t>Prestar los servicios profesionales para realizarelapoyoalasupervisión del proyecto de inversión 2113 Teusaquillo incluyente para las personas con discapacidad y la disminución de factores de riesgo frente al consumo de sustancias psicoactivas, y demás actividades requeridas en el marco del Plan de Desarrollo Local 2021-2024.</t>
  </si>
  <si>
    <t>ANTROPOLOGA ESP EN Comunicación Educación en la Cultura</t>
  </si>
  <si>
    <t xml:space="preserve">
33-46-101044237</t>
  </si>
  <si>
    <t>5000371477 0001</t>
  </si>
  <si>
    <t>O23011601060000002113</t>
  </si>
  <si>
    <t>TEUSAQUILLO  INCLUYENTE  PARA LAS PERSONAS CON DISCAPACIDAD Y LA DISMINUCIÓN DE FACTORES DE RIESGO FRENTE AL CONSUMO DE SUSTANCIAS PSICOACTIVAS</t>
  </si>
  <si>
    <t>250</t>
  </si>
  <si>
    <t>FDLT-CD-162-2022 (77567)</t>
  </si>
  <si>
    <t>250-2022 (77567)</t>
  </si>
  <si>
    <t>https://community.secop.gov.co/Public/Tendering/OpportunityDetail/Index?noticeUID=CO1.NTC.3354901&amp;isFromPublicArea=True&amp;isModal=False</t>
  </si>
  <si>
    <t>Apoyar al equipo de prensa y comunicaciones de la Alcaldía Local en la realización de productos y piezas digitales, impresas y publicitarias de gran formato y de animación gráfica, así como apoyar la producción y montaje de eventos.</t>
  </si>
  <si>
    <t>DISEÑADOR EDITORIAL</t>
  </si>
  <si>
    <t>CALLE 42 SUR # 29 - 48</t>
  </si>
  <si>
    <t>39-44-101142775</t>
  </si>
  <si>
    <t>5000373695 0001</t>
  </si>
  <si>
    <t>251</t>
  </si>
  <si>
    <t>FDLT CD 163-2022 (76383)</t>
  </si>
  <si>
    <t>251-2022 CPS AG (76383)</t>
  </si>
  <si>
    <t>https://community.secop.gov.co/Public/Tendering/OpportunityDetail/Index?noticeUID=CO1.NTC.3348519&amp;isFromPublicArea=True&amp;isModal=False</t>
  </si>
  <si>
    <t>Prestar servicios como instructor de actividad física para la ejecución proyecto 2072 Teusaquillo referente en deporte, recreación y actividad física, y demás actividades requeridas en el marco del Plan de Desarrollo Local 2021-2024, de conformidad con los estudios previos</t>
  </si>
  <si>
    <t>JHONATAN ALEXANDER CALDERON RODRIGUEZ</t>
  </si>
  <si>
    <t>LICENCIATURA EN EDUCACIÓN FÍSICA RECREACIÓN Y DEPORTES</t>
  </si>
  <si>
    <t>CL 81 SUR 81 90 TO 1 AP 602</t>
  </si>
  <si>
    <t>17-46-101022868</t>
  </si>
  <si>
    <t>5000372385 0001</t>
  </si>
  <si>
    <t xml:space="preserve">252 </t>
  </si>
  <si>
    <t>FDLT-CD-164-2022 (78053)</t>
  </si>
  <si>
    <t>252-2022 CPS-P (78053)</t>
  </si>
  <si>
    <t>https://community.secop.gov.co/Public/Tendering/OpportunityDetail/Index?noticeUID=CO1.NTC.3356878&amp;isFromPublicArea=True&amp;isModal=False</t>
  </si>
  <si>
    <t>JULIETH NATALIA MARTINEZ MARENTES</t>
  </si>
  <si>
    <t>PSICOLOGA</t>
  </si>
  <si>
    <t>17-46-101022871</t>
  </si>
  <si>
    <t>5000372796 0001</t>
  </si>
  <si>
    <t>O23011601010000002045</t>
  </si>
  <si>
    <t xml:space="preserve">MARIA DEL PILAR MAGDANIEL </t>
  </si>
  <si>
    <t>253</t>
  </si>
  <si>
    <t>FDLTCD-165-2022 (77764)</t>
  </si>
  <si>
    <t>253-2022-CPS-P (77764</t>
  </si>
  <si>
    <t>https://community.secop.gov.co/Public/Tendering/OpportunityDetail/Index?noticeUID=CO1.NTC.3362085&amp;isFromPublicArea=True&amp;isModal=False</t>
  </si>
  <si>
    <t>Prestar sus servicios profesionales para apoyar a la alcaldía local en los diferentes procesos comunitarios en la localidad, y en la atención de las instancias de participación e Interinstitucionales y demás actividades requeridas referente a derechos humanos y victimas en el marco del Plan de Desarrollo Local 2021-2024.</t>
  </si>
  <si>
    <t>Comunicación Social y Periodismo maestrriaAlta Dirección del Estado</t>
  </si>
  <si>
    <t>21-46-101053050</t>
  </si>
  <si>
    <t>5000373637 0001</t>
  </si>
  <si>
    <t xml:space="preserve">FABIAN ABRIL </t>
  </si>
  <si>
    <t>254</t>
  </si>
  <si>
    <t>FDLTCD-166-2022 (78055)</t>
  </si>
  <si>
    <t>254-2022-CPS-P (78055)</t>
  </si>
  <si>
    <t>https://community.secop.gov.co/Public/Tendering/OpportunityDetail/Index?noticeUID=CO1.NTC.3361869&amp;isFromPublicArea=True&amp;isModal=False</t>
  </si>
  <si>
    <t>Prestar los servicios profesionales para realizar el apoyo a la supervisión y formulación del proyecto de inversión 2049 Teusaquillo entorno protector para los niños y las niñas, y demás actividades requeridas en el marco del Plan de Desarrollo Local 2021-2024, de conformidad con los estudios previos, de conformidad con los estudios previos.</t>
  </si>
  <si>
    <t>MARIA FERNANDA ROMERO</t>
  </si>
  <si>
    <t>TRANSVERSAL 70C NO. 68-33 SUR INT. 4 APTO 102</t>
  </si>
  <si>
    <t>36-46-101016395</t>
  </si>
  <si>
    <t>5000373640 0001</t>
  </si>
  <si>
    <t>255</t>
  </si>
  <si>
    <t>FDLTCD-167-2022 (78310)</t>
  </si>
  <si>
    <t>255-2022-CPS-P (78310</t>
  </si>
  <si>
    <t>https://community.secop.gov.co/Public/Tendering/OpportunityDetail/Index?noticeUID=CO1.NTC.3362084&amp;isFromPublicArea=True&amp;isModal=False</t>
  </si>
  <si>
    <t>Prestar los servicios profesionales para realizar el apoyo a la supervisión del proyecto 2142 Teusaquillo respira bienestar por los animales, y demás actividades requeridas en el marco del Plan de Desarrollo Local 2021-2024.</t>
  </si>
  <si>
    <t>ELSA MARGARITA FLOREZ LOPEZ</t>
  </si>
  <si>
    <t>CARRERA 19 # 32 - 77</t>
  </si>
  <si>
    <t>39-44-101142817</t>
  </si>
  <si>
    <t>5000373642 0001</t>
  </si>
  <si>
    <t>Propósito 2 : Cambiar Nuestros Hábitos de Vida para Reverdecer a Bogotá y Adaptarnos y Mitigar la Crisis Climática</t>
  </si>
  <si>
    <t>Bogotá protectora de los animales</t>
  </si>
  <si>
    <t>256</t>
  </si>
  <si>
    <t>FDLT-CD-170-2022 (78434)</t>
  </si>
  <si>
    <t>256 - 2022 CPS-P (78434)</t>
  </si>
  <si>
    <t>https://community.secop.gov.co/Public/Tendering/OpportunityDetail/Index?noticeUID=CO1.NTC.3396568&amp;isFromPublicArea=True&amp;isModal=False</t>
  </si>
  <si>
    <t>Prestar servicios profesionales pararealizar la formulación y el apoyo a la supervisión de los contratos que deriven y le sean asignados del proyecto 2139 Teusaquillo con parques para disfrutar y demás actividades requeridas en el marco del Plan de Desarrollo Local 2021-2024.”</t>
  </si>
  <si>
    <t>ANDRES FERNANDO DUQUE BERNAL</t>
  </si>
  <si>
    <t>ZIPAQUIRA</t>
  </si>
  <si>
    <t>calle 4b #17-13</t>
  </si>
  <si>
    <t>21-46-101053293</t>
  </si>
  <si>
    <t>5000376426 0001</t>
  </si>
  <si>
    <t>O23011602330000002139</t>
  </si>
  <si>
    <t>Mejora de la gestión de instituciones de salud</t>
  </si>
  <si>
    <t>TEUSAQUILLO CON PARQUES PARA DISFRUTAR</t>
  </si>
  <si>
    <t>DIEGO ANDRES PEREZ CUBIDES</t>
  </si>
  <si>
    <t>257</t>
  </si>
  <si>
    <t>FDLT-CD-168-2022 (78247)</t>
  </si>
  <si>
    <t>257 - 2022 CPS-P (78247)</t>
  </si>
  <si>
    <t>https://community.secop.gov.co/Public/Tendering/OpportunityDetail/Index?noticeUID=CO1.NTC.3389818&amp;isFromPublicArea=True&amp;isModal=False</t>
  </si>
  <si>
    <t>Apoyar jurídicamente la ejecución de las acciones requeridas para la depuración de las actuaciones administrativas que cursan en la alcaldía local”, de conformidad con los estudios previos.</t>
  </si>
  <si>
    <t>ALIET CONSTANZA SANCHEZ SUAREZ</t>
  </si>
  <si>
    <t>ABOGADA ESP EN GERENCIA Contración Estatal y Negocios Juridicos</t>
  </si>
  <si>
    <t>Calle 75 A sur N° 10 - 11 este</t>
  </si>
  <si>
    <t xml:space="preserve">21-46-101053349 </t>
  </si>
  <si>
    <t>5000376553 0001</t>
  </si>
  <si>
    <t xml:space="preserve">proposito 5: Construir Bogotá-Región con gobierno abierto, transparente y ciudadania consciente </t>
  </si>
  <si>
    <t>Gestión pública Local</t>
  </si>
  <si>
    <t>TEUSAQUILLO CON ACCIONES DE INSPECCIÓN, VIGILANCIA Y CONTROL DE MANERA TRANSPARENTE.</t>
  </si>
  <si>
    <t>258</t>
  </si>
  <si>
    <t>FDLT-CD-169-2022 (77170)</t>
  </si>
  <si>
    <t>258-2022 (77170)</t>
  </si>
  <si>
    <t>https://community.secop.gov.co/Public/Tendering/OpportunityDetail/Index?noticeUID=CO1.NTC.3378856&amp;isFromPublicArea=True&amp;isModal=False</t>
  </si>
  <si>
    <t>DIANA FERNANDA VILLAMIL RODRIGUEZ</t>
  </si>
  <si>
    <t xml:space="preserve"> Ingeniera Ambienta-</t>
  </si>
  <si>
    <t>Calle 83#95 D-04 Bloq A5 Apto 214</t>
  </si>
  <si>
    <t xml:space="preserve">
17-46-101022903</t>
  </si>
  <si>
    <t>5000375654 0001</t>
  </si>
  <si>
    <t>Bogotá región emprendedora e innovadora</t>
  </si>
  <si>
    <t>TEUSAQUILLO RESPIRA AGRICULTURA</t>
  </si>
  <si>
    <t>: MAIRA JINETH VELASQUEZ HERRERA</t>
  </si>
  <si>
    <t>259</t>
  </si>
  <si>
    <t>FDLT-CD-171-2022 (78064)</t>
  </si>
  <si>
    <t>259 - 2022 CPS-P (78064)</t>
  </si>
  <si>
    <t>https://community.secop.gov.co/Public/Tendering/OpportunityDetail/Index?noticeUID=CO1.NTC.3389649&amp;isFromPublicArea=True&amp;isModal=False</t>
  </si>
  <si>
    <t>Prestar los servicios profesionales para realizar el apoyo a la supervisión del proyecto 2125 Teusaquillo se previene y se prepara para las emergencias y demás actividades requeridas en el marco del Plan de Desarrollo Local 2021-2024”, de conformidad con los estudios previos.</t>
  </si>
  <si>
    <t>EMILFE BAUTISTA RODRÍGUEZ</t>
  </si>
  <si>
    <t>Ingeniera Logística ESP Gestión Social y Ambiental_x000D_</t>
  </si>
  <si>
    <t>Cra 53D No 2 – 85</t>
  </si>
  <si>
    <t>390-47-994000074632</t>
  </si>
  <si>
    <t>5000376555 0001</t>
  </si>
  <si>
    <t>O23011602300000002125</t>
  </si>
  <si>
    <t>Eficiencia en la atención de emergencias</t>
  </si>
  <si>
    <t>TEUSAQUILLO SE PREVIENE Y SE PREPARA PARA LAS EMERGENCIAS</t>
  </si>
  <si>
    <t>260</t>
  </si>
  <si>
    <t>FDLT-CD-172-2022 (77603)</t>
  </si>
  <si>
    <t>260 - 2022 CPS-P (77603)</t>
  </si>
  <si>
    <t>https://community.secop.gov.co/Public/Tendering/OpportunityDetail/Index?noticeUID=CO1.NTC.3389822&amp;isFromPublicArea=True&amp;isModal=False</t>
  </si>
  <si>
    <t>Apoya el cubrimiento de las actividades, cronogramas y agenda de la Alcaldía local a nivel interno y externo, así como la generación de contenidos periodísticos”, de conformidad con los estudios previos</t>
  </si>
  <si>
    <t>CARLOS MANUEL DÍAZ CARREÑO</t>
  </si>
  <si>
    <t>Calle 145 a No. 12-60</t>
  </si>
  <si>
    <t>25-46-101023608 –</t>
  </si>
  <si>
    <t>5000376556 0001</t>
  </si>
  <si>
    <t>261</t>
  </si>
  <si>
    <t>261 - 2022 CPS-P (78247</t>
  </si>
  <si>
    <t>Apoyar jurídicamente la ejecución de las acciones requeridas para la depuración de las actuaciones administrativas que cursan en la Alcaldía Local, de conformidad con los estudios previos.</t>
  </si>
  <si>
    <t>CINDI CATERINE ROTTA SERRANO</t>
  </si>
  <si>
    <t>ABOGADA</t>
  </si>
  <si>
    <t>Carrera 53A No. 49-21 Sur</t>
  </si>
  <si>
    <t>NB-100228322</t>
  </si>
  <si>
    <t>Seguros Mundial S.A</t>
  </si>
  <si>
    <t>5000376554 0001</t>
  </si>
  <si>
    <t xml:space="preserve">EN EJECUCION </t>
  </si>
  <si>
    <t>262</t>
  </si>
  <si>
    <t>FDLTCD-173-2022 (77168)</t>
  </si>
  <si>
    <t>262 -2022 CPS-P (77168)</t>
  </si>
  <si>
    <t>https://community.secop.gov.co/Public/Tendering/OpportunityDetail/Index?noticeUID=CO1.NTC.3389635&amp;isFromPublicArea=True&amp;isModal=False</t>
  </si>
  <si>
    <t>Prestar los servicios profesionales para adelantar y desarrollar los trámites jurídicos relacionados con la actividad contractual del Fondo de Desarrollo Local”, de conformidad con los estudios previos.</t>
  </si>
  <si>
    <t>JUAN DAVID GUZMÁN CÁRDENAS</t>
  </si>
  <si>
    <t>Diagonal 22 b bis, No. 91-10</t>
  </si>
  <si>
    <t>33-46-101044413</t>
  </si>
  <si>
    <t>5000376557 0001</t>
  </si>
  <si>
    <t>263</t>
  </si>
  <si>
    <t>263 -2022 CPS-P (77128)</t>
  </si>
  <si>
    <t>Prestar los servicios de promotoras sociales para el proyecto 2109 TEUSAQUILLO UN NUEVO CONTRATO SOCIAL CON IGUALDAD DE OPORTUNIDADES PARA VINCULAR MUJERES CUIDADORAS A ESTRATEGIAS DEL CUIDADO, para gestionar la implementación de la estrategia de promotoras del cuidado, en la localidad de Teusaquillo y demás actividades requeridas en el plan desarrollo local 2021- 2024”, de conformidad con los estudios previos</t>
  </si>
  <si>
    <t>PAOLA ALEXANDRA GALEANO ROJAS</t>
  </si>
  <si>
    <t xml:space="preserve">INGENIERIA SISTEMAS </t>
  </si>
  <si>
    <t>CALLE 48 14 80</t>
  </si>
  <si>
    <t>aun no tiene caragada acta 25/10</t>
  </si>
  <si>
    <t>no se inicio</t>
  </si>
  <si>
    <t>264</t>
  </si>
  <si>
    <t>FDLT-CD-174-2022 (77595)</t>
  </si>
  <si>
    <t>264 - 2022 - CPS-P (77595)</t>
  </si>
  <si>
    <t>https://community.secop.gov.co/Public/Tendering/OpportunityDetail/Index?noticeUID=CO1.NTC.3387857&amp;isFromPublicArea=True&amp;isModal=False</t>
  </si>
  <si>
    <t>Coordinar, liderar y asesorar los planes y estrategias de comunicación interna y externa para la divulgación de los programas, proyectos y actividades de la Alcaldía Local”, de conformidad con los estudios previos.</t>
  </si>
  <si>
    <t>DEISY JULIETH OCHOA NOGUERA</t>
  </si>
  <si>
    <t>COMUNICADOR SOCIAL ESP Comunicación Estratégica</t>
  </si>
  <si>
    <t>CARRERA 69 B 73 A 60</t>
  </si>
  <si>
    <t>380-47-994000074598</t>
  </si>
  <si>
    <t>5000376559 0001</t>
  </si>
  <si>
    <t>265</t>
  </si>
  <si>
    <t>FDLT CD 175- 2022 (76727)</t>
  </si>
  <si>
    <t>265-2022 CPS-P (76727)</t>
  </si>
  <si>
    <t>https://community.secop.gov.co/Public/Tendering/OpportunityDetail/Index?noticeUID=CO1.NTC.3387945&amp;isFromPublicArea=True&amp;isModal=False</t>
  </si>
  <si>
    <t>Apoyar jurídicamente la ejecución de las acciones requeridas para el trámite e impulso procesal de las actuaciones contravencionales y/o querellas que cursen en las inspecciones de Policía de la localidad</t>
  </si>
  <si>
    <t>JULIETH DEL CARMEN PERNA BERDUGO</t>
  </si>
  <si>
    <t>ABOGADA ESP EN GERENCIA TALENTO HUMANO</t>
  </si>
  <si>
    <t>Calle 135 C No 13-84</t>
  </si>
  <si>
    <t>18-46-101015552</t>
  </si>
  <si>
    <t>5000376560 0001</t>
  </si>
  <si>
    <t>266</t>
  </si>
  <si>
    <t>266-2022 CPS-P (76727)</t>
  </si>
  <si>
    <t>Apoyar jurídicamente la ejecución de las acciones requeridas para el trámite e impulso procesal de las actuaciones contravencionales y/o querellas que cursen en las inspecciones de Policía de la localidad”</t>
  </si>
  <si>
    <t>JUAN DIEGO CAMILO MOLANO OTERO</t>
  </si>
  <si>
    <t>CALLE 24 # 84-66 INT 1 APTO 303</t>
  </si>
  <si>
    <t>14-44-101164794</t>
  </si>
  <si>
    <t>5000376563 0001</t>
  </si>
  <si>
    <t>267</t>
  </si>
  <si>
    <t>FDLT CD 176-2022 (77136)</t>
  </si>
  <si>
    <t>267-2022 CPS- P (77136)</t>
  </si>
  <si>
    <t>https://community.secop.gov.co/Public/Tendering/OpportunityDetail/Index?noticeUID=CO1.NTC.3389545&amp;isFromPublicArea=True&amp;isModal=False</t>
  </si>
  <si>
    <t>Prestar sus servicios profesionales para brindar apoyo técnico en los procesos a cargo del área de gestión policiva o de las inspecciones de policía adscritas a la Alcaldía Local de Teusaquillo de conformidad con los estudios previos</t>
  </si>
  <si>
    <t>MARISOL SERRANO ROMERO</t>
  </si>
  <si>
    <t>Calle 35 sur # 3-42</t>
  </si>
  <si>
    <t>36-44-101055245</t>
  </si>
  <si>
    <t>5000376564 0001</t>
  </si>
  <si>
    <t>268</t>
  </si>
  <si>
    <t>FDLT-CD 177-2022 (78052)</t>
  </si>
  <si>
    <t>268-2022 CPS- P (78052)</t>
  </si>
  <si>
    <t>https://community.secop.gov.co/Public/Tendering/OpportunityDetail/Index?noticeUID=CO1.NTC.3416509&amp;isFromPublicArea=True&amp;isModal=False</t>
  </si>
  <si>
    <t>Prestar los servicios profesionales para realizar el apoyo a la ejecución del proyecto 2045 Teusaquillo con un nuevo contrato social con igualdad de oportunidades para la inclusión social en la atención del adulto mayor en la localidad, y demás actividades requeridas en el marco del Plan de Desarrollo Local 2021-2024, de conformidad con los estudios previos.</t>
  </si>
  <si>
    <t>CALLE 19 16 47 APTO 201</t>
  </si>
  <si>
    <t>63-46-101003676</t>
  </si>
  <si>
    <t>5000378955 0001</t>
  </si>
  <si>
    <t>269</t>
  </si>
  <si>
    <t>269-2022 CPS-P (77136)</t>
  </si>
  <si>
    <t>Prestar sus servicios profesionales para brindar apoyo técnico en los procesos a cargo del área de gestión policiva o de las inspecciones de policía adscritas a la Alcaldía Local de Teusaquillo de conformidad con los estudios previos”</t>
  </si>
  <si>
    <t>RUBEN MAURICIO GONZALEZ RINCON</t>
  </si>
  <si>
    <t>AVENIDA AMERICAS NRO 31 - 90</t>
  </si>
  <si>
    <t>21-46-101053363</t>
  </si>
  <si>
    <t>5000378954 0001</t>
  </si>
  <si>
    <t>270</t>
  </si>
  <si>
    <t>271</t>
  </si>
  <si>
    <t>271 - 2022 CPS-P (78247)</t>
  </si>
  <si>
    <t>Apoyar jurídicamente la ejecución de las acciones requeridas para la depuración de las actuaciones administrativas que cursan en la Alcaldía Local”, de conformidad con los estudios previos.</t>
  </si>
  <si>
    <t>MAX GIOVANNY REYES BARRERA</t>
  </si>
  <si>
    <t>CRA 104 N. 16-28 TORRE 7 APTO 1303</t>
  </si>
  <si>
    <t xml:space="preserve"> PVB - 100001484</t>
  </si>
  <si>
    <t>5000382179 0001</t>
  </si>
  <si>
    <t>272</t>
  </si>
  <si>
    <t>FDLT- MC -029-2022 (78732)</t>
  </si>
  <si>
    <t>272-2022 CPS (78732)</t>
  </si>
  <si>
    <t>https://community.secop.gov.co/Public/Tendering/OpportunityDetail/Index?noticeUID=CO1.NTC.3361514&amp;isFromPublicArea=True&amp;isModal=False</t>
  </si>
  <si>
    <t>Prestación de servicios para el lavado, desinfección y limpieza del tanque de agua potable, así como la revisión y mantenimiento preventivo y correctivo de la electrobomba de agua del Fondo De Desarrollo Local De Teusaquillo</t>
  </si>
  <si>
    <t>GPS ELECTRONICS</t>
  </si>
  <si>
    <t>900092491-1</t>
  </si>
  <si>
    <t>GERSON JAIR SAENZ ROJAS</t>
  </si>
  <si>
    <t>CALLE 37 # 17A-03</t>
  </si>
  <si>
    <t>273</t>
  </si>
  <si>
    <t>FDLT CD 178-2022 (78060)</t>
  </si>
  <si>
    <t>273-2022 CPS-P (78060)</t>
  </si>
  <si>
    <t>https://community.secop.gov.co/Public/Tendering/OpportunityDetail/Index?noticeUID=CO1.NTC.3426847&amp;isFromPublicArea=True&amp;isModal=False</t>
  </si>
  <si>
    <t>Prestar servicios profesionales para apoyar la formulación y apoyo a la supervisión del proyecto de inversión 2101 Teusaquillo un nuevo contrato social para la dotación de CAIDSG, dotación de jardines infantiles y centros amar y para la prevención de violencias, y demás actividades requeridas en el marco del Plan de Desarrollo Local 2021- 2024</t>
  </si>
  <si>
    <t>COMUNICADO SOCIAL ESP EN GERENCIA SOCIAL</t>
  </si>
  <si>
    <t>Calle 2 Nº 31 B 20</t>
  </si>
  <si>
    <t>322 942 0385</t>
  </si>
  <si>
    <t>PENDIENTE CARGUE ACTA DE INICIO</t>
  </si>
  <si>
    <t>274</t>
  </si>
  <si>
    <t>FDLT-CD-179-2022 (78050)</t>
  </si>
  <si>
    <t>274 - 2022-CPS-AG -(78050)</t>
  </si>
  <si>
    <t>https://community.secop.gov.co/Public/Tendering/OpportunityDetail/Index?noticeUID=CO1.NTC.3431162&amp;isFromPublicArea=True&amp;isModal=False</t>
  </si>
  <si>
    <t>Apoyar la gestión documental de la Alcaldía Local para la implementación del proceso de verificación, soporte y acompañamiento, en el desarrollo de las actividades propias de los procesos y actuaciones administrativas existentes</t>
  </si>
  <si>
    <t>CARRERA 79 No. 20-19</t>
  </si>
  <si>
    <t>15-46101028931</t>
  </si>
  <si>
    <t>5000380216 0001</t>
  </si>
  <si>
    <t>LAURA SANCHEZ</t>
  </si>
  <si>
    <t>275</t>
  </si>
  <si>
    <t>FDLT CD-180-2022 (77580)</t>
  </si>
  <si>
    <t>275 - 2022 (77580)</t>
  </si>
  <si>
    <t>https://community.secop.gov.co/Public/Tendering/OpportunityDetail/Index?noticeUID=CO1.NTC.3429024&amp;isFromPublicArea=True&amp;isModal=False</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</si>
  <si>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 de comunicación en los medios, especialmente escritos, digitales y audiovisuales</t>
  </si>
  <si>
    <t>DISEÑADOR GRAFICO</t>
  </si>
  <si>
    <t>Calle 165B #14A-07 Torre 1 Apto 504</t>
  </si>
  <si>
    <t>276</t>
  </si>
  <si>
    <t>FDLT CD- 181-2022 (77566)</t>
  </si>
  <si>
    <t>276-2022 CPS-P(77566)</t>
  </si>
  <si>
    <t>https://community.secop.gov.co/Public/Tendering/OpportunityDetail/Index?noticeUID=CO1.NTC.3428776&amp;isFromPublicArea=True&amp;isModal=False</t>
  </si>
  <si>
    <t>Apoyar al equipo de prensa y comunicaciones de la Alcaldía Local en la realización y publicación de contenidos de rede sociales y canales de divulgación digital (sitio web) de la Alcaldía Local</t>
  </si>
  <si>
    <t>JUAN DIEGO CARMONA ROMERO</t>
  </si>
  <si>
    <t>COMUNICADOR SOCIAL</t>
  </si>
  <si>
    <t>Carrera 99 bis #14 - 05</t>
  </si>
  <si>
    <t xml:space="preserve">21-46-101053539 </t>
  </si>
  <si>
    <t>5000380212 0001</t>
  </si>
  <si>
    <t>277</t>
  </si>
  <si>
    <t>FDLT-CD-182-2022 (79022)</t>
  </si>
  <si>
    <t>277 - 2022 CPS-P (79022)</t>
  </si>
  <si>
    <t>https://community.secop.gov.co/Public/Tendering/OpportunityDetail/Index?noticeUID=CO1.NTC.3500263&amp;isFromPublicArea=True&amp;isModal=False</t>
  </si>
  <si>
    <t>Prestar sus servicios de apoyo al Fondo de Desarrollo Local de Teusaquillo en los trámites administrativos que se requieran en el marco de la actividad contractual”, de conformidad con los estudios previos.</t>
  </si>
  <si>
    <t>MARÍA LILIA QUINTERO MORALES</t>
  </si>
  <si>
    <t>TOLIMA</t>
  </si>
  <si>
    <t>CALLE 34 A BIS # 87 F -54 SUR</t>
  </si>
  <si>
    <t>53-46-10110095592</t>
  </si>
  <si>
    <t>5000386907 0001</t>
  </si>
  <si>
    <t>278</t>
  </si>
  <si>
    <t>FDLT-CD-183-2022 (78063)</t>
  </si>
  <si>
    <t>278-2022 CPS P (78063)</t>
  </si>
  <si>
    <t>https://community.secop.gov.co/Public/Tendering/OpportunityDetail/Index?noticeUID=CO1.NTC.3453885&amp;isFromPublicArea=True&amp;isModal=False</t>
  </si>
  <si>
    <t>Prestar servicios profesionales para realizar el apoyo a la ejecución de los procesos dentro del proyecto de inversión 2109 Teusaquillo un nuevo contrato social con igualdad de oportunidades para vincular mujeres cuidadoras a estrategias del cuidado y demás actividades requeridas en el marco del Plan de Desarrollo Local 2021-2024.</t>
  </si>
  <si>
    <t>BERTHA YANETH CUITIVA SIERRA</t>
  </si>
  <si>
    <t>PSICOLOGA ESP  Consultoría de Familia y Redes Sociales</t>
  </si>
  <si>
    <t>Calle 154 A 96 40</t>
  </si>
  <si>
    <t>313 2 571172</t>
  </si>
  <si>
    <t xml:space="preserve">
CBC-100039942</t>
  </si>
  <si>
    <t xml:space="preserve">SEGUROS MUNDIAL </t>
  </si>
  <si>
    <t>0000316598 0001</t>
  </si>
  <si>
    <t>279</t>
  </si>
  <si>
    <t>FDLT-CD-184-2022 (78082</t>
  </si>
  <si>
    <t>279- 2022 CPS-AG (78082)</t>
  </si>
  <si>
    <t>https://community.secop.gov.co/Public/Tendering/OpportunityDetail/Index?noticeUID=CO1.NTC.3448334&amp;isFromPublicArea=True&amp;isModal=False</t>
  </si>
  <si>
    <t>DAVID ALEJANDRO HERNANDEZ BARBOSA</t>
  </si>
  <si>
    <t>Calle 3 No. 53 C-22.</t>
  </si>
  <si>
    <t>280</t>
  </si>
  <si>
    <t>FDLT-CD-185-2022(79057)</t>
  </si>
  <si>
    <t>280 - 2022 CPS-P (79057)</t>
  </si>
  <si>
    <t>https://community.secop.gov.co/Public/Tendering/OpportunityDetail/Index?noticeUID=CO1.NTC.3443839&amp;isFromPublicArea=True&amp;isModal=False</t>
  </si>
  <si>
    <t>Prestar los servicios profesionales para realizar el apoyo a la supervisión del proyecto de inversión 2162 Teusaquillo Localidad segura para las mujeres y demás actividades requeridas en el marco del Plan de Desarrollo Local 2021-2024</t>
  </si>
  <si>
    <t>Carrera 27 No. 45a-93</t>
  </si>
  <si>
    <t>JUAN DAVID GUZMAN</t>
  </si>
  <si>
    <t>281</t>
  </si>
  <si>
    <t>FDLT-CD-186-2022 (79360)</t>
  </si>
  <si>
    <t>281 - 2022 CPS-P (79360)</t>
  </si>
  <si>
    <t>https://community.secop.gov.co/Public/Tendering/OpportunityDetail/Index?noticeUID=CO1.NTC.3456818&amp;isFromPublicArea=True&amp;isModal=False</t>
  </si>
  <si>
    <t>Prestar los servicios técnicos de apoyo logístico y protocolo en el Fondo de Desarrollo Local de Teusaquillo, en el marco del Plan de Desarrollo Local 2021- 2024”, de conformidad con los estudios previos</t>
  </si>
  <si>
    <t>JULIO ROBERTO ARBOLEDA SAMPER</t>
  </si>
  <si>
    <t>$         4.505.000</t>
  </si>
  <si>
    <t>282</t>
  </si>
  <si>
    <t>FDLT-CD 187- 2022 (79114)</t>
  </si>
  <si>
    <t>282-2022 CPS-P (79114)</t>
  </si>
  <si>
    <t>https://community.secop.gov.co/Public/Tendering/OpportunityDetail/Index?noticeUID=CO1.NTC.3453176&amp;isFromPublicArea=True&amp;isModal=False</t>
  </si>
  <si>
    <t>calle 75a#76-46</t>
  </si>
  <si>
    <t>283</t>
  </si>
  <si>
    <t>FDLT 188-2022 (79211</t>
  </si>
  <si>
    <t>283-2022 CPS-P (79211)</t>
  </si>
  <si>
    <t>https://community.secop.gov.co/Public/Tendering/OpportunityDetail/Index?noticeUID=CO1.NTC.3453179&amp;isFromPublicArea=True&amp;isModal=False</t>
  </si>
  <si>
    <t>Prestar los Servicios Profesionales en el trámite de los asuntos jurídicos y legales que requieran y que se encuentran en cabeza de la alcaldesa local de Teusaquillo, especialmente relacionados con la gestión policiva, así como apoyar la programación y atención de los despachos comisorios y procedimientos legales y jurídicos que surjan en cumplimiento de la misionalidad.</t>
  </si>
  <si>
    <t>BERNA PAOLA ROJAS ROA</t>
  </si>
  <si>
    <t>RESTREPO</t>
  </si>
  <si>
    <t>ABOGADA ESP N DERECHOS HUMANOS Y DERECHO INTERNACIONAL HUMANITARIO</t>
  </si>
  <si>
    <t>calle 60 #38-83</t>
  </si>
  <si>
    <t>11-44-101193048</t>
  </si>
  <si>
    <t>5000382480 0001</t>
  </si>
  <si>
    <t>284</t>
  </si>
  <si>
    <t>FDLT -CD-189-2022 (79026)</t>
  </si>
  <si>
    <t>284-2022 (79026)</t>
  </si>
  <si>
    <t>https://community.secop.gov.co/Public/Tendering/OpportunityDetail/Index?noticeUID=CO1.NTC.3481617&amp;isFromPublicArea=True&amp;isModal=False</t>
  </si>
  <si>
    <t>Prestar los servicios asistenciales de apoyo en la gestión para realizar todas las actividades operativas y administrativas requeridas en el marco del Plan de Desarrollo Local 2021-2024.</t>
  </si>
  <si>
    <t>36-46-101016565</t>
  </si>
  <si>
    <t>5000384856 0001</t>
  </si>
  <si>
    <t>285</t>
  </si>
  <si>
    <t>FDLT -CD-190-2022 (79043)</t>
  </si>
  <si>
    <t>285 - 2022 CPS-AG (79043)</t>
  </si>
  <si>
    <t>https://community.secop.gov.co/Public/Tendering/OpportunityDetail/Index?noticeUID=CO1.NTC.3480829&amp;isFromPublicArea=True&amp;isModal=False</t>
  </si>
  <si>
    <t>Prestar los servicios asistenciales de apoyo en la gestión para realizar todas las actividades operativas y administrativas requeridas en el marco del Plan de Desarrollo Local 2021-2024, de conformidad de estudios previos.</t>
  </si>
  <si>
    <t>CRA.14 B No.163-04 INT 1 APTO 403</t>
  </si>
  <si>
    <t>21-46-101053899</t>
  </si>
  <si>
    <t>5000384547 0001</t>
  </si>
  <si>
    <t>286</t>
  </si>
  <si>
    <t>FDLT-CDCIA-191-2022</t>
  </si>
  <si>
    <t>286 - 2022 CIA (79471)</t>
  </si>
  <si>
    <t>https://community.secop.gov.co/Public/Tendering/OpportunityDetail/Index?noticeUID=CO1.NTC.3452443&amp;isFromPublicArea=True&amp;isModal=False</t>
  </si>
  <si>
    <t>La prestación del servicio de internet y conectividad banda ancha para la Alcaldía Local De Teusaquillo y sus dependencias</t>
  </si>
  <si>
    <t>EMPRESA DE TELECOMUNICACIONES DE BOGOTÁ S.A E.S.P. –ETB</t>
  </si>
  <si>
    <t>899.999.115-8</t>
  </si>
  <si>
    <t>Cra 8 No 20 - 56</t>
  </si>
  <si>
    <t>5000382157 0001</t>
  </si>
  <si>
    <t>O21202020080484120 / O21202020080484290</t>
  </si>
  <si>
    <t>287</t>
  </si>
  <si>
    <t>ORDEN DE COMPRA 98135</t>
  </si>
  <si>
    <t>287-2022 OC (98135)</t>
  </si>
  <si>
    <t>https://www.colombiacompra.gov.co/tienda-virtual-del-estado-colombiano/ordenes-compra/98135</t>
  </si>
  <si>
    <t>288</t>
  </si>
  <si>
    <t>FDLT-CD-192-2022 (79208)</t>
  </si>
  <si>
    <t>288 - 2022 CPS-P (79208)</t>
  </si>
  <si>
    <t>https://community.secop.gov.co/Public/Tendering/OpportunityDetail/Index?noticeUID=CO1.NTC.3478815&amp;isFromPublicArea=True&amp;isModal=False</t>
  </si>
  <si>
    <t>Prestar servicios como instructor de actividad física para la ejecución proyecto 2072 Teusaquillo referente en deporte, recreación y actividad física, y demás actividades requeridas en el marco del Plan de Desarrollo Local 2021-2024”, de conformidad con los estudios previos.</t>
  </si>
  <si>
    <t>DAVID RICARDO OSPINA ORTEGON</t>
  </si>
  <si>
    <t>En ejecucion</t>
  </si>
  <si>
    <t>289</t>
  </si>
  <si>
    <t>289 - 2022 CPS-P (79208)</t>
  </si>
  <si>
    <t>NANCY YAMILE TORRES GAHONA</t>
  </si>
  <si>
    <t>CARRERA 121 # 128 B 52</t>
  </si>
  <si>
    <t>290</t>
  </si>
  <si>
    <t>FDLT-SASI-028-2022 (75876)</t>
  </si>
  <si>
    <t>290-2022 CV (75876)</t>
  </si>
  <si>
    <t>https://community.secop.gov.co/Public/Tendering/OpportunityDetail/Index?noticeUID=CO1.NTC.3389491&amp;isFromPublicArea=True&amp;isModal=False</t>
  </si>
  <si>
    <t>Adquisición a título de compraventa de elementos didácticos, de acuerdo con las especificaciones técnicas, en el marco de la implementación del proyecto 2101, vigencia 2022</t>
  </si>
  <si>
    <t>COMERCIALIZADORA P&amp;H S.A.S</t>
  </si>
  <si>
    <t>900451398-5.</t>
  </si>
  <si>
    <t>291</t>
  </si>
  <si>
    <t>291-2022 CPS-P (79114)</t>
  </si>
  <si>
    <t>Apoyar jurídicamente la ejecución de las acciones requeridas para la depuración de las actuaciones administrativas que cursan en la Alcaldía Local.</t>
  </si>
  <si>
    <t>CARRERA 69D # 24-15 INTERIOR 21 APTO 30</t>
  </si>
  <si>
    <t>en ejecucion</t>
  </si>
  <si>
    <t>292</t>
  </si>
  <si>
    <t>FDLT CD 195-2022 (79153)</t>
  </si>
  <si>
    <t>292-2022 CPS P (79153)</t>
  </si>
  <si>
    <t>https://community.secop.gov.co/Public/Tendering/OpportunityDetail/Index?noticeUID=CO1.NTC.3487754&amp;isFromPublicArea=True&amp;isModal=False</t>
  </si>
  <si>
    <t>BENJAMIN BERNARDO PERDOMO CAJAMARCA</t>
  </si>
  <si>
    <t>293</t>
  </si>
  <si>
    <t>FDLT-CD-193-2022 (79201)</t>
  </si>
  <si>
    <t>293 - 2022 CPS-AG (79201)</t>
  </si>
  <si>
    <t>https://community.secop.gov.co/Public/Tendering/OpportunityDetail/Index?noticeUID=CO1.NTC.3480911&amp;isFromPublicArea=True&amp;isModal=False</t>
  </si>
  <si>
    <t>Prestar los servicios asistenciales de promotoras sociales para el proyecto 2109 TEUSAQUILLO UN NUEVO CONTRATO SOCIAL CON IGUALDAD DE OPORTUNIDADES PARA VINCULAR MUJERES CUIDADORAS A ESTRATEGIAS DEL CUIDADO, para gestionar la implementación de la estrategia de promotoras del cuidado, en la localidad de Teusaquillo y demás actividades requeridas en el plan desarrollo local 2021- 2024.</t>
  </si>
  <si>
    <t>MARIELENA BECERRA RODRIGUEZ</t>
  </si>
  <si>
    <t>Carrera 2 este # 43-30</t>
  </si>
  <si>
    <t xml:space="preserve">en ejecucion </t>
  </si>
  <si>
    <t>294</t>
  </si>
  <si>
    <t>FDLT-CD-194-2022 /79029)</t>
  </si>
  <si>
    <t>294-2022 CPS P (79029)</t>
  </si>
  <si>
    <t>https://community.secop.gov.co/Public/Tendering/OpportunityDetail/Index?noticeUID=CO1.NTC.3481504&amp;isFromPublicArea=True&amp;isModal=False</t>
  </si>
  <si>
    <t>295</t>
  </si>
  <si>
    <t>ORDENES DE COMPRA 98503</t>
  </si>
  <si>
    <t>295-2022 OC (98503)</t>
  </si>
  <si>
    <t>https://www.colombiacompra.gov.co/tienda-virtual-del-estado-colombiano/ordenes-compra/98503</t>
  </si>
  <si>
    <t>296</t>
  </si>
  <si>
    <t>ORDENES DE COMPRA 98520</t>
  </si>
  <si>
    <t>296-2022 OC(98520)</t>
  </si>
  <si>
    <t>https://www.colombiacompra.gov.co/tienda-virtual-del-estado-colombiano/ordenes-compra/98520</t>
  </si>
  <si>
    <t>297</t>
  </si>
  <si>
    <t>ORDENES DE COMPRA 98521</t>
  </si>
  <si>
    <t>297-2022 OC (98521)</t>
  </si>
  <si>
    <t>https://www.colombiacompra.gov.co/tienda-virtual-del-estado-colombiano/ordenes-compra/98521</t>
  </si>
  <si>
    <t>298</t>
  </si>
  <si>
    <t>ORDENES DE COMPRA  98526</t>
  </si>
  <si>
    <t>298 -2022 OC (98526)</t>
  </si>
  <si>
    <t>https://www.colombiacompra.gov.co/tienda-virtual-del-estado-colombiano/ordenes-compra/98526</t>
  </si>
  <si>
    <t>299</t>
  </si>
  <si>
    <t>299 - 2022 CPS-P (78247)</t>
  </si>
  <si>
    <t>JUAN GIOVANNI FORERO BEJARANO</t>
  </si>
  <si>
    <t>Calle 70 d sur No. 78c 31</t>
  </si>
  <si>
    <t>300</t>
  </si>
  <si>
    <t>FDLT -CD -196-2022 (79205)</t>
  </si>
  <si>
    <t>300-2022 CPS- AG (79205)</t>
  </si>
  <si>
    <t>https://community.secop.gov.co/Public/Tendering/OpportunityDetail/Index?noticeUID=CO1.NTC.3503182&amp;isFromPublicArea=True&amp;isModal=False</t>
  </si>
  <si>
    <t>Prestar los servicios requerido para el desarrollo de las actividades relativas al embellecimiento y recuperación de los parques a cargo del Fondo de Desarrollo Local de Teusaquillo en el marco del Plan de Desarrollo Local 2021-2024.</t>
  </si>
  <si>
    <t>JAIME HUMBERTO GARZON DIAZ</t>
  </si>
  <si>
    <t>DIAGONAL 50 SUR No. 13 B - 22 ESTE</t>
  </si>
  <si>
    <t>301</t>
  </si>
  <si>
    <t>301-2022 CPS-AG (79205)</t>
  </si>
  <si>
    <t>YEISON PEÑA RUIZ</t>
  </si>
  <si>
    <t>Calle 87 g sur # 9-50 este</t>
  </si>
  <si>
    <t>302</t>
  </si>
  <si>
    <t>FDLT -CD-197- 2022 (79347)</t>
  </si>
  <si>
    <t>302 - 2022 CPS AG (79347)</t>
  </si>
  <si>
    <t>https://community.secop.gov.co/Public/Tendering/OpportunityDetail/Index?noticeUID=CO1.NTC.3510445&amp;isFromPublicArea=True&amp;isModal=False</t>
  </si>
  <si>
    <t>Prestar los Servicios Asistenciales de apoyo en la gestión para realizar todas las actividades operativas y administrativas requeridas en el marco del Plan de Desarrollo Local 2021-2024, de conformidad de estudios previos.</t>
  </si>
  <si>
    <t>ADRIANA GUTÍERREZ</t>
  </si>
  <si>
    <t>Calle 78 A # 9 A - 18 Sur</t>
  </si>
  <si>
    <t>303</t>
  </si>
  <si>
    <t>FDLT-LP-027-2022 (77047)</t>
  </si>
  <si>
    <t>303-2022 COP (77047)</t>
  </si>
  <si>
    <t>https://community.secop.gov.co/Public/Tendering/OpportunityDetail/Index?noticeUID=CO1.NTC.3258202&amp;isFromPublicArea=True&amp;isModal=False</t>
  </si>
  <si>
    <t>El objeto del Contrato es “Contratar mediante el sistema de precios unitarios fijos sin formula de reajuste y a monto agotable, las obras de mejoramiento y/o mantenimiento, así como el suministro e instalación de mobiliario urbano, para la infraestructura física de los parques vecinales, que conforman el sistema local de parques de la localidad de Teusaquillo en la ciudad de Bogotá D.C.”</t>
  </si>
  <si>
    <t>INVERSIONES GUERFOR S.A.S</t>
  </si>
  <si>
    <t>304</t>
  </si>
  <si>
    <t>305</t>
  </si>
  <si>
    <t>306</t>
  </si>
  <si>
    <t>FDLTCD-CIA-198-2022 (79995</t>
  </si>
  <si>
    <t>306 - 2022 CIA (79995)</t>
  </si>
  <si>
    <t>https://community.secop.gov.co/Public/Tendering/OpportunityDetail/Index?noticeUID=CO1.NTC.3511818&amp;isFromPublicArea=True&amp;isModal=False</t>
  </si>
  <si>
    <t xml:space="preserve">Convenios de apoyo y/o convenios de asociación </t>
  </si>
  <si>
    <t>AUNAR ESFUERZOS TÉCNICOS, ADMINISTRATIVOS Y LOGÍSTICOS ENTRE LA ALCALDÍA LOCAL DE TEUSAQUILLO Y LA ORQUESTA FILARMÓNICA DE BOGOTÁ PARA LA CONTINUIDAD Y DESARROLLO DEL CENTRO FILARMÓNICO LOCAL, COMO UN ESPACIO PARA EL PROCESO DE FORMACIÓN MUSICAL IMPLEMENTADO POR LA ORQUESTA FILARMÓNICA DE BOGOTÁ DIRIGIDO A NIÑOS, NIÑAS Y ADOLESCENTES DE LA LOCALIDAD DE TEUSAQUILLO</t>
  </si>
  <si>
    <t>ORQUESTA FILARMÓNICA DE BOGOTÁ</t>
  </si>
  <si>
    <t>307</t>
  </si>
  <si>
    <t>FDLT-CD-199-2022 (79359)</t>
  </si>
  <si>
    <t>307 -2022 CPS - P (79359)</t>
  </si>
  <si>
    <t>https://community.secop.gov.co/Public/Tendering/OpportunityDetail/Index?noticeUID=CO1.NTC.3511360&amp;isFromPublicArea=True&amp;isModal=False</t>
  </si>
  <si>
    <t>Prestar los servicios profesionales para realizar el apoyo a la supervisión del proyecto de inversión 2160 Jóvenes con futuro y demás actividades requeridas en el marco del Plan de Desarrollo Local 2021-2024</t>
  </si>
  <si>
    <t>LUJAN KARINA SANCHEZ BONILLA</t>
  </si>
  <si>
    <t>CALLE 8 BIS B # 81 B -11</t>
  </si>
  <si>
    <t>en aprobacion</t>
  </si>
  <si>
    <t>308</t>
  </si>
  <si>
    <t>FDLT-CD- 200-2022 (79693)</t>
  </si>
  <si>
    <t>308-2022 CPS AG (79693)</t>
  </si>
  <si>
    <t>https://community.secop.gov.co/Public/Tendering/OpportunityDetail/Index?noticeUID=CO1.NTC.3512437&amp;isFromPublicArea=True&amp;isModal=False</t>
  </si>
  <si>
    <t>Prestar los servicios de apoyo a la gestión al área de gestión de desarrollo administrativa y financiera para el seguimiento, análisis y presentación de la información financiera y contable de la Alcaldía Local de Teusaquillo.</t>
  </si>
  <si>
    <t>YENNY KATHERINE CALDERON FIERRO</t>
  </si>
  <si>
    <t>Cra 5 N°32-39</t>
  </si>
  <si>
    <t>309</t>
  </si>
  <si>
    <t>ORDEN DE COMPRA  99019</t>
  </si>
  <si>
    <t>FDLT-CA-001-2021</t>
  </si>
  <si>
    <t>https://community.secop.gov.co/Public/Common/GoogleReCaptcha/Index?previousUrl=https%3a%2f%2fcommunity.secop.gov.co%2fPublic%2fTendering%2fOpportunityDetail%2fIndex%3fnoticeUID%3dCO1.NTC.1716927%26isFromPublicArea%3dTrue%26isModal%3dFalse</t>
  </si>
  <si>
    <t>ENTREGAR AL FONDO DE DESARROLLO LOCAL DE TEUSAQUILLO A TÍTULO DE ARRENDAMIENTO, EL USO Y GOCE DEL INMUEBLE UBICADO EN LA CALLE 39B # 19-30, PARA EL FUNCIONAMIENTO DE LA SEDE ADMINISTRATIVA DE LA ALCAL</t>
  </si>
  <si>
    <t>HOLDINGRIP SAS</t>
  </si>
  <si>
    <t>LUIS MIGUEL PACHÓN ESCOBAR</t>
  </si>
  <si>
    <t>11-44-101162754</t>
  </si>
  <si>
    <t>5000119639 0002</t>
  </si>
  <si>
    <t>01 de febrero  2021</t>
  </si>
  <si>
    <t>GINA MARCELA PÉREZ PRENS</t>
  </si>
  <si>
    <t>DIANA CHRISTINA CORDOVEZ MENDEZ/YAZMIN ARIZA</t>
  </si>
  <si>
    <t>20216300000873/20216300000633</t>
  </si>
  <si>
    <t>15/02/2021</t>
  </si>
  <si>
    <t>YA ESTA TERMINADO</t>
  </si>
  <si>
    <t>FDLT-CPS-002-2021</t>
  </si>
  <si>
    <t>https://community.secop.gov.co/Public/Tendering/OpportunityDetail/Index?noticeUID=CO1.NTC.1723507&amp;isFromPublicArea=True&amp;isModal=False</t>
  </si>
  <si>
    <t>Apoyar asistencialmente a la Alcaldia Local de Teusaquillo, en el manejo y seguimiento de la Agenda de la Alcaldesa Local y demas tramites administrativos de carácter secretarial en el Despacho</t>
  </si>
  <si>
    <t>17-46-101017162</t>
  </si>
  <si>
    <t>5000120197 0001</t>
  </si>
  <si>
    <t>02  de febrero 2021</t>
  </si>
  <si>
    <t>133011605570000002169</t>
  </si>
  <si>
    <t>DIANA MARCELA CANO</t>
  </si>
  <si>
    <t>20216300000553</t>
  </si>
  <si>
    <t>14/02/2021</t>
  </si>
  <si>
    <t>NO REGISTRA RADICADO</t>
  </si>
  <si>
    <t>FDLT-CPS-003-2021</t>
  </si>
  <si>
    <t>https://community.secop.gov.co/Public/Tendering/OpportunityDetail/Index?noticeUID=CO1.NTC.1723195&amp;isFromPublicArea=True&amp;isModal=False</t>
  </si>
  <si>
    <t>Prestar los servicios profesionales para el agenciamiento,formulacion, y seguimiento de los proyectos de Inversion del Plan de desarrollo Local 2021-2024</t>
  </si>
  <si>
    <t>33-44-101209190</t>
  </si>
  <si>
    <t>5000120199 0001</t>
  </si>
  <si>
    <t>MARCELA MONSALVE G</t>
  </si>
  <si>
    <t>YULI ESMERALDA HERNANDEZ SILVA</t>
  </si>
  <si>
    <t>FDLT-CPS-004-2021</t>
  </si>
  <si>
    <t xml:space="preserve">	FDLT-CPS-004-2021</t>
  </si>
  <si>
    <t>https://community.secop.gov.co/Public/Tendering/OpportunityDetail/Index?noticeUID=CO1.NTC.1724818&amp;isFromPublicArea=True&amp;isModal=False</t>
  </si>
  <si>
    <t>Prestar los servicos de apoyo a la gestion en la ejecucion del proceso de correspondencia que se genera  en el CDI de la Alcaldia Local</t>
  </si>
  <si>
    <t>MARISOL QUINTAS CHANG</t>
  </si>
  <si>
    <t>12-46-101044294</t>
  </si>
  <si>
    <t>5000120212 0001</t>
  </si>
  <si>
    <t>JORGE RUANO</t>
  </si>
  <si>
    <t>FDLT-CPS-005-2021</t>
  </si>
  <si>
    <t>https://community.secop.gov.co/Public/Tendering/OpportunityDetail/Index?noticeUID=CO1.NTC.1723355&amp;isFromPublicArea=True&amp;isModal=False</t>
  </si>
  <si>
    <t>Prestar los servicios profesionales,para apoyar juridicamente los procesos de selección de la actividad contractual del Fondo de Desarrollo Local de Teusaquillo</t>
  </si>
  <si>
    <t xml:space="preserve">JOSE ALEXANDER ROMERO TABLA </t>
  </si>
  <si>
    <t>Chachagui</t>
  </si>
  <si>
    <t>ABOGADO ESPECIALISTA CONTRATACION</t>
  </si>
  <si>
    <t xml:space="preserve">	12-46-101044371</t>
  </si>
  <si>
    <t>5000120214 0001</t>
  </si>
  <si>
    <t>FDLT-CPS-006-2021</t>
  </si>
  <si>
    <t>https://community.secop.gov.co/Public/Tendering/OpportunityDetail/Index?noticeUID=CO1.NTC.1723704&amp;isFromPublicArea=True&amp;isModal=False</t>
  </si>
  <si>
    <t>Prestar los servicios profesionales de apoyo juridico en  todo lo relacionado con la actividad contractual del Fondo de Desarrollo Local Teusaquillo en sus etapas pre contractual, contractual y poscontractual</t>
  </si>
  <si>
    <t>JORGE CAMILO RUANO</t>
  </si>
  <si>
    <t>28760386 - 13894990</t>
  </si>
  <si>
    <t>5000120206 0001</t>
  </si>
  <si>
    <t>HERNAN FRANCISCO TOVAR MOSQUERA</t>
  </si>
  <si>
    <t>FDLT-CPS-007-2021</t>
  </si>
  <si>
    <t>https://community.secop.gov.co/Public/Tendering/OpportunityDetail/Index?noticeUID=CO1.NTC.1723534&amp;isFromPublicArea=True&amp;isModal=False</t>
  </si>
  <si>
    <t>Prestar  sus servicios profesionales en el area de Gestion de desarrollo local, apoyando el seguimiento, analisis y la presentacion de la informacion financiera y contable en cumplimiento al marco normativo contable</t>
  </si>
  <si>
    <t>CONTABILIDAD</t>
  </si>
  <si>
    <t>33-44-101209228</t>
  </si>
  <si>
    <t>5000190196 0001</t>
  </si>
  <si>
    <t>LUIS FERNANDO MENDEZ</t>
  </si>
  <si>
    <t>FDLT-CPS-008-2021</t>
  </si>
  <si>
    <t xml:space="preserve">	FDLT-CPS-008-2021</t>
  </si>
  <si>
    <t>https://community.secop.gov.co/Public/Tendering/OpportunityDetail/Index?noticeUID=CO1.NTC.1731396&amp;isFromPublicArea=True&amp;isModal=False</t>
  </si>
  <si>
    <t>Apoyar en las tareas operativas de cacacter archivistico desarrolladas en la Alcaldia Local para garantizar la aplicación correcta de los procedimientos tecnicos</t>
  </si>
  <si>
    <t>TECNICO GESTION DOCUMENTAL</t>
  </si>
  <si>
    <t>ARCHIVO</t>
  </si>
  <si>
    <t>390 47 994000057379</t>
  </si>
  <si>
    <t>5000122050 0001_x000D_</t>
  </si>
  <si>
    <t>04  de febrero 2021</t>
  </si>
  <si>
    <t>FDLT-CPS-009-2021</t>
  </si>
  <si>
    <t xml:space="preserve">	FDLT-CPS-009-2021</t>
  </si>
  <si>
    <t>https://community.secop.gov.co/Public/Tendering/OpportunityDetail/Index?noticeUID=CO1.NTC.1728452&amp;isFromPublicArea=True&amp;isModal=False</t>
  </si>
  <si>
    <t>Prestar sus servicios profesionales en la proyeccion, sustanciacion, seguimiento, ejecucion y depuracion de los procesos, procedimientos y actividades  del Sistema Integrado de Gestion de calidad y la implenetacion de sus herramientas de gestion de la Alcladia Local de Teusaquillo</t>
  </si>
  <si>
    <t>ANDREA CABALLERO</t>
  </si>
  <si>
    <t>3017651174 - 3057542736</t>
  </si>
  <si>
    <t>NB-100151963</t>
  </si>
  <si>
    <t xml:space="preserve"> 5000121518 0001</t>
  </si>
  <si>
    <t>03  de febrero 2021</t>
  </si>
  <si>
    <t>FDLT-CPS-010-2021</t>
  </si>
  <si>
    <t xml:space="preserve">	FDLT-CPS-010-2021</t>
  </si>
  <si>
    <t>https://community.secop.gov.co/Public/Tendering/OpportunityDetail/Index?noticeUID=CO1.NTC.1728477&amp;isFromPublicArea=True&amp;isModal=False</t>
  </si>
  <si>
    <t>Prestar los servicios profesionales en el area de Gestion de Desarrollo Local de Teusaquillo para  apoyar tecnicamente a los reponsable e integrantes de los procesos de implementacion de herramientas de gestion,siguiendo los lineamientos  metodologicos establecidos por la Oficina Asesora de Planeacion de la Secretaria Distrital de Gobierno</t>
  </si>
  <si>
    <t>BLANCA LEIDY NAVARRO</t>
  </si>
  <si>
    <t>39-44-101122103</t>
  </si>
  <si>
    <t>5000121523 0001</t>
  </si>
  <si>
    <t>FDLT-CPS-011-2021</t>
  </si>
  <si>
    <t xml:space="preserve">	FDLT-CPS-011-2021</t>
  </si>
  <si>
    <t>https://community.secop.gov.co/Public/Tendering/OpportunityDetail/Index?noticeUID=CO1.NTC.1728110&amp;isFromPublicArea=True&amp;isModal=False</t>
  </si>
  <si>
    <t>Prestar los servicios para operar los vehiculos asignados, realizando de manera oportuna, eficiente y segura los desplazamientos de los funcionarios del Fondo de Desarrollo Local de Teusaquillo en cumplimiento de las actividades propias de la Administracion local</t>
  </si>
  <si>
    <t>LUIS ALFREDO  GONZALEZ ROJAS</t>
  </si>
  <si>
    <t xml:space="preserve">	63-46-101002601</t>
  </si>
  <si>
    <t xml:space="preserve"> 5000124126 0001</t>
  </si>
  <si>
    <t>08  de febrero 2021</t>
  </si>
  <si>
    <t>VIVIANA POVEDA/CAROLINA SUAREZ CABEZA</t>
  </si>
  <si>
    <t>20216320007143/0553</t>
  </si>
  <si>
    <t>04/11/2021</t>
  </si>
  <si>
    <t>FDLT-CPS-012-2021</t>
  </si>
  <si>
    <t xml:space="preserve">	FDLT-CPS-012-2021</t>
  </si>
  <si>
    <t>https://community.secop.gov.co/Public/Tendering/OpportunityDetail/Index?noticeUID=CO1.NTC.1727861&amp;isFromPublicArea=True&amp;isModal=False</t>
  </si>
  <si>
    <t>Prestar los servicios profesionales al despacho de la Alcaldia Local de Teusaquillo en el diseño de estrategias, la emision de lineamientos, la coordinacion y seguimiento de todas las actividades de manera transversal y de orden administrativo y financiero en procura del fortalecimiento y el desarrollo institucional del Fondo de Desarrollo Local  de Teusaquillo</t>
  </si>
  <si>
    <t>LUIS FERNANDO MENDEZ AVILA</t>
  </si>
  <si>
    <t>ADMINISTRADOR PUBLICO ESP. POLITICA PUBLICA</t>
  </si>
  <si>
    <t xml:space="preserve">	14-46-101047962</t>
  </si>
  <si>
    <t>5000121526 0001</t>
  </si>
  <si>
    <t>FDLT-CPS-013-2021</t>
  </si>
  <si>
    <t>https://community.secop.gov.co/Public/Tendering/OpportunityDetail/Index?noticeUID=CO1.NTC.1728119&amp;isFromPublicArea=True&amp;isModal=False</t>
  </si>
  <si>
    <t>El contrato que se pretende celebrar tendra por objeto,prestar los servicios profesionales en el Area Gestion de Desarrollo Local de Teusaquillo, para apoyar las actividades de elaboracion,seguimiento,actualizacion, sustanciacion y liquidacion  de los diferentes proyectos y contratos que se financian con los rubros de funcionamiento y demas componentes  asignados del proyecto  2169  que coadyuven al desarrollo  y fortalecimiento institucional</t>
  </si>
  <si>
    <t>14-46-101048410</t>
  </si>
  <si>
    <t xml:space="preserve"> 5000124127 0001_x000D_</t>
  </si>
  <si>
    <t>FDLT-CPS-014-2021</t>
  </si>
  <si>
    <t xml:space="preserve">	FDLT-­CPS-­014-­2021</t>
  </si>
  <si>
    <t>https://community.secop.gov.co/Public/Tendering/OpportunityDetail/Index?noticeUID=CO1.NTC.1731453&amp;isFromPublicArea=True&amp;isModal=False</t>
  </si>
  <si>
    <t>Prestar sus servicios profresionales  en el Area de Gestion de Desarrollo Local, presupuesto, apoyando la elaboracion, seguimiento, analisis  y administracion del presupuesto del Fondo de Desarrollo Local de Teusaquillo</t>
  </si>
  <si>
    <t>OSCAR  GYOVANNY CONTRERAS NOVOA</t>
  </si>
  <si>
    <t>CAQUEZA</t>
  </si>
  <si>
    <t>PROFESIONAL ADMINISTRADOR PUBLICO</t>
  </si>
  <si>
    <t>14-46-101047934</t>
  </si>
  <si>
    <t>5000121354 0001</t>
  </si>
  <si>
    <t>FDLT-CPS-015-2021</t>
  </si>
  <si>
    <t xml:space="preserve">	FDLT-CPS-015-2021</t>
  </si>
  <si>
    <t>https://community.secop.gov.co/Public/Tendering/OpportunityDetail/Index?noticeUID=CO1.NTC.1732230&amp;isFromPublicArea=True&amp;isModal=False</t>
  </si>
  <si>
    <t>Prestar los servicios profesionales como Ingeniero de sistemas brindando asistencia y soporte tecnico de sofware, hardware, equipos, programas y usuarios  de la Alcaldia Local de Teusaquillo  y la Junta Administradora Local de Teusaquillo</t>
  </si>
  <si>
    <t>SYRUS ASDRUBAL PACHECO</t>
  </si>
  <si>
    <t>INGENIERO ESPECIALISTA EN TECNOLOGIA</t>
  </si>
  <si>
    <t>14-46-101051670</t>
  </si>
  <si>
    <t>5000122055 0002</t>
  </si>
  <si>
    <t>VIVIANA POVEDA</t>
  </si>
  <si>
    <t>FDLT-CPS-016-2021</t>
  </si>
  <si>
    <t>https://community.secop.gov.co/Public/Tendering/OpportunityDetail/Index?noticeUID=CO1.NTC.1738137&amp;isFromPublicArea=True&amp;isModal=False</t>
  </si>
  <si>
    <t>Prestar los servivcios profesionales para apoyar al despacho de la Alcaldesa Local en la gestion de los procesos  administrativos que coadyuven al fortalecimiento institucional en torno a las actividades  que realiza el Fondo de Desarrollo Local en sus diferentes dependencias</t>
  </si>
  <si>
    <t>JENY VIVANA POVEDA CORREDOR</t>
  </si>
  <si>
    <t>ADMINISTRADOR PUBLICO ESP. GESTION PUBLICA</t>
  </si>
  <si>
    <t xml:space="preserve">	980 47 994000015938</t>
  </si>
  <si>
    <t>ASEGURADORA SOLIDARIA</t>
  </si>
  <si>
    <t>5000122863 0001</t>
  </si>
  <si>
    <t>05  de febrero 2021</t>
  </si>
  <si>
    <t>FDLT-CPS-017-2021</t>
  </si>
  <si>
    <t>https://community.secop.gov.co/Public/Tendering/OpportunityDetail/Index?noticeUID=CO1.NTC.1735901&amp;isFromPublicArea=True&amp;isModal=False</t>
  </si>
  <si>
    <t>Prestar los servicios profesionales en el Area de Gestion de Desarrollo Local de Teusaquillo para apoyar las actividades de elaboracion, seguimiento, actualizacion y liquidacion de diferentes proyectos  y contratos que se financian  con los rubros de funcionamiento y demas componentes asignados del Proyecto 2169  que coadyuven  al desarrollo y fortalecimiento institucional</t>
  </si>
  <si>
    <t>YASMIN ARIZA ULLOA</t>
  </si>
  <si>
    <t>PROFESIONAL INGENIERO INDUSTRIAL</t>
  </si>
  <si>
    <t>39-44-101122142</t>
  </si>
  <si>
    <t>5000122843 0001</t>
  </si>
  <si>
    <t>FDLT-CPS-018-2021</t>
  </si>
  <si>
    <t>https://community.secop.gov.co/Public/Tendering/OpportunityDetail/Index?noticeUID=CO1.NTC.1739405&amp;isFromPublicArea=True&amp;isModal=False</t>
  </si>
  <si>
    <t>Prestar los  servicios profesionales para apoyar la formulacion,ejecucion , seguimiento y mejora continua de las herramientas que conforman la Gestion Ambiental Institucional de la Alcaldia Local de Teusaquillo</t>
  </si>
  <si>
    <t>KAREN ALEJANDRA PAZOS</t>
  </si>
  <si>
    <t>PROF. ING. AMBIENTAL ESPECIALISTA SISO</t>
  </si>
  <si>
    <t>33-44-101209375</t>
  </si>
  <si>
    <t>5000124046 0001</t>
  </si>
  <si>
    <t>FDLT-CPS019-2021</t>
  </si>
  <si>
    <t xml:space="preserve">	FDLT-CPS-019-2021</t>
  </si>
  <si>
    <t>https://community.secop.gov.co/Public/Tendering/OpportunityDetail/Index?noticeUID=CO1.NTC.1736029&amp;isFromPublicArea=True&amp;isModal=False</t>
  </si>
  <si>
    <t>Apoyar administrativa y asistencialmente el Area de Gestion de Desarrollo Local en el marco del Plan de Gestion Local para la vigencia 2021</t>
  </si>
  <si>
    <t>TECNOLOGO ADMINISTRACION</t>
  </si>
  <si>
    <t xml:space="preserve">	39-44-101122159</t>
  </si>
  <si>
    <t>5000122848 0001</t>
  </si>
  <si>
    <t>FDLT-CPS-020-2021</t>
  </si>
  <si>
    <t xml:space="preserve">	FDLT-CPS-020-2021</t>
  </si>
  <si>
    <t>https://community.secop.gov.co/Public/Tendering/OpportunityDetail/Index?noticeUID=CO1.NTC.1743937&amp;isFromPublicArea=True&amp;isModal=False</t>
  </si>
  <si>
    <t>Prestar servicios profesionales, para realizar la formulacion y supervision del proyecto de Inversion 2162-Teusaquillo Localidad segura para las mujeres, y demas actividades requeridas en el marco  del Plan de Desarrollo Local 2021-2024</t>
  </si>
  <si>
    <t>LIZETH CAROLINA QUIROGA CUBILLOS</t>
  </si>
  <si>
    <t xml:space="preserve">PROF. EN GOBIERNO Y RELACIONES INTERNACIONALES ESP. GOB. Y POLIT. PUBLICA </t>
  </si>
  <si>
    <t>12-46-101044895</t>
  </si>
  <si>
    <t>5000124128 0001</t>
  </si>
  <si>
    <t>13-3011603400000002162</t>
  </si>
  <si>
    <t>BIBIANA MEDINA</t>
  </si>
  <si>
    <t>FDLT-CPS-021-2021</t>
  </si>
  <si>
    <t>https://community.secop.gov.co/Public/Tendering/OpportunityDetail/Index?noticeUID=CO1.NTC.1749670&amp;isFromPublicArea=True&amp;isModal=False</t>
  </si>
  <si>
    <t>Prestar  servicios profesionales para realizar  la formulacion y supervision del proyecto 2072- Teusaquillo referente en Deporte, recreacion y actividad fisica y demas actividades requeridas en marco del Plan de Desarrollo Local 2021-2024</t>
  </si>
  <si>
    <t>JAIRO LEON VARGAS</t>
  </si>
  <si>
    <t>PROF. CIENCIAS POLITICAS ESP. Y MAESTRIA EN GESTION URBANA</t>
  </si>
  <si>
    <t>NB-100152698</t>
  </si>
  <si>
    <t>5000124952 0001</t>
  </si>
  <si>
    <t>09  de febrero 2021</t>
  </si>
  <si>
    <t>13-3011601200000002072</t>
  </si>
  <si>
    <t>20216300000903</t>
  </si>
  <si>
    <t>22/02/2021</t>
  </si>
  <si>
    <t>FDLT-CPS-022-2021</t>
  </si>
  <si>
    <t xml:space="preserve">	FDLT-CPS-022-2021</t>
  </si>
  <si>
    <t>https://community.secop.gov.co/Public/Tendering/OpportunityDetail/Index?noticeUID=CO1.NTC.1750116&amp;isFromPublicArea=True&amp;isModal=False</t>
  </si>
  <si>
    <t>Apoyar la gestion documental de la Alcaldia Local, para la implementacion del proceso de verificacion, soporte y acompañamiento,en el diseño de las atividades propias de los procesos y actuaciones administrativas existentes</t>
  </si>
  <si>
    <t xml:space="preserve">TECNICO LABORAL CONTABLE </t>
  </si>
  <si>
    <t xml:space="preserve">	15-46-101019948</t>
  </si>
  <si>
    <t>5000124957 0001</t>
  </si>
  <si>
    <t>13-3011605570000002172</t>
  </si>
  <si>
    <t>SANDRA ANZOLA/ERWIN NIÑO</t>
  </si>
  <si>
    <t>20216320004643/1893/0553</t>
  </si>
  <si>
    <t>FDLT-CPS-023-2021</t>
  </si>
  <si>
    <t>https://community.secop.gov.co/Public/Tendering/OpportunityDetail/Index?noticeUID=CO1.NTC.1749879&amp;isFromPublicArea=True&amp;isModal=False</t>
  </si>
  <si>
    <t>Prestar usus servicios personales para apoyar al Fondo de Desarrollo Local de Teusaquillo en los tramites administrativos que se requieran en el marco de los pcocesos  pre contractuales,contractuales, y pos contractuales  adelantados en cumplimiento de los proyectos  previstos en el Plan de Desarrollo Economico, Social,Ambiental y de Obras Publicas para la Localidad de Teusaquillo 2021-2024 Un Nuevo Contrato Social y Ambiental para Teusaquillo y de acuerdo al plan anual de Adqusiciones</t>
  </si>
  <si>
    <t>NATHALY NAVAS CHAVEZ</t>
  </si>
  <si>
    <t>PROF. DERECHO</t>
  </si>
  <si>
    <t>39-44-101122268</t>
  </si>
  <si>
    <t>5000124961 0001</t>
  </si>
  <si>
    <t>13-3011605570000002169</t>
  </si>
  <si>
    <t>HERNAN QUIÑONEZ</t>
  </si>
  <si>
    <t>FDLT-CPS-024-2021</t>
  </si>
  <si>
    <t xml:space="preserve">	FDLT-CPS-024-2021</t>
  </si>
  <si>
    <t>https://community.secop.gov.co/Public/Tendering/OpportunityDetail/Index?noticeUID=CO1.NTC.1750432&amp;isFromPublicArea=True&amp;isModal=False</t>
  </si>
  <si>
    <t>Prestar los  servicIos profesionales para adelantar y desarrollar los tramites juridicos relacionados con la actividad contractual  del Fondo de Desarrollo Local</t>
  </si>
  <si>
    <t>DIANA MARCELA CANO PIÑEROS</t>
  </si>
  <si>
    <t>PROF. JURISPRUDENCIA ESP. DERECHO PENAL Y ESP. TICS</t>
  </si>
  <si>
    <t>39-44-101122253</t>
  </si>
  <si>
    <t xml:space="preserve"> 5000124965 0001</t>
  </si>
  <si>
    <t>FDLT-CPS-025-2021</t>
  </si>
  <si>
    <t>https://community.secop.gov.co/Public/Tendering/OpportunityDetail/Index?noticeUID=CO1.NTC.1750334&amp;isFromPublicArea=True&amp;isModal=False</t>
  </si>
  <si>
    <t>Apoyar asistencialmente a la Alcaldia Local de Teusaquilloa las actividades asistenciales y operativas que se requieran para el correcto funcionamiento de la Juna Administradora Local</t>
  </si>
  <si>
    <t>15-46-101019949</t>
  </si>
  <si>
    <t>5000124967 0001</t>
  </si>
  <si>
    <t>OSCAR MONROY</t>
  </si>
  <si>
    <t>FDLT-CPS-026-2021</t>
  </si>
  <si>
    <t>https://community.secop.gov.co/Public/Tendering/OpportunityDetail/Index?noticeUID=CO1.NTC.1749786&amp;isFromPublicArea=True&amp;isModal=False</t>
  </si>
  <si>
    <t xml:space="preserve">Prestar sus servicios de apoyo a la gestion  para que realice las actividades concernientes a los tramites relacionados con la recepcion, organización,entrada, salida de materiales y suministros, bienes y equipos solicitados por las diferentes Areas que conforman la Alcaldia Local de Teusaquillo </t>
  </si>
  <si>
    <t>JHONN  DAIRO  MARTINEZ HEJEILE</t>
  </si>
  <si>
    <t>2886724-3</t>
  </si>
  <si>
    <t>5000124972 0001</t>
  </si>
  <si>
    <t>DIANA CORDOBEZ</t>
  </si>
  <si>
    <t>FDLT-CPS-027-2021</t>
  </si>
  <si>
    <t>https://community.secop.gov.co/Public/Tendering/OpportunityDetail/Index?noticeUID=CO1.NTC.1753445&amp;isFromPublicArea=True&amp;isModal=False</t>
  </si>
  <si>
    <t>Prestar los servicios para operar los vehiculos asignados, realizando de manera oportuna, eficiente y segura los desplazamientos de los funcionarios del Fondo de Desarrollo Local de Teusaquillo en cumplimiento de las actividades propias de la administracion Local</t>
  </si>
  <si>
    <t>JOSE HERNANDO LEON</t>
  </si>
  <si>
    <t xml:space="preserve">	39-44-101122291</t>
  </si>
  <si>
    <t xml:space="preserve"> 5000125568 0001</t>
  </si>
  <si>
    <t>10  de febrero 2021</t>
  </si>
  <si>
    <t>FDLT-CPS-028-2021</t>
  </si>
  <si>
    <t xml:space="preserve">	FDLT-CPS-028-2021</t>
  </si>
  <si>
    <t>https://community.secop.gov.co/Public/Tendering/OpportunityDetail/Index?noticeUID=CO1.NTC.1753687&amp;isFromPublicArea=True&amp;isModal=False</t>
  </si>
  <si>
    <t>Prestar los servicios profesionales para realizar la formulacion y supervision del proyecto 2094- Teusaquillo  Constuyendo Acciones para el Fortalecimiento de las Capacidades de la gente,la reactivacion economica y el impulso empresarial e indusrial de la Localidad y demas actividades  requeridas en el marco del Plan de Desarrollo Local 2021-2024</t>
  </si>
  <si>
    <t>JAIRO ESTEBAN SARASTY HUERTAS</t>
  </si>
  <si>
    <t>PROF. FINANZAS Y RELACIONES INTERNAL ESP. GESTION PROYECTOS</t>
  </si>
  <si>
    <t>980 47 994000016012</t>
  </si>
  <si>
    <t>5000125569 0001</t>
  </si>
  <si>
    <t>13-3011601060000002094</t>
  </si>
  <si>
    <t>FDLT-CPS-029-2021</t>
  </si>
  <si>
    <t>https://community.secop.gov.co/Public/Tendering/OpportunityDetail/Index?noticeUID=CO1.NTC.1759006&amp;isFromPublicArea=True&amp;isModal=False</t>
  </si>
  <si>
    <t>Apoyar el equipo de prensa y comunicaciones  de la Alcaldia Local en la creacion, realizacion,produccion, y edicion de videos, asi como el regsitro, edicion y la presentacion de fotografias de los acontecimientos,hechos y eventos externos  e internos de la Alcaldia Local, para ser utilizados como insumos de comunicacion  en los medios  digitales y audiovisualesespecialmente escritos</t>
  </si>
  <si>
    <t>DAVID FERNANDO GUACAS SiLVESTRE</t>
  </si>
  <si>
    <t>PROF. ARTES VISUALES</t>
  </si>
  <si>
    <t>39-44-101122343</t>
  </si>
  <si>
    <t>5000127046 0001</t>
  </si>
  <si>
    <t>12  de febrero 2021</t>
  </si>
  <si>
    <t>ESMERALDA HERNANDEZ</t>
  </si>
  <si>
    <t>FDLT-CPS-030-2021</t>
  </si>
  <si>
    <t xml:space="preserve">	FDLT-CPS-030-2021</t>
  </si>
  <si>
    <t>https://community.secop.gov.co/Public/Tendering/OpportunityDetail/Index?noticeUID=CO1.NTC.1759110&amp;isFromPublicArea=True&amp;isModal=False</t>
  </si>
  <si>
    <t>Apoyar el equipo de prensa y comunicaciones  de la Alcaldia Local en la realizacion de productos y piezas dogitales,impresas y publicitarias, de gran formato y de animacion grafica, asi como apoyar la produccion  y montaje de eventos</t>
  </si>
  <si>
    <t>MARIA CAMILA NARVAEZ ARTEAGA</t>
  </si>
  <si>
    <t>PROF. DISEÑO GRAFICO</t>
  </si>
  <si>
    <t>39-44-101122341</t>
  </si>
  <si>
    <t xml:space="preserve"> 5000127049 0001</t>
  </si>
  <si>
    <t>OSCAR JAVIER PEREZ NASTAR/MARTHA ENRIQUEZ/ESMERALDA HERNANDEZ</t>
  </si>
  <si>
    <t>20216320004163/1143/0903</t>
  </si>
  <si>
    <t>FDLT-CPS-031-2021</t>
  </si>
  <si>
    <t xml:space="preserve">	FDLT-CPS-031-2021</t>
  </si>
  <si>
    <t>https://community.secop.gov.co/Public/Tendering/OpportunityDetail/Index?noticeUID=CO1.NTC.1759123&amp;isFromPublicArea=True&amp;isModal=False</t>
  </si>
  <si>
    <t>Prestar los servicios profesionales para realizar la formulacion y supervision del proyecto de inversion 2116- Teusaquillo se embellece para los ciudadanos y demas actividades requeridas en el marco  del Plan de Desarrollo Local  2021-2024</t>
  </si>
  <si>
    <t>MARIA ELENA ORTEGA</t>
  </si>
  <si>
    <t>PAILITAS</t>
  </si>
  <si>
    <t>PROF. ING. AMBIENTAL</t>
  </si>
  <si>
    <t>14-46101049039</t>
  </si>
  <si>
    <t>5000127053 0002</t>
  </si>
  <si>
    <t>13-3011602380000002116</t>
  </si>
  <si>
    <t>20216300001143</t>
  </si>
  <si>
    <t>06/03/2021</t>
  </si>
  <si>
    <t>FDLT-CPS-032-2021</t>
  </si>
  <si>
    <t>032-2021 CPS-P (56306)</t>
  </si>
  <si>
    <t>https://community.secop.gov.co/Public/Tendering/OpportunityDetail/Index?noticeUID=CO1.NTC.1762740&amp;isFromPublicArea=True&amp;isModal=False</t>
  </si>
  <si>
    <t>Prestar los servicios profesionales para realizar la formulacion y supervision del proyecto de inversion 2160- Jovenes con futuro y demas actividades requeridas en el marco del Plan de Desarrollo Local 2021-2024</t>
  </si>
  <si>
    <t>PROF. ADMIN. PUBLICA . ESP GERENCIA SOCIAL</t>
  </si>
  <si>
    <t>25-46-101012849</t>
  </si>
  <si>
    <t>5000128242 0001</t>
  </si>
  <si>
    <t>15  de febrero 2021</t>
  </si>
  <si>
    <t>13-3011601170000002160</t>
  </si>
  <si>
    <t>FDLT-CPS-033-2021</t>
  </si>
  <si>
    <t xml:space="preserve">	033-2021 CPS-P (56364)</t>
  </si>
  <si>
    <t>https://community.secop.gov.co/Public/Tendering/OpportunityDetail/Index?noticeUID=CO1.NTC.1762858&amp;isFromPublicArea=True&amp;isModal=False</t>
  </si>
  <si>
    <t>Prestar los servivios profesionales para realizar la formulacion  y supervision  del proyecto 2045 Teusaquillo con un nuevo contrato social con igualdad de oportuidades para la inclusion  socialcomponente ingreso minimo y demas actividades  requeridas en el marco del Plan  de Desarrollo Local 2021-2024</t>
  </si>
  <si>
    <t>MARIA ALEJANDRA LOPEZ GUZMAN</t>
  </si>
  <si>
    <t>PROF. MAGISTER EN GOBERNANZA Y DERECHOS HUMANOS</t>
  </si>
  <si>
    <t>NO REGISTRA</t>
  </si>
  <si>
    <t>5000128243 0001</t>
  </si>
  <si>
    <t>13-3011601010000002045</t>
  </si>
  <si>
    <t>JOSÉ ALEXANDER ROMERO TABLA</t>
  </si>
  <si>
    <t>FDLT-CPS-034-2021</t>
  </si>
  <si>
    <t>034-2021 CPS-P (55441)</t>
  </si>
  <si>
    <t>https://community.secop.gov.co/Public/Tendering/OpportunityDetail/Index?noticeUID=CO1.NTC.1769648&amp;isFromPublicArea=True&amp;isModal=False</t>
  </si>
  <si>
    <t>Prestar los servicios porfesionales como referentede cultura local en el marco del proyecto 2094 Teusaquillo construyendo acciones  para el fortalecimiento de las capacidades  de la gente, la reactivacion economica  y el impulso empresarial e industria  de la Localdidad  y demas actividades requeridas  en el marco del Plan de Desarrollo Local  2021-2024</t>
  </si>
  <si>
    <t>CLIMACO ESTEBAN ZABALA RAMIREZ</t>
  </si>
  <si>
    <t>PROF. LICENCIADO EN COMUNICACIÓN AUDIOVISUAL</t>
  </si>
  <si>
    <t>21-44-101344316</t>
  </si>
  <si>
    <t xml:space="preserve"> 5000128886 0001</t>
  </si>
  <si>
    <t>16  de febrero 2021</t>
  </si>
  <si>
    <t>MARCELA MANOSALVE</t>
  </si>
  <si>
    <t>FDLT-CPS-035-2021</t>
  </si>
  <si>
    <t>035-2021 CPS-AG (57050)</t>
  </si>
  <si>
    <t>https://community.secop.gov.co/Public/Tendering/OpportunityDetail/Index?noticeUID=CO1.NTC.1770365&amp;isFromPublicArea=True&amp;isModal=False</t>
  </si>
  <si>
    <t>Apoyar las labores operativas requeridas para la promocion y conservacion de la seguridad ciudadana, convivencia y prevencion de conflictividades  en el marco de Plan de Desarrollo Local 2021-  2024 , especificamente en el  poryecto 2164- TEUSAQUILLO RESPIRA CONFIANZA Y SEGURIDAD CIUDADANA al igual que apoyar la articulacion, asistencia y acompañamiento de las actividades relacionadas con la mujer y equidad de genero , vendedores ambulantes, y habitante de calle</t>
  </si>
  <si>
    <t>NARCY JOHANNA MONOSALVA BERNAL</t>
  </si>
  <si>
    <t>PROF. TRABAJO SOCIAL ESP. SISTEMA DE GESTIÓN INTEGRAL DE MEDIO AMBIENTE</t>
  </si>
  <si>
    <t>98-047994000016064</t>
  </si>
  <si>
    <t xml:space="preserve"> 5000128905 0001</t>
  </si>
  <si>
    <t>13-3011603430000002164</t>
  </si>
  <si>
    <t>FDLT-CPS-036-2021</t>
  </si>
  <si>
    <t>036-2021 CPS-P (56675)</t>
  </si>
  <si>
    <t>https://community.secop.gov.co/Public/Tendering/OpportunityDetail/Index?noticeUID=CO1.NTC.1769492&amp;isFromPublicArea=True&amp;isModal=False</t>
  </si>
  <si>
    <t>Apoyar tecnicamente las distintas etapas de los procesos de competencia de las insopecciones de Policia 13A -13B -13C y 13D de la  Localidad según reparto</t>
  </si>
  <si>
    <t>FRANCISCO ANTONIO  TORRES TORRES</t>
  </si>
  <si>
    <t>PROF. ING. CIVIL ESP.  AMBIENTE Y DESARROLLO LOCAL</t>
  </si>
  <si>
    <t>390 · 47- 994000057978</t>
  </si>
  <si>
    <t xml:space="preserve"> 5000128907 0001_x000D_</t>
  </si>
  <si>
    <t>DIANA ORTIZ</t>
  </si>
  <si>
    <t>FDLT-CPS-037-2021</t>
  </si>
  <si>
    <t>037-2021 CPS-P (56665)</t>
  </si>
  <si>
    <t>https://community.secop.gov.co/Public/Tendering/OpportunityDetail/Index?noticeUID=CO1.NTC.1769498&amp;isFromPublicArea=True&amp;isModal=False</t>
  </si>
  <si>
    <t>Apoyar juridicamente la ejecucion de las acciones requeridas para la depuracion de las  actuaciones administrativas que cursan en la Alcaldia Local</t>
  </si>
  <si>
    <t>15-46101020230</t>
  </si>
  <si>
    <t>5000128909 0001</t>
  </si>
  <si>
    <t>ERWIN NIÑO</t>
  </si>
  <si>
    <t>FDLT-CPS-038-2021</t>
  </si>
  <si>
    <t xml:space="preserve">	038-2021 CPS-P (56675)</t>
  </si>
  <si>
    <t>https://community.secop.gov.co/Public/Tendering/OpportunityDetail/Index?noticeUID=CO1.NTC.1770865&amp;isFromPublicArea=True&amp;isModal=False</t>
  </si>
  <si>
    <t>Apoyar tecnicamente las distintas etapas de los procesos de competencia de las Inspecciones de Policia 13A -13B - 13C Y 13 D DE LA Localidad según reparto</t>
  </si>
  <si>
    <t>JOHANA ALEXANDRA ECHEVERRI ROJAS</t>
  </si>
  <si>
    <t>PROF. ARQUITECTURA ESP. GERENCIA OBRA</t>
  </si>
  <si>
    <t>33-44-101209671</t>
  </si>
  <si>
    <t>5000128916 0001_x000D_</t>
  </si>
  <si>
    <t>FDLT-CPS-039-2021</t>
  </si>
  <si>
    <t xml:space="preserve">	039-2021-CPS-P (56323)</t>
  </si>
  <si>
    <t>https://community.secop.gov.co/Public/Tendering/OpportunityDetail/Index?noticeUID=CO1.NTC.1771324&amp;isFromPublicArea=True&amp;isModal=False</t>
  </si>
  <si>
    <t>Prestar los servicios profesionales para realizar la formulacion  y supervision  del proyecto inversion  2049 Teusaquillo entorno protector para los niños y las niñas y demas actividades  requeridas en el marco  del Plan de Desarrollo Local  2021-2024</t>
  </si>
  <si>
    <t>ADRIANA LUCIA BELALCAZAR BENITEZ</t>
  </si>
  <si>
    <t>PROF. SICOLOGIA ESP. GERENCIA DEL TTHH</t>
  </si>
  <si>
    <t>18-46101009043</t>
  </si>
  <si>
    <t xml:space="preserve"> 5000130559 0001</t>
  </si>
  <si>
    <t>18  de febrero 2021</t>
  </si>
  <si>
    <t>13-3011601120000002049</t>
  </si>
  <si>
    <t>FDLT-CPS-040-2022</t>
  </si>
  <si>
    <t>040-2021-CPS-P (56675)</t>
  </si>
  <si>
    <t>https://community.secop.gov.co/Public/Tendering/OpportunityDetail/Index?noticeUID=CO1.NTC.1774635&amp;isFromPublicArea=True&amp;isModal=False</t>
  </si>
  <si>
    <t>Apoyar tecnicamente las distintas etapas de los procesos de copetencia de las inspecciones de Policia 13 A,13 B,13 C y 1 3D  de la Localidad según reparto</t>
  </si>
  <si>
    <t>DIANA MAYERLY LARROTA RAMIREZ</t>
  </si>
  <si>
    <t>PROF. ARQUITECTURA</t>
  </si>
  <si>
    <t>39-44-101122455</t>
  </si>
  <si>
    <t xml:space="preserve"> 5000129876 0001</t>
  </si>
  <si>
    <t>17  de febrero 2021</t>
  </si>
  <si>
    <t>FDLT-CPS 041-2021</t>
  </si>
  <si>
    <t>041-2021-CPS-P (56675)</t>
  </si>
  <si>
    <t>https://community.secop.gov.co/Public/Tendering/OpportunityDetail/Index?noticeUID=CO1.NTC.1774955&amp;isFromPublicArea=True&amp;isModal=False</t>
  </si>
  <si>
    <t>Apoyar tecnicamente las distintas etapas de los procesos de competencia de las inspecciones de Policia 13 A,13 B,13 C y 1 3D  de la Localidad según reparto</t>
  </si>
  <si>
    <t>RUBEN DARIO ESCOBAR SANCHEZ</t>
  </si>
  <si>
    <t>600 47 994000060304</t>
  </si>
  <si>
    <t>5000129877 0001</t>
  </si>
  <si>
    <t>FDLT-CPS-042-2021</t>
  </si>
  <si>
    <t>042-2021 CPS-P (56665)</t>
  </si>
  <si>
    <t>https://community.secop.gov.co/Public/Tendering/OpportunityDetail/Index?noticeUID=CO1.NTC.1777091&amp;isFromPublicArea=True&amp;isModal=False</t>
  </si>
  <si>
    <t>Apoyar juridicamente  la ejecucion de las acciones  requeridas para la depuracion  de las actuaciones administrativas que cursan en la Alcaldia Local</t>
  </si>
  <si>
    <t>SERGIO GARCIA CARTAGENA</t>
  </si>
  <si>
    <t>LA DORADA</t>
  </si>
  <si>
    <t>PROF. DERECHO ESP. DER. DE FAMILIA ESP. DE FAMILIA</t>
  </si>
  <si>
    <t>390-47-994000058045</t>
  </si>
  <si>
    <t>5000130564 0001</t>
  </si>
  <si>
    <t>DIEGO BERNAL / CATALINA DELVASTO SALAZAR/ ANY TOVAR/H3ERNAN QUIÑONEZ</t>
  </si>
  <si>
    <t>20216320004653/1893/1143/0903</t>
  </si>
  <si>
    <t>23/07/2021</t>
  </si>
  <si>
    <t>FDLT-CPS-043-2021</t>
  </si>
  <si>
    <t>043-2021 CPS-P (56665)</t>
  </si>
  <si>
    <t>https://community.secop.gov.co/Public/Tendering/OpportunityDetail/Index?noticeUID=CO1.NTC.1777269&amp;isFromPublicArea=True&amp;isModal=False</t>
  </si>
  <si>
    <t>Apoyar juridicamente la ejecucion de las acciones requeridas para la depuracion de las actuaciones Administrativas que cursan en la Alcaldia Local</t>
  </si>
  <si>
    <t>ELIANA ANDREA BARBOSA GALINDO</t>
  </si>
  <si>
    <t>VILLAVICENCIO</t>
  </si>
  <si>
    <t>PROF. DERECHO ESP. DERECHO ADMINISTRATIVO Y DERECHO CONTRACTUAL Y JURÍDICO NEGOCIABLE</t>
  </si>
  <si>
    <t>5000130565 0001</t>
  </si>
  <si>
    <t>WILDER HUMBERTO TORRES LEON / HERNAN QUIÑONEZ</t>
  </si>
  <si>
    <t>20216320007913/1893/1143/0903</t>
  </si>
  <si>
    <t>03/05/2021</t>
  </si>
  <si>
    <t>FDLT-CPS- 044-2021</t>
  </si>
  <si>
    <t xml:space="preserve">	044-2021 CPS-AG (54660)</t>
  </si>
  <si>
    <t>https://community.secop.gov.co/Public/Tendering/OpportunityDetail/Index?noticeUID=CO1.NTC.1777405&amp;isFromPublicArea=True&amp;isModal=False</t>
  </si>
  <si>
    <t>Prestar los servicios de apoyo a la gestion en la ejecucion del proceso de corrspondencia que se genera en el CDI de  la Alcaldia  Local</t>
  </si>
  <si>
    <t>GIGANTE</t>
  </si>
  <si>
    <t>12-46-101045950</t>
  </si>
  <si>
    <t>5000130569 0001</t>
  </si>
  <si>
    <t>FDLT-CPS-045-2021</t>
  </si>
  <si>
    <t>045-2021 CPS-P (56896)</t>
  </si>
  <si>
    <t>https://community.secop.gov.co/Public/Tendering/OpportunityDetail/Index?noticeUID=CO1.NTC.1777314&amp;isFromPublicArea=True&amp;isModal=False</t>
  </si>
  <si>
    <t>Prestar los servicios profesionales para el desarrollo de  sofware, programacion de codigos y administracion de los sitios web y demas plataformas digitales necesarias  para  la planificacion y aejecucion  de los diferentes planes, programas y proyectos de la Alcaldia Local de Teusaquillo</t>
  </si>
  <si>
    <t>JONNATHAN   BUCHELI GALINDO</t>
  </si>
  <si>
    <t>PROF. ING. SISTEMAS</t>
  </si>
  <si>
    <t>39-44-101122485</t>
  </si>
  <si>
    <t>5000130574 0001</t>
  </si>
  <si>
    <t>FDLT-CPS-046-2021</t>
  </si>
  <si>
    <t xml:space="preserve">	046-2021 CPS-P (57135)</t>
  </si>
  <si>
    <t>https://community.secop.gov.co/Public/Tendering/OpportunityDetail/Index?noticeUID=CO1.NTC.1777504&amp;isFromPublicArea=True&amp;isModal=False</t>
  </si>
  <si>
    <t>Prestacion de servicios profesionales con el fin de gestionar el proceso de cobro persuasivo dentro de las Actuaciones Administrativas que se adelantan en el Area de Gestion Policiva, asi como apoyar la programacion y atencion de los Despachos Comisorios y procedimientos legales y juridicos  que surjan en cumplimiento  de la misionalidad</t>
  </si>
  <si>
    <t xml:space="preserve">MARIA FABIOLA RODRIGUEZ ESPINOSA </t>
  </si>
  <si>
    <t>YACOPI</t>
  </si>
  <si>
    <t>PROF. DERECHO ESP. DER. ADMIN.</t>
  </si>
  <si>
    <t>63-46-101002653</t>
  </si>
  <si>
    <t xml:space="preserve"> 5000130579 0001_x000D_</t>
  </si>
  <si>
    <t>KIMBERLY HERNÁNDEZ ZUÑIGA</t>
  </si>
  <si>
    <t>ERLI SULAI BERNATE MEJIA</t>
  </si>
  <si>
    <t>WILDER HUMBERTO TORRES LEON / HERNAN QUIÑONEZ/SANDRA ANZOLA</t>
  </si>
  <si>
    <t>20216320008063/1223/0903</t>
  </si>
  <si>
    <t>09/12/2021</t>
  </si>
  <si>
    <t>FDLT-CPS-047-2021</t>
  </si>
  <si>
    <t>047-2021 CPS-P (57096)</t>
  </si>
  <si>
    <t>https://community.secop.gov.co/Public/Tendering/OpportunityDetail/Index?noticeUID=CO1.NTC.1777421&amp;isFromPublicArea=True&amp;isModal=False</t>
  </si>
  <si>
    <t>Prestar sus servicios profesionales como lider del equipo de Apoyo a la Supervision de los Contratos de Obra COP-088-2016 su interventoria CI096-2016 y Mobiliario CV -136-2019 para la construccion de la nueva sede del FDLT  en las etapas Contractuales y  Pos Contractuales</t>
  </si>
  <si>
    <t>FRANCISCO JAVIER GRANADOS GUTIERREZ</t>
  </si>
  <si>
    <t>PROF. ING. CIVIL . ESP. GERENCIA DE PROYECTOS</t>
  </si>
  <si>
    <t>980-47-994000016117-0</t>
  </si>
  <si>
    <t xml:space="preserve"> 5000131272 0001</t>
  </si>
  <si>
    <t>19  de febrero 2021</t>
  </si>
  <si>
    <t>GLADYS MEDINA POMPEYO</t>
  </si>
  <si>
    <t>GUDY ANNE RENTERIA MENA</t>
  </si>
  <si>
    <t>FDLT-CPS-048-2021</t>
  </si>
  <si>
    <t>048-2021 CPS-AG (55026)</t>
  </si>
  <si>
    <t>https://community.secop.gov.co/Public/Tendering/OpportunityDetail/Index?noticeUID=CO1.NTC.1777292&amp;isFromPublicArea=True&amp;isModal=False</t>
  </si>
  <si>
    <t>Apoyar asistencialmente a la Alcaldia Local de Teusaquillo a las actividades asistenciales y operativas que se requieran  para el correcto funcionamiento de la Junta Administradora Local</t>
  </si>
  <si>
    <t>LISA MARIA PINTO VILLALOBOS</t>
  </si>
  <si>
    <t>12-46-101045972</t>
  </si>
  <si>
    <t xml:space="preserve"> 5000130586 0001_x000D_</t>
  </si>
  <si>
    <t>FDLT-CPS-049-2021</t>
  </si>
  <si>
    <t>049-2021 CPS-AG (56545)</t>
  </si>
  <si>
    <t>https://community.secop.gov.co/Public/Tendering/OpportunityDetail/Index?noticeUID=CO1.NTC.1782407&amp;isFromPublicArea=True&amp;isModal=False</t>
  </si>
  <si>
    <t>Prestar sus servicios como gestor de convivencia, brindando apoyo en la gestion de movilizaciones , aglomeraciones,seguridad ciudadana, convivencia y prevencion de conflictividades en el Marco del Plan de Desarrollo Local, el Proyecto de Inversion 2164 -TEUSAQUILLO RESPIRA CONFIANZA Y SEGURIDAD CIUDADANA, asi como  apoyar el acompañamiento  a los operativos y jornadas relacionadas  con asuntos de prevencion de emergencia , seguridad y convivencia en la Localdiad</t>
  </si>
  <si>
    <t>PROF. LIC. EDUCACION FISICA</t>
  </si>
  <si>
    <t>15-46-101020415</t>
  </si>
  <si>
    <t>5000131761 0001</t>
  </si>
  <si>
    <t>FDLT-CPS-050-2021</t>
  </si>
  <si>
    <t xml:space="preserve">	050-2021 CPS-AG (56545)</t>
  </si>
  <si>
    <t>https://community.secop.gov.co/Public/Tendering/OpportunityDetail/Index?noticeUID=CO1.NTC.1782696&amp;isFromPublicArea=True&amp;isModal=False</t>
  </si>
  <si>
    <t>Prestar sus servicios como gestor de convivencia, brindando apoyo en la gestion de movilizaciones , aglomeraciones,seguridad ciudadana, convivencia y prevencion de conflictividades en el Marco del Plan de Desarrollo Local, el Proyecto de Inversion 2164 TEUSAQUILLO RESPIRA CONFIANZA Y SEGURIDAD CIUDADANA, asi como  apoyar el acompañamiento  a los operativos y jornadas relacionadas  con asuntos de prevencion de emrgencia , seguridad y convivencia en la Localdiad</t>
  </si>
  <si>
    <t xml:space="preserve">CAYAIMA </t>
  </si>
  <si>
    <t xml:space="preserve">	12-46-101046186</t>
  </si>
  <si>
    <t>5000131763 0001</t>
  </si>
  <si>
    <t>FDLT-CPS-051-2021</t>
  </si>
  <si>
    <t>051-2021 CPS-P (56910)</t>
  </si>
  <si>
    <t>https://community.secop.gov.co/Public/Tendering/OpportunityDetail/Index?noticeUID=CO1.NTC.1784083&amp;isFromPublicArea=True&amp;isModal=False</t>
  </si>
  <si>
    <t xml:space="preserve">El contratista se obliga para con el Fondo de Desarrollo Local de Teusaquillo a prestar los servicios profesionales para la planificacion, gestion y ejecucion de actividades relacionadas con la estrategia de innovacion publica, necesaria para la ejecucion de  los diferentes planes, programas y proyectos de la Alcaldia Local de Teusaquillo </t>
  </si>
  <si>
    <t>MARIA ALEJANDRA BURBANO BENAVIDES</t>
  </si>
  <si>
    <t>PROF. DISEÑO GRAFICO ESP. MARKETING Y PUBLICIDAD DIGITAL</t>
  </si>
  <si>
    <t>39-44-101122576</t>
  </si>
  <si>
    <t>5000131765 0001</t>
  </si>
  <si>
    <t>OSCAR FELIPE ÁVILA BLANCO</t>
  </si>
  <si>
    <t>JORGE CAMILO RUANO CANCHALA</t>
  </si>
  <si>
    <t>OSCAR JAVIER PEREZ NASTAR/MARTHA ENRIQUEZ</t>
  </si>
  <si>
    <t>20216320004163/1143</t>
  </si>
  <si>
    <t>FDLT-CPS-052-2021</t>
  </si>
  <si>
    <t xml:space="preserve">	052-2021 CPS-AG (57113)</t>
  </si>
  <si>
    <t>https://community.secop.gov.co/Public/Tendering/OpportunityDetail/Index?noticeUID=CO1.NTC.1784497&amp;isFromPublicArea=True&amp;isModal=False</t>
  </si>
  <si>
    <t>El contrato que se pretende celebrar, tendra por objeto prestar los servicios de apoyo Administrativo y operativo, para la promocion, acompañamiento y atencion de las instancias de coordinacion interinstitucionales, instancias de participacion locales, y procesos  aplicables en la Localidad en el marco del Proyecto de Inversion  2158- TEUSAQUILLO UN NUEVO CONTRATO SOCIAL  PARA LA PARTICIPACION</t>
  </si>
  <si>
    <t>JAIME ALBERTO ROJAS PATERNINA</t>
  </si>
  <si>
    <t>PROF. NEGOCIOS INTERNACIONALES</t>
  </si>
  <si>
    <t>25-46-101013027</t>
  </si>
  <si>
    <t>5000131767 0001</t>
  </si>
  <si>
    <t>13-3011605550000002158</t>
  </si>
  <si>
    <t>FDLT-CPS-053-2021</t>
  </si>
  <si>
    <t>053-2021 CPS-P (56022)</t>
  </si>
  <si>
    <t>https://community.secop.gov.co/Public/Tendering/OpportunityDetail/Index?noticeUID=CO1.NTC.1785214&amp;isFromPublicArea=True&amp;isModal=False</t>
  </si>
  <si>
    <t>Prestar los servicios profesionales para adelantar y desarrollar los tramites juridicos relacionados con la actividad contractual del FDLT</t>
  </si>
  <si>
    <t>ANGELA TATIANA TUNJANO REYES</t>
  </si>
  <si>
    <t>IBAGUE</t>
  </si>
  <si>
    <t>17-44-101189438</t>
  </si>
  <si>
    <t>5000131758 0001</t>
  </si>
  <si>
    <t>NUBIA MARCELA MONSALVE GUIZA</t>
  </si>
  <si>
    <t>FDLT-CPS-054-2021</t>
  </si>
  <si>
    <t>054-2021 CPS-P (56670)</t>
  </si>
  <si>
    <t>https://community.secop.gov.co/Public/Tendering/OpportunityDetail/Index?noticeUID=CO1.NTC.1785248&amp;isFromPublicArea=True&amp;isModal=False</t>
  </si>
  <si>
    <t>Apoyar juridicamente la ejecucion de las acciones requeridas para el tramite e impulso procesal de las actuaciones contravencionales y/o querellas  que cursan en las inspecciones  de Policia 13A 13B,13C Y 13D   de la Localidad</t>
  </si>
  <si>
    <t>KAREN JULIANA JARA RIVEROS</t>
  </si>
  <si>
    <t>12-46101046246</t>
  </si>
  <si>
    <t>5000131760 0001</t>
  </si>
  <si>
    <t>FDLT-CPS-055-2021</t>
  </si>
  <si>
    <t xml:space="preserve">	055-2021 CPS-P (55868)</t>
  </si>
  <si>
    <t>https://community.secop.gov.co/Public/Tendering/OpportunityDetail/Index?noticeUID=CO1.NTC.1785979&amp;isFromPublicArea=True&amp;isModal=False</t>
  </si>
  <si>
    <t>Prestar sus servicios profesionales  al area de Gestion de Desarrollo Local,para apoyar el tramite de actividad contractual,el proceso de depuracion de obligaciones por pagar  y el tramite e  impulso a la liquidacion de contratos suscritos  con cargo a los recursos del Fondo de Desarrollo Local y dar respuesta a toda la informacion requerida y relacionada con la oficna juridica del FDLT</t>
  </si>
  <si>
    <t xml:space="preserve">ANA MARIA VEGA GUERRERO </t>
  </si>
  <si>
    <t>14-46-101052199</t>
  </si>
  <si>
    <t>HORACIO SANTANA CAICEDO</t>
  </si>
  <si>
    <t>20216300001223</t>
  </si>
  <si>
    <t>10/03/2021</t>
  </si>
  <si>
    <t>FDLT-CPS-056-2021</t>
  </si>
  <si>
    <t xml:space="preserve">	056 2021 CPS-AG (57297)</t>
  </si>
  <si>
    <t>https://community.secop.gov.co/Public/Tendering/OpportunityDetail/Index?noticeUID=CO1.NTC.1792271&amp;isFromPublicArea=True&amp;isModal=False</t>
  </si>
  <si>
    <t xml:space="preserve">Prestar los servicios de apoyo a la Gestion,para realizar todas las actividades operativas y adminsitrativas relacionadas con el proyecto 2094 Teusaquillo constuyendo acciones para el fortalecimiento de capacidades de la gente, la reactivacion economica y el impulso empresarial e industrial  de la Localidad y demas actividades requeridas en el marco del Plan de Desarrollo Local 2021-2024    </t>
  </si>
  <si>
    <t xml:space="preserve"> DIEGO ALEJANDRO CASTELLANOS CASTILLO</t>
  </si>
  <si>
    <t>TEC. GESTION ADMINISTRATIVA</t>
  </si>
  <si>
    <t>15-46-101020499</t>
  </si>
  <si>
    <t xml:space="preserve"> 5000134488 0001_x000D_</t>
  </si>
  <si>
    <t>24  de febrero 2021</t>
  </si>
  <si>
    <t>JUANITA DIAZ</t>
  </si>
  <si>
    <t>FDLT-CPS-057-2021</t>
  </si>
  <si>
    <t xml:space="preserve">	057 2021 CPS-AG(57297)</t>
  </si>
  <si>
    <t>https://community.secop.gov.co/Public/Tendering/OpportunityDetail/Index?noticeUID=CO1.NTC.1793669&amp;isFromPublicArea=True&amp;isModal=False</t>
  </si>
  <si>
    <t>Prestar los servicios de apoyo  a la Gestion para realizar todas las actividades operativas y administrativas relacionadas con el Proyecto 2094 Teusaquillo  construyendo acciones para el fortalecimiento de capacidades de la gente, la reactivacion economica,y el impulso empresarial e industrial de la Localidad y demas actividades requeridas en el Marco del Plan de Desarrollo Loca l2021-2024</t>
  </si>
  <si>
    <t>PROF. DISEÑO GRAFICO MAESTRÍA 2 X MASTER EN MARKETING Y PUBLICIDAD DIGITAL</t>
  </si>
  <si>
    <t xml:space="preserve">	39-44101122626</t>
  </si>
  <si>
    <t>5000134491 0001_x000D_</t>
  </si>
  <si>
    <t>FDLT-CPS-058-2021</t>
  </si>
  <si>
    <t xml:space="preserve">	058 2021 CPS-P (57058)</t>
  </si>
  <si>
    <t>https://community.secop.gov.co/Public/Tendering/OpportunityDetail/Index?noticeUID=CO1.NTC.1792663&amp;isFromPublicArea=True&amp;isModal=False</t>
  </si>
  <si>
    <t>Prestar sus servicios profesionales para las labores requeridas para la promocion  y conservacion de la seguridad ciudadana, convivencia y prevencion de conflictividades en el marco  del Plan de Desarrollo Local 2021-2024 TEUSQUILLO RESPIRA CONFIANZA Y SEGURIDAD CIUDADANA, al igual que la coordinacion en la articulacion,asistencia y acompañamiento  de las actividades relacionadas diversidad y equidad de genero,  vendedores ambulantes y habitante de calle</t>
  </si>
  <si>
    <t xml:space="preserve">JASSON IVAN PINILLOS HINCAPIE </t>
  </si>
  <si>
    <t>PROF. SICOLOGO ESP. DDHH</t>
  </si>
  <si>
    <t>14-46-101050057</t>
  </si>
  <si>
    <t>5000134494 0001</t>
  </si>
  <si>
    <t>SONIA MARLENE SUAREZ PINEDA</t>
  </si>
  <si>
    <t>CESAR CACERES/BIBIANA MEDINA</t>
  </si>
  <si>
    <t>20216300001223/1143</t>
  </si>
  <si>
    <t>FDLT-CPS-059-2021</t>
  </si>
  <si>
    <t>059 2021 CPS-P (56076)</t>
  </si>
  <si>
    <t>https://community.secop.gov.co/Public/Tendering/OpportunityDetail/Index?noticeUID=CO1.NTC.1793863&amp;isFromPublicArea=True&amp;isModal=False</t>
  </si>
  <si>
    <t>El contrato que se pretende celebrar, tendra por objeto prestar los servicios profesionales para realizar la formulacion  y supervision del proyecto  de inversion 2126- Teusaquillo  siembra arboles y respira oxigeno y demas actividades requeridas en el marco del Plan de Desarrollo Local 2021-2024</t>
  </si>
  <si>
    <t>PROF. ING. AMBIENTAL Y SANITARIA</t>
  </si>
  <si>
    <t>18-46-101009165</t>
  </si>
  <si>
    <t xml:space="preserve"> 5000215979 0001</t>
  </si>
  <si>
    <t>21  de octubre 2021</t>
  </si>
  <si>
    <t>13-3011602330000002126</t>
  </si>
  <si>
    <t xml:space="preserve">BIBIANA MEDINA </t>
  </si>
  <si>
    <t>06-03-2021</t>
  </si>
  <si>
    <t>ADICION CON ERROR EN RUBRO</t>
  </si>
  <si>
    <t xml:space="preserve">	059 2021 CPS-P (56076)</t>
  </si>
  <si>
    <t>5000135604 0001</t>
  </si>
  <si>
    <t>25  de febrero 2021</t>
  </si>
  <si>
    <t>FDLT-CPS-060-2021</t>
  </si>
  <si>
    <t>060-2021-CPS-P-(56670)</t>
  </si>
  <si>
    <t>https://community.secop.gov.co/Public/Tendering/OpportunityDetail/Index?noticeUID=CO1.NTC.1793829&amp;isFromPublicArea=True&amp;isModal=False</t>
  </si>
  <si>
    <t>DEISI PAOLA MARTINEZ PINEDA</t>
  </si>
  <si>
    <t>TOTA-BOYACA</t>
  </si>
  <si>
    <t>PROF. DERECHO ESP. EN CONTRATACIÓN ESTATAl</t>
  </si>
  <si>
    <t>17-44-101189470</t>
  </si>
  <si>
    <t>5000134497 0001</t>
  </si>
  <si>
    <t>FDLT-CPS-061-2021</t>
  </si>
  <si>
    <t>061 2021 CPS-P (57211)</t>
  </si>
  <si>
    <t>https://community.secop.gov.co/Public/Tendering/OpportunityDetail/Index?noticeUID=CO1.NTC.1796611&amp;isFromPublicArea=True&amp;isModal=False</t>
  </si>
  <si>
    <t>Prestar los servicios profesionales para la operación prestacion,seguimiento, y cumplimiento de los de los procedimientos administrativos,operativos y programaticos del Servicio Apoyo Economico Tipo C  que contribuyan a la garantia de los derechos de la poblacion mayor en el marco de la Politica Publica Social para el envejecimiento y la vejez en el Distrito Capital a cargo de la Alcaldia Local</t>
  </si>
  <si>
    <t>BARRANQUILA</t>
  </si>
  <si>
    <t>PROF. SICOLOGO</t>
  </si>
  <si>
    <t xml:space="preserve">	18-44-101073950</t>
  </si>
  <si>
    <t xml:space="preserve"> 5000135591 0001_x000D_</t>
  </si>
  <si>
    <t>FDLT-CPS-062-2021</t>
  </si>
  <si>
    <t>062-2021 CPS-P (57260)</t>
  </si>
  <si>
    <t>https://community.secop.gov.co/Public/Tendering/OpportunityDetail/Index?noticeUID=CO1.NTC.1797485&amp;isFromPublicArea=True&amp;isModal=False</t>
  </si>
  <si>
    <t>Prestar los servicios profesionales especializados, como abogado en tramites de los asuntos juridicos y legales que requieran los porcesos misionales y administrativos que se adelantan en la Alcaldia Local de Teusaquillo</t>
  </si>
  <si>
    <t>ANY ALEJANDRA TOVAR CASTILLO</t>
  </si>
  <si>
    <t>12-46-101046511</t>
  </si>
  <si>
    <t>5000135328 0001</t>
  </si>
  <si>
    <t>FDLT-CPS-063-2021</t>
  </si>
  <si>
    <t>063 2021 CPS-P (57317)</t>
  </si>
  <si>
    <t>https://community.secop.gov.co/Public/Tendering/OpportunityDetail/Index?noticeUID=CO1.NTC.1799540&amp;isFromPublicArea=True&amp;isModal=False</t>
  </si>
  <si>
    <t>Prestar los servicios profesionales en la Alcladia Locald e Teusaquillo en el analisis, revision, tramite y reepuesta de tutelas,proposiciones,conciliaciones,solicitudes de entes de control,corporaciones publicas, y conceptos juridicos que se soliciten</t>
  </si>
  <si>
    <t>ADRIANA LUCIA RODRIGUEZ ESPITIA</t>
  </si>
  <si>
    <t>MONIQUIRA</t>
  </si>
  <si>
    <t xml:space="preserve">	39-44-101122698</t>
  </si>
  <si>
    <t xml:space="preserve"> 5000136088 0001</t>
  </si>
  <si>
    <t>ANY TOVAR</t>
  </si>
  <si>
    <t>FDLT-CPS-064-2021</t>
  </si>
  <si>
    <t>064-2021-CPS-P (56670)</t>
  </si>
  <si>
    <t>https://community.secop.gov.co/Public/Tendering/OpportunityDetail/Index?noticeUID=CO1.NTC.1794317&amp;isFromPublicArea=True&amp;isModal=False</t>
  </si>
  <si>
    <t>AIDA LUZ RODRIGUEZ  RODRIGUEZ</t>
  </si>
  <si>
    <t>LA PAZ CESAR</t>
  </si>
  <si>
    <t>PROF. DERECHO ESP. DERECHO ADMINISTRATIVO</t>
  </si>
  <si>
    <t>17-44-101189471</t>
  </si>
  <si>
    <t>5000134500 0001</t>
  </si>
  <si>
    <t>FDLT-CPS-065-2021</t>
  </si>
  <si>
    <t xml:space="preserve">	065 2021 CPS-P (57326)</t>
  </si>
  <si>
    <t>https://community.secop.gov.co/Public/Tendering/OpportunityDetail/Index?noticeUID=CO1.NTC.1801848&amp;isFromPublicArea=True&amp;isModal=False</t>
  </si>
  <si>
    <t>Prestacion de servicios profesionales para apoyar la Alcaldesa Local  en la promocion, articulacion, acompañamiento y seguimiento  para la atencion y proteccion  de los animales domesticos  y silvestres de la Localidad</t>
  </si>
  <si>
    <t>PROF. LIC. BIOLOGIA ESP. PLANEACION AMBIENTAL Y MANEJO DE RECURSOS</t>
  </si>
  <si>
    <t>17-46-101017986</t>
  </si>
  <si>
    <t xml:space="preserve"> 5000136090 0001</t>
  </si>
  <si>
    <t>13-3011602340000002142</t>
  </si>
  <si>
    <t>FDLT-CPS-066-2021</t>
  </si>
  <si>
    <t>066 2021 CPS-P (57267)</t>
  </si>
  <si>
    <t>https://community.secop.gov.co/Public/Tendering/OpportunityDetail/Index?noticeUID=CO1.NTC.1801944&amp;isFromPublicArea=True&amp;isModal=False</t>
  </si>
  <si>
    <t>Apoyar tecnicamente las   distintas etapas de los procesos de competencia de las inspecciones de Policia 13A-13B-13C-13D de la Localidad según reparto y prestar  los servicios profesionales al Alcalde Local y a los inspectores de Policia en la formulacion, implementacion, seguimiento y revision  de planes, proyectos y/o estrategias locales para la terminacion o inactivacion  de las actuaciones administrativas , desde un punto de vista tecnico, con el fin de tener celeridad  y eficiencia en la terminacion  de las actuaciones administrativas que tienen a su cargo, asi como  los servicios profesionales para el cumplimiento del regimen urbanistico  por parte de la Obra de la Sede  Administrativa de la Localidad</t>
  </si>
  <si>
    <t>DIANA LUZ  ORTIZ  RODRIGUEZ</t>
  </si>
  <si>
    <t>PROF. ARQUITECTA ESP. Mercados y Políticas de suelo en América Latina</t>
  </si>
  <si>
    <t>980-47-994000016249-2</t>
  </si>
  <si>
    <t xml:space="preserve"> 5000136092 0001</t>
  </si>
  <si>
    <t>MODIFICACION SOBRE OBNLIGACION ESPECIFICA 14</t>
  </si>
  <si>
    <t>FDLT-CPS-067-2022</t>
  </si>
  <si>
    <t xml:space="preserve">	067-2021-CPS-P (56670)</t>
  </si>
  <si>
    <t>https://community.secop.gov.co/Public/Tendering/OpportunityDetail/Index?noticeUID=CO1.NTC.1798255&amp;isFromPublicArea=True&amp;isModal=False</t>
  </si>
  <si>
    <t>Apoyar juridicamente la ejecucion de las acciones requeridas para el tramite  e impulso procesal  de las actuaciones contravencionales y/o querellas que cursen en las inspecciones  de Policia  13A-13B-13C- Y 13D de la Localidad</t>
  </si>
  <si>
    <t>YOLANDA ANGEL MORENO</t>
  </si>
  <si>
    <t>17-44-101189518</t>
  </si>
  <si>
    <t xml:space="preserve"> 5000135590 0001</t>
  </si>
  <si>
    <t>FDLT-CPS-068-2021</t>
  </si>
  <si>
    <t xml:space="preserve">	068-2021-CPS-AG (56545)</t>
  </si>
  <si>
    <t>https://community.secop.gov.co/Public/Tendering/OpportunityDetail/Index?noticeUID=CO1.NTC.1798249&amp;isFromPublicArea=True&amp;isModal=False</t>
  </si>
  <si>
    <t>Prestar sus servicios como gestor de convivencia, brindando apoyo en la gestion de movilizaciones , aglomeraciones,seguridad ciudadana, convivencia y prevencion de conflictividades en el Marco del Plan de Desarrollo Local, el Proyecto de Inversion 2164- TEUSAQUILLO RESPIRA CONFIANZA Y SEGURIDAD CIUDADANA, asi como apoyar en el acompañamiento a los operativos y jornadas  relacionadas con asuntos  de prevencion de emergencias, seguridad y convivencia en la Localidad</t>
  </si>
  <si>
    <t>TEC. RRHH</t>
  </si>
  <si>
    <t xml:space="preserve">	17-44-101189516</t>
  </si>
  <si>
    <t xml:space="preserve"> 5000135588 0001_x000D_</t>
  </si>
  <si>
    <t>FDLT-CPS-069-2021</t>
  </si>
  <si>
    <t xml:space="preserve">	CO1PCCNTR2303076</t>
  </si>
  <si>
    <t>https://community.secop.gov.co/Public/Tendering/OpportunityDetail/Index?noticeUID=CO1.NTC.1801977&amp;isFromPublicArea=True&amp;isModal=False</t>
  </si>
  <si>
    <t>Prestar los servicios profesionales para el diseño, esctructuracion,organización y ejecucion de estrategias de Gobierno Abierto con sus pilares de trasnparencia,participacion, colaboracion e innovacion publica, de manera transversal a los planes, programas,proyectos o actividades  tecnicas y administrativas desarrolladas en la Alcaldia Local de Teusaquillo</t>
  </si>
  <si>
    <t xml:space="preserve">MARTHA LUCIA ENRIQUEZ GUERRERO </t>
  </si>
  <si>
    <t>IPIALES</t>
  </si>
  <si>
    <t xml:space="preserve">PROF. ARQUITECTO ESP. DOCENCIA UNIVERSITARIA MAGISTER DESARROLLO SOSTENIBLE Y MEDIO AMBIENTE </t>
  </si>
  <si>
    <t>39-44101116212</t>
  </si>
  <si>
    <t>5000136466 0001</t>
  </si>
  <si>
    <t>26  de febrero 2021</t>
  </si>
  <si>
    <t>OSCAR JAVIER PEREZ NASTAR</t>
  </si>
  <si>
    <t>FDLT-CPS-070-2021</t>
  </si>
  <si>
    <t>070-2021 CPS-P (57319)</t>
  </si>
  <si>
    <t>https://community.secop.gov.co/Public/Tendering/OpportunityDetail/Index?noticeUID=CO1.NTC.1802335&amp;isFromPublicArea=True&amp;isModal=False</t>
  </si>
  <si>
    <t>Prestar los servicios profesionales para realizar la formulacion y apoyar en la  supervision del proyecto de inversion 2152 -Un nuevo Contrato Social para el Espacio Publico Local  y demas actividades requeridas en el Marco del Plan de Desarrollo Local 2021-2024</t>
  </si>
  <si>
    <t>PROF. ADMINISTRACION DE EMPRESAS</t>
  </si>
  <si>
    <t>39-44101122710</t>
  </si>
  <si>
    <t>5000136094 0001</t>
  </si>
  <si>
    <t>13-3011603450000002152</t>
  </si>
  <si>
    <t>FDLT-CPS-071-2021</t>
  </si>
  <si>
    <t xml:space="preserve">	071 2021 CPS-P (57340)</t>
  </si>
  <si>
    <t>https://community.secop.gov.co/Public/Tendering/OpportunityDetail/Index?noticeUID=CO1.NTC.1801453&amp;isFromPublicArea=True&amp;isModal=False</t>
  </si>
  <si>
    <t>Prestar los servicios profesionales en el tramite de asuntos  juridicos y legales que requieran los procesos misionales y admiistrativos que se adelantan en la Alcaldia Local  de Teusaquillo</t>
  </si>
  <si>
    <t>OMAR ARTURO CALDERON ZAQUE</t>
  </si>
  <si>
    <t>PROF. DERECHO ESP. DERECHO ADMIN.</t>
  </si>
  <si>
    <t>17-46-101017979</t>
  </si>
  <si>
    <t>5000136095 0001</t>
  </si>
  <si>
    <t>FDLT-CPS-072-2021</t>
  </si>
  <si>
    <t>072-2021-CPS-P (57418)</t>
  </si>
  <si>
    <t>https://community.secop.gov.co/Public/Tendering/OpportunityDetail/Index?noticeUID=CO1.NTC.1802007&amp;isFromPublicArea=True&amp;isModal=False</t>
  </si>
  <si>
    <t xml:space="preserve">Presatr los servicios profesionales para realizar la formulacion y supervision del proyecto 2045- TEUSAQUILLO CON UN NUEVO CONTRATO   SOCIAL  , con igualdad de oportunidades para la inclusion social, componente ingreso minimo y demas actividades requeridas en el Marco  del Plan de Desarrollo Local 2021-2024 </t>
  </si>
  <si>
    <t>DAVID CAMILO CASTIBLANCO SABOGAL</t>
  </si>
  <si>
    <t>PROF. SICOLOGIA ESP. MAGISTER EN GERENCIA PARA EL DESARROLLO</t>
  </si>
  <si>
    <t>39-44-101122708</t>
  </si>
  <si>
    <t>5000136098 0001_x000D_</t>
  </si>
  <si>
    <t>25 de febrero 2022</t>
  </si>
  <si>
    <t>JASSON IVÁN PINILLOS HINCAPIÉ</t>
  </si>
  <si>
    <t>FDLT-CPS-073-2021</t>
  </si>
  <si>
    <t>073-2021 CPS-P (57478)</t>
  </si>
  <si>
    <t>https://community.secop.gov.co/Public/Tendering/OpportunityDetail/Index?noticeUID=CO1.NTC.1802186&amp;isFromPublicArea=True&amp;isModal=False</t>
  </si>
  <si>
    <t>Prestar los servicios profesionales para el desarrollo de las actividades de  pensamiento  de diseño o diseño centrado  en la ciudadania, requeridas para la implementacion  de la estrategia de innovacion publica de los proyectos  que se ejecuten desde el Fondo de Desarrollo Local de Teusaquillo</t>
  </si>
  <si>
    <t>MAGDA SOFIA HERNANDEZ SOTO</t>
  </si>
  <si>
    <t>39-44-101122718</t>
  </si>
  <si>
    <t>5000136485 0001</t>
  </si>
  <si>
    <t>26 de febrero 2021</t>
  </si>
  <si>
    <t>FDLT-CPS-074-2021</t>
  </si>
  <si>
    <t>074 2021 CPS-P (56527)</t>
  </si>
  <si>
    <t>https://community.secop.gov.co/Public/Tendering/OpportunityDetail/Index?noticeUID=CO1.NTC.1810343&amp;isFromPublicArea=True&amp;isModal=False</t>
  </si>
  <si>
    <t>Prestar sus servicios profesionales apoyando al Alcalde Local en su funcion de liderar las estrategias de atencion de movilizaciones,  aglomeraciones, seguridad  y convivencia implementadas  por la Alcaldia Local de Teusaquillo, asi como tambien brindar su apoyo  al Area de Gestio Policiva Juridica en la realizacion  de operativos y atencion  a requerimientos  de gestion del riesgo a todas aquellas que tengan relacion  directa con su objeto contractual</t>
  </si>
  <si>
    <t>CESAR MAURICIO CACERES HERNANDEZ</t>
  </si>
  <si>
    <t>PROF. ADMINISTRADOR POLICIAL</t>
  </si>
  <si>
    <t xml:space="preserve">14-46-101050402 </t>
  </si>
  <si>
    <t>5000138312 0001</t>
  </si>
  <si>
    <t>02 de marzo 2021</t>
  </si>
  <si>
    <t>ERWIN NIÑO/ESMERALDA HERNANDEZ</t>
  </si>
  <si>
    <t>20216300001893/1143</t>
  </si>
  <si>
    <t xml:space="preserve">FDLT-CPS- 075-2021 </t>
  </si>
  <si>
    <t>075-2021-CPS-P-(57289)</t>
  </si>
  <si>
    <t>https://community.secop.gov.co/Public/Tendering/OpportunityDetail/Index?noticeUID=CO1.NTC.1802112&amp;isFromPublicArea=True&amp;isModal=False</t>
  </si>
  <si>
    <t>Prestar los servicios profesionales para apoyar, realizar la formulacion y supervicion del Proyecto de Inversion  2113- Teusquillo Incluyente para las personas con discapacidad y la disminucion de factores de riesgo frente al consumo de sustancias psicoactivas y demas activiades requeridadas en el marco de Desarrollo Local 2021-2024</t>
  </si>
  <si>
    <t>LADY JOHANA  ORDOÑEZ GUERRERO</t>
  </si>
  <si>
    <t>SIBUNDOY</t>
  </si>
  <si>
    <t>PROF. ANTROPOLOGIA ESP. COMUNICACION EDUCATIVA</t>
  </si>
  <si>
    <t>33-44-101210025</t>
  </si>
  <si>
    <t xml:space="preserve"> 5000136099 0001</t>
  </si>
  <si>
    <t>25 de febrero 2021</t>
  </si>
  <si>
    <t>13-3011601060000002113</t>
  </si>
  <si>
    <t>ANGELA TUNJANO REYES</t>
  </si>
  <si>
    <t>FDLT-CPS-076-2021</t>
  </si>
  <si>
    <t>076 2021 CPS-P (55478)</t>
  </si>
  <si>
    <t>https://community.secop.gov.co/Public/Tendering/OpportunityDetail/Index?noticeUID=CO1.NTC.1804295&amp;isFromPublicArea=True&amp;isModal=False</t>
  </si>
  <si>
    <t>Prestar los servicios profesionales par realizar la formulacion y supervisio del proyecto 2139- Teusaquillo con Parques para disfrutar y las demas actividades requeridas en el marco  del Plan de Desarrollo Local 2021-2024</t>
  </si>
  <si>
    <t>HELVER FABIAN CASALLAS ROMERO</t>
  </si>
  <si>
    <t>PROF. ING. CIVIL ESP. GERENCIA DE EMPRESAS CONSTRUCTORAS”</t>
  </si>
  <si>
    <t>14-46-101050301</t>
  </si>
  <si>
    <t>5000136958 0002</t>
  </si>
  <si>
    <t>27 de febrero 2021</t>
  </si>
  <si>
    <t>13-3011602330000002139</t>
  </si>
  <si>
    <t>20216300001423</t>
  </si>
  <si>
    <t>18/03/2021</t>
  </si>
  <si>
    <t>FDLT-CPS-077-2021</t>
  </si>
  <si>
    <t>077-2021 CPS-P (57098)</t>
  </si>
  <si>
    <t>https://community.secop.gov.co/Public/Tendering/OpportunityDetail/Index?noticeUID=CO1.NTC.1804950&amp;isFromPublicArea=True&amp;isModal=False</t>
  </si>
  <si>
    <t>Prestar sus servicios profesionales, apoyo a la Supervision  de los Contratos de Obra COP-088-2016, su interventoria  CI 096-2016, y Mobiliario CV 136-2019  para la construccion de la nueva Sede del FDLT, en las etapas contractuales y poscontractuales de acuerdo con lo contemplado  en el(los) proyecto(s)  2169 FORTALECIMIENTO  INSTITUCIONAL  YRENDICION DE CUENTAS</t>
  </si>
  <si>
    <t>LUISA FERNANDA GOMEZ ESPINOSA</t>
  </si>
  <si>
    <t>PROF. ARQUITECTO ESP. MAESTRIA EN DISEÑO Y GESTION DE PROYECTO</t>
  </si>
  <si>
    <t>14-46-101050298</t>
  </si>
  <si>
    <t xml:space="preserve"> 5000136961 0001_x000D_</t>
  </si>
  <si>
    <t>FDLT-CPS-078-2021</t>
  </si>
  <si>
    <t xml:space="preserve">	078-2021-CPS-AG-(56059)</t>
  </si>
  <si>
    <t>https://community.secop.gov.co/Public/Tendering/OpportunityDetail/Index?noticeUID=CO1.NTC.1804601&amp;isFromPublicArea=True&amp;isModal=False</t>
  </si>
  <si>
    <t>Prestar sus servicios personales para realizar todas actividades operativas  y administrativas relacionadas con el proyecto de inversion 2152 UN NUEVO CONTRATO SOCIAL PARA EL ESPACIO PUBLICO LOCAL y demas actividades requeridas en el marco  del Plan de Desarrollo Local 2021-2024</t>
  </si>
  <si>
    <t>ELIZABETH CASTRO FRANCO</t>
  </si>
  <si>
    <t xml:space="preserve">PROF. ADMIN. TURISTICA </t>
  </si>
  <si>
    <t>33-44-101210077</t>
  </si>
  <si>
    <t>5000136964 0001</t>
  </si>
  <si>
    <t>SILVANA JARAMILLO</t>
  </si>
  <si>
    <t>FDLT-CPS-079-2021</t>
  </si>
  <si>
    <t xml:space="preserve">	079 2021 CPS-AG (57086)</t>
  </si>
  <si>
    <t>https://community.secop.gov.co/Public/Tendering/OpportunityDetail/Index?noticeUID=CO1.NTC.1805253&amp;isFromPublicArea=True&amp;isModal=False</t>
  </si>
  <si>
    <t>Prestar sus servicios de apoyo a la gestion en las labores  operativas requeridas en la  atencion de movilizaciones y aglomeraciones, seguridad y convivencia implementadas por la Alcaldia Local de Teusaquillo, asi como tambien, brindar su apoyo  al Area de Gestion Policiva en Oprerativos y atencion a requerimientos  de gestion del riesgo y todas aquellas que tengan relacion  directa con su objeto contractual</t>
  </si>
  <si>
    <t>DIEGO ALEJANDRO MORENO MAHECHA</t>
  </si>
  <si>
    <t>TECNOL. ADMIN. MUNICIPALES</t>
  </si>
  <si>
    <t>14-46-101050365</t>
  </si>
  <si>
    <t xml:space="preserve"> 5000136966 0002</t>
  </si>
  <si>
    <t>FDLT-CPS-080-2021</t>
  </si>
  <si>
    <t>080 2021 CPS-P (57172)</t>
  </si>
  <si>
    <t>https://community.secop.gov.co/Public/Tendering/OpportunityDetail/Index?noticeUID=CO1.NTC.1804753&amp;isFromPublicArea=True&amp;isModal=False</t>
  </si>
  <si>
    <t>Prestar los servicios profesionales para realizar la formulacion y apoyo a la Supervision del proyecto 2154-Teusaquillo mejor con Malla Vial y Espacio Publico y demas actividades  requeridas en en marco del Plan de Desarrollo  Local 2021-2024</t>
  </si>
  <si>
    <t>14-46-101050297</t>
  </si>
  <si>
    <t>5000136967 0001</t>
  </si>
  <si>
    <t>FDLT-CPS-081-2021</t>
  </si>
  <si>
    <t xml:space="preserve">	081 2021 CPS-P (57457)</t>
  </si>
  <si>
    <t>https://community.secop.gov.co/Public/Tendering/OpportunityDetail/Index?noticeUID=CO1.NTC.1809551&amp;isFromPublicArea=True&amp;isModal=False</t>
  </si>
  <si>
    <t>Prestar los servicios profesionales para realizar la formulacion y supervision  del proyecto de inversion 2147  Teusaquillo responsable con el consumo   y demas actividades requeridas  en el marco del Plan de Desarrollo Local 2021-2024</t>
  </si>
  <si>
    <t>DIEGO ARMANDO REINA BARRERA</t>
  </si>
  <si>
    <t>39-44-101122824</t>
  </si>
  <si>
    <t>5000138319 0001</t>
  </si>
  <si>
    <t>02  de marzo 2021</t>
  </si>
  <si>
    <t>13-3011602380000002147</t>
  </si>
  <si>
    <t>FDLT-CPS-082-2021</t>
  </si>
  <si>
    <t>082 2021 CPS-P (56061)</t>
  </si>
  <si>
    <t>https://community.secop.gov.co/Public/Tendering/OpportunityDetail/Index?noticeUID=CO1.NTC.1805372&amp;isFromPublicArea=True&amp;isModal=False</t>
  </si>
  <si>
    <t>Prestar los servicios profesionales para  apoyar a la Alcaldesa Local en la promocion, acompañamiento,coordinacion y atencion de las instancias de coordinacion interinstitucionales  y las instancias de participacion locales,  asi como los porcesos comunitarios de la Localidad</t>
  </si>
  <si>
    <t xml:space="preserve">OSCAR JAVIER MONROY DIAZ </t>
  </si>
  <si>
    <t>PROF. ADMINISTRADOR PUBLICO</t>
  </si>
  <si>
    <t>SE LE DIO TERMINACION ANTICIPADA , NO SE EJECUTO</t>
  </si>
  <si>
    <t>FDLT-CPS-083-2021</t>
  </si>
  <si>
    <t>083 2021 CPS-P (55453)</t>
  </si>
  <si>
    <t>https://community.secop.gov.co/Public/Tendering/OpportunityDetail/Index?noticeUID=CO1.NTC.1805817&amp;isFromPublicArea=True&amp;isModal=False</t>
  </si>
  <si>
    <t>Prestar los servicios profesionales para realizar la formulacion y supervision del proyecto 2094- Teusaquillo construyendo acciones  para el fortalecimiento  de las capacidades de la gente,  la reactivacion economica y el impulso empresarial e industrial de la Localidad  y demas actividades requeridas en el marco del Plan de Desarrollo Local  2021-2024</t>
  </si>
  <si>
    <t>PROF. SICOLOGIA ESP. DERECHOS HUMANOS</t>
  </si>
  <si>
    <t>65-44-101194650</t>
  </si>
  <si>
    <t>5000136985 0001</t>
  </si>
  <si>
    <t>FDLT-CPS-084-2021</t>
  </si>
  <si>
    <t>084-2021 CPS-P (55815)</t>
  </si>
  <si>
    <t>https://community.secop.gov.co/Public/Tendering/OpportunityDetail/Index?noticeUID=CO1.NTC.1810036&amp;isFromPublicArea=True&amp;isModal=False</t>
  </si>
  <si>
    <t>Apoyar el cubrimiento de las actividades, cronogramas y agenda de la Alcaldia Local a nivel interno y externo asi como la generacion de contenidos periodoisticos</t>
  </si>
  <si>
    <t>MANUEL ALFONSO RUIZ PARRA</t>
  </si>
  <si>
    <t>PROF. COMUNICADOR SOCIAL Y PERIODISTA ESP. EN DESARROLLO REGIONAL</t>
  </si>
  <si>
    <t>15-46-101020615</t>
  </si>
  <si>
    <t>5000138332 0002</t>
  </si>
  <si>
    <t>JOSE ROMERO</t>
  </si>
  <si>
    <t>FDLT-CPS-085-2021</t>
  </si>
  <si>
    <t xml:space="preserve">	085 2021 CPS-P (57107)</t>
  </si>
  <si>
    <t>https://community.secop.gov.co/Public/Tendering/OpportunityDetail/Index?noticeUID=CO1.NTC.1806125&amp;isFromPublicArea=True&amp;isModal=False</t>
  </si>
  <si>
    <t>Prestar servicios profesionales  para realizar la  formulacion y suepervision del proyecto 2101- TEUSAQUILLO UN NUEVO CONTRATO SOCIAL PARA LA DOTACION DE CAIDSG, DOTACION DE JARDINES INFANTILES Y CENTROS AMAR Y PARA LA PREVENCION DE VIOLENCIAS y demas actividades  requeridas en el marco del Plan de Desarrollo Local 2021-2024</t>
  </si>
  <si>
    <t xml:space="preserve">YESICA PAOLA MAJIN COLLAZOS </t>
  </si>
  <si>
    <t>POR ESTADO EN FIRMADO NO PRESENTA DOCUMENTOS PARA VALIDACION</t>
  </si>
  <si>
    <t>FDLT-CPS-086-2021</t>
  </si>
  <si>
    <t xml:space="preserve">	086 2021 CPS-P (56061)</t>
  </si>
  <si>
    <t>https://community.secop.gov.co/Public/Tendering/OpportunityDetail/Index?noticeUID=CO1.NTC.1811503&amp;isFromPublicArea=True&amp;isModal=False</t>
  </si>
  <si>
    <t>Prestar los servicios profesionales para apoyar a la Alcaldesa Local en la promocion, acompañamiento, coordinacion y atencion  de las instancias de coordinacion interinstitucionales y las instancias de  participacion locales, asi como los procesos comunitarios  de la Localidad</t>
  </si>
  <si>
    <t>OSCAR JAVIER MONROY DIAZ</t>
  </si>
  <si>
    <t>14-46-101050379</t>
  </si>
  <si>
    <t>5000138435!0001</t>
  </si>
  <si>
    <t>FDLT-CPS-087-2021</t>
  </si>
  <si>
    <t xml:space="preserve">	087 2021 CPS-P (57510)</t>
  </si>
  <si>
    <t>https://community.secop.gov.co/Public/Tendering/OpportunityDetail/Index?noticeUID=CO1.NTC.1811440&amp;isFromPublicArea=True&amp;isModal=False</t>
  </si>
  <si>
    <t>Prestar los servicios profesionales para apoyar a la Alcaldesa Local en la promocion, acompañamiento, coordinacion y atencion con enfoque de innovacion  centrado en la comunidad, los procesos participacion Locales asi como los procesos comunitarios de la Localidad</t>
  </si>
  <si>
    <t xml:space="preserve">OSCAR JAVIER PEREZ NASTAR </t>
  </si>
  <si>
    <t>PROF. DISEÑO INDUSTRIAL</t>
  </si>
  <si>
    <t>15-46-101020616</t>
  </si>
  <si>
    <t>5000138422 0001_x000D_</t>
  </si>
  <si>
    <t>CAROLINA ALEXANDRA CANO MERCHÁN</t>
  </si>
  <si>
    <t>FDLT-CPS-088-2021</t>
  </si>
  <si>
    <t>088-2021-CPS-AG (57299)</t>
  </si>
  <si>
    <t>https://community.secop.gov.co/Public/Tendering/OpportunityDetail/Index?noticeUID=CO1.NTC.1810090&amp;isFromPublicArea=True&amp;isModal=False</t>
  </si>
  <si>
    <t>Prestar los servicios de apoyo a la gestion  para realizar todas las actividades  operativas y administrativas relacionadas con el proyecto  2154- Teusaquillo  mejor con la Malla Vial  y Espacio Publico y demas activiades requeridas en el marco del Plan de Desarrollo Local</t>
  </si>
  <si>
    <t>14-46-101050454</t>
  </si>
  <si>
    <t>5000138425 0001</t>
  </si>
  <si>
    <t>13-3011604490000002154</t>
  </si>
  <si>
    <t>JAVIER RUBIO</t>
  </si>
  <si>
    <t>FDLT-CPS-089-2021</t>
  </si>
  <si>
    <t xml:space="preserve">	089-2021 CPS-AG (57475)</t>
  </si>
  <si>
    <t>https://community.secop.gov.co/Public/Tendering/OpportunityDetail/Index?noticeUID=CO1.NTC.1810275&amp;isFromPublicArea=True&amp;isModal=False</t>
  </si>
  <si>
    <t>Apoyar las tareas operativas de carácter archivistico desarrolladas en la Alcaldia Local para garantizar la aplicación  correcta de los procedimientos tecnicos</t>
  </si>
  <si>
    <t>ANA MILENA BERMUDEZ RODRIGUEZ</t>
  </si>
  <si>
    <t>TECNOL. EN ADMINISTRACION DOCUMENTAL</t>
  </si>
  <si>
    <t>39-44-101122801</t>
  </si>
  <si>
    <t>5000138428 0001</t>
  </si>
  <si>
    <t>FDLT-CPS-090-2021</t>
  </si>
  <si>
    <t xml:space="preserve">	090-2021-CPS-AG-(56545)</t>
  </si>
  <si>
    <t>https://community.secop.gov.co/Public/Tendering/OpportunityDetail/Index?noticeUID=CO1.NTC.1814586&amp;isFromPublicArea=True&amp;isModal=False</t>
  </si>
  <si>
    <t>Prestar sus servicios como gestor de convivencia brindando apoyo en la atencion de movilizaciones, aglomeraciones, seguridad ciudadana, convivencia  y prevencion de conflictividades en el marco del Plan de Desarrollo Local  el Proyecto de Inversion  2164- TEUSAQUILLO RESPIRA CONFIANZA Y SEGURIDAD CIUDADANA asi como apoyar el acompañamiento a los operativos y jornadas relacionadas  con asuntos de prevencion de  emergencias, seguridad y convivencia en la Localidad</t>
  </si>
  <si>
    <t>YURY ADRIANA RODRIGUEZ AVENDAÑO</t>
  </si>
  <si>
    <t>TECN. EN PANIFICACION</t>
  </si>
  <si>
    <t>14-46-101050534</t>
  </si>
  <si>
    <t>5000138823 0001</t>
  </si>
  <si>
    <t>03 de marzo 2021</t>
  </si>
  <si>
    <t>CESAR CACERES</t>
  </si>
  <si>
    <t>FDLT-CPS-091-2021</t>
  </si>
  <si>
    <t>091 2021 CPS-AG (56545)</t>
  </si>
  <si>
    <t>https://community.secop.gov.co/Public/Tendering/OpportunityDetail/Index?noticeUID=CO1.NTC.1814557&amp;isFromPublicArea=True&amp;isModal=False</t>
  </si>
  <si>
    <t>Prestar sus servicios como gestor de convivencia, brindando apoyo en la atencion de movilizaciones, aglomeraciones, seguridad ciudadana , convivencia y prevencion de conflicitividades  en el marco del Plan de Desarrollo Local  del Proyecto de Inversion 2164- TEUSAQUILLO RESPIRA CONFIANZA Y SEGURIDAD CIUDADANA asi como apoyar en el acompañamiento a los operativos y  jornadas relacionadas con asuntos de prevencion de emergencia, seguridad y convivencia en la Localidad</t>
  </si>
  <si>
    <t>39-44-101122876</t>
  </si>
  <si>
    <t>5000138824 0001</t>
  </si>
  <si>
    <t>JOSE ALEXANDER ROMERO</t>
  </si>
  <si>
    <t>FDLT-CPS-092-2021</t>
  </si>
  <si>
    <t>092 2021 CPS-AG (57280)</t>
  </si>
  <si>
    <t>https://community.secop.gov.co/Public/Tendering/OpportunityDetail/Index?noticeUID=CO1.NTC.1814584&amp;isFromPublicArea=True&amp;isModal=False</t>
  </si>
  <si>
    <t>Apoyar administrativa y asistencialmente al Area de Gestion de Desarrollo Local, en el marco del Plan  de Gestion Local  para la vigencia 2021</t>
  </si>
  <si>
    <t>CARLOS FABIAN RAMIREZ AREVALO</t>
  </si>
  <si>
    <t>TECN. EN SISTEMAS</t>
  </si>
  <si>
    <t>14-46-101050549</t>
  </si>
  <si>
    <t>5000138825 0001</t>
  </si>
  <si>
    <t>SYRUS PACHECO</t>
  </si>
  <si>
    <t>FDLT-CPS-093-2021</t>
  </si>
  <si>
    <t>093-2021-CPS-AG-(56545)</t>
  </si>
  <si>
    <t>https://community.secop.gov.co/Public/Tendering/OpportunityDetail/Index?noticeUID=CO1.NTC.1818037&amp;isFromPublicArea=True&amp;isModal=False</t>
  </si>
  <si>
    <t>Prestar sus servicios como gestor de convivencia brindando apoyo en  la atencion de movilizaciones,aglomeraciones, seguridadad ciudadana, convivencia, y prevencion de conflictividades  en el marco del Plan de Desarrollo Local del Proyecto  de Inversion 2164- TEUSAQUILLO RESPIRA CONFIANZA Y SEGURIDAD CIUDADANA asi como apoyar en el acompañamiento  a los operativos y jornadas relacionadas  con asuntos de prevencion de emergencias, seguridad y convivencia en la Localidad</t>
  </si>
  <si>
    <t>FERNANDO ADOLFO RINCON VALBUENA</t>
  </si>
  <si>
    <t>63-46-101002318</t>
  </si>
  <si>
    <t>5000139502 0001</t>
  </si>
  <si>
    <t>HERNAN DANIEL HERNANDEZ RUBIANO</t>
  </si>
  <si>
    <t>FDLT-CPS-094-2021</t>
  </si>
  <si>
    <t>094-2021-CPS-P(55814)</t>
  </si>
  <si>
    <t>https://community.secop.gov.co/Public/Tendering/OpportunityDetail/Index?noticeUID=CO1.NTC.1821370&amp;isFromPublicArea=True&amp;isModal=False</t>
  </si>
  <si>
    <t>Coordinar, liderar y asesorar los planes y estraegias de comunicación interna y externa para la divulgacion de los programas, proyectos y actividades de la Alcaldia Local</t>
  </si>
  <si>
    <t>FRANKLIN AIMER TORRES MENDOZA</t>
  </si>
  <si>
    <t>CAUCASIA</t>
  </si>
  <si>
    <t>PROF. COMUNICADOR SOCIAL Y PERIODISTA</t>
  </si>
  <si>
    <t>15-46-101020734</t>
  </si>
  <si>
    <t>5000140270 0001</t>
  </si>
  <si>
    <t>05 de marzo 2021</t>
  </si>
  <si>
    <t>FDLT-CPS-095-2021</t>
  </si>
  <si>
    <t>095 2021 CPS-P (56676)</t>
  </si>
  <si>
    <t>https://community.secop.gov.co/Public/Tendering/OpportunityDetail/Index?noticeUID=CO1.NTC.1824202&amp;isFromPublicArea=True&amp;isModal=False</t>
  </si>
  <si>
    <t>Apoyar tecnicamente a las distintas etapas de  los procesos de competencia de la Alcaldia Local para la depuracion de actuaciones administrativas</t>
  </si>
  <si>
    <t>PROF. ARQUITECTURA ESP. EN DERECHO URBANO PROPIEDAD</t>
  </si>
  <si>
    <t>980 47 994000016359</t>
  </si>
  <si>
    <t>5000140725 0001</t>
  </si>
  <si>
    <t>FDLT-CPS-096-2021</t>
  </si>
  <si>
    <t xml:space="preserve">	096-2021-CPS-AG-(57459)</t>
  </si>
  <si>
    <t>https://community.secop.gov.co/Public/Tendering/OpportunityDetail/Index?noticeUID=CO1.NTC.1829506&amp;isFromPublicArea=True&amp;isModal=False</t>
  </si>
  <si>
    <t>Apoyar administrativa y asistencialmente a las inspecciones de Policia de la Localidad</t>
  </si>
  <si>
    <t>EDGAR ANDRES CORTES TORRES</t>
  </si>
  <si>
    <t>GU009395</t>
  </si>
  <si>
    <t>CONFIANZA</t>
  </si>
  <si>
    <t>5000141658 0001</t>
  </si>
  <si>
    <t>09 de marzo 2021</t>
  </si>
  <si>
    <t>SUSPENDIDO</t>
  </si>
  <si>
    <t>VALIDAR LA SUSPENCION EN EL ESTADO</t>
  </si>
  <si>
    <t>FDLT-CPS-097-2021</t>
  </si>
  <si>
    <t>097-2021-CPS-AG-(57146)</t>
  </si>
  <si>
    <t>https://community.secop.gov.co/Public/Tendering/OpportunityDetail/Index?noticeUID=CO1.NTC.1830981&amp;isFromPublicArea=True&amp;isModal=False</t>
  </si>
  <si>
    <t>Apoyar la Gestion Documental y las labores  operativas que generan los procesos que se adelantan en el Area de Gestion Policiva, en especial las relacionadas con el proceso de impulso y depuracion de las actuaciones administrativas existentes en la Alcaldia Local</t>
  </si>
  <si>
    <t>MARIA YANIRA CUERVO GONZALEZ</t>
  </si>
  <si>
    <t>PROF. LICENCIATURA INFANTIL</t>
  </si>
  <si>
    <t>12-46-101047376</t>
  </si>
  <si>
    <t>5000142779 0001</t>
  </si>
  <si>
    <t>10 de marzo 2021</t>
  </si>
  <si>
    <t>DIEGO BERNAL / CATALINA DELVASTO SALAZAR</t>
  </si>
  <si>
    <t>20216320004653/1893</t>
  </si>
  <si>
    <t>FDLT-CPS-098-2020</t>
  </si>
  <si>
    <t>098 2021 CPS-P (57579)</t>
  </si>
  <si>
    <t>https://community.secop.gov.co/Public/Tendering/OpportunityDetail/Index?noticeUID=CO1.NTC.1832959&amp;isFromPublicArea=True&amp;isModal=False</t>
  </si>
  <si>
    <t>Prestar los servicios profesionales para realizar la formulacion,planificacion, seguimiento,control y apoyo ala Supervision del Proyecto de Inversion 2160- Jovenes con un futuro y demas actividades requeridas en el Marco del Plan  de Desarrollo  Local 2021-2024</t>
  </si>
  <si>
    <t>PROF. DERECHO ESP. DERECHO ADMIN. Y CONTRATACION ESTATAL</t>
  </si>
  <si>
    <t>39-44-101123069</t>
  </si>
  <si>
    <t>5000142919 0001</t>
  </si>
  <si>
    <t>FDLT-CPS-099-2021</t>
  </si>
  <si>
    <t>099 2021 CPS-P (55860)</t>
  </si>
  <si>
    <t>https://community.secop.gov.co/Public/Tendering/OpportunityDetail/Index?noticeUID=CO1.NTC.1836666&amp;isFromPublicArea=True&amp;isModal=False</t>
  </si>
  <si>
    <t>Prestar sus servicios profesionales para adelantar la revision y el seguimiento juridico del cumplimiento de las obligaciones  de los diferentes contratos suscritos con cargo a los recursos del FDLT</t>
  </si>
  <si>
    <t>LAURA DEL PILAR POVEDA PARRA</t>
  </si>
  <si>
    <t>DUITAMA</t>
  </si>
  <si>
    <t>PROF. DERECHO MAESTRIA DERECHO ADMIN. DOCTORADO EN DERECHO</t>
  </si>
  <si>
    <t xml:space="preserve">	14-46-101051013</t>
  </si>
  <si>
    <t>5000142920 0001</t>
  </si>
  <si>
    <t>10  de marzo 2021</t>
  </si>
  <si>
    <t>FDLTCD-100-2021 (57741)</t>
  </si>
  <si>
    <t>100-2021 (57741)</t>
  </si>
  <si>
    <t>https://community.secop.gov.co/Public/Tendering/OpportunityDetail/Index?noticeUID=CO1.NTC.1836806&amp;isFromPublicArea=True&amp;isModal=False</t>
  </si>
  <si>
    <t>Entregar al Fondo de Desarrollo Local de Teusaquillo a título de arrendamiento, el uso y goce del inmueble ubicado en la calle 40 # 20 38, para el funcionamiento del depósito, oficina del almacén de la alcaldía local y además de contar con las instalaciones adecuadas para la realización de las actividades propias de las instancias y espacios de participación ciudadana</t>
  </si>
  <si>
    <t>INVERSIONES RECTICAR SAS_x000D_</t>
  </si>
  <si>
    <t>IVAN GILBERTO ALONSO CALDAS</t>
  </si>
  <si>
    <t xml:space="preserve">	1446101051011</t>
  </si>
  <si>
    <t>5000142921 0001</t>
  </si>
  <si>
    <t>FDLT-CPS-101-2021</t>
  </si>
  <si>
    <t>101-2021-CPS-AG-(56545)</t>
  </si>
  <si>
    <t>https://community.secop.gov.co/Public/Tendering/OpportunityDetail/Index?noticeUID=CO1.NTC.1836350&amp;isFromPublicArea=True&amp;isModal=False</t>
  </si>
  <si>
    <t>Prestar sus servicios como gestor de convivencia  brindando apoyo en la atencion de movilizaciones, aglomeraciones, seguridad ciudadana , convivencia y prevencion de confilctividades  en el marco del Plan de Desarrollo Local el proyecto de Inversion  2164- TEUSAQUILLO RESPIRA CONFIANZA Y SEGURIDAD CIUDADANA  asi como apoyar en el acompañamiento a los operativos y jornadas relacionadas  con asuntos de prevencion  de emergencias, seguridad y convivencia en la Localidad</t>
  </si>
  <si>
    <t>ANGELA COSTANZA TENJO GOMEZ</t>
  </si>
  <si>
    <t>CHIA</t>
  </si>
  <si>
    <t>TECNOL. ADMINISTRACION HOTELERA</t>
  </si>
  <si>
    <t>980-47-994000016426-0</t>
  </si>
  <si>
    <t xml:space="preserve"> 5000142923 0002_x000D_</t>
  </si>
  <si>
    <t>FDLT-CPS-102-2021</t>
  </si>
  <si>
    <t>102-2021-CPS-P-(57271)</t>
  </si>
  <si>
    <t>https://community.secop.gov.co/Public/Tendering/OpportunityDetail/Index?noticeUID=CO1.NTC.1836556&amp;isFromPublicArea=True&amp;isModal=False</t>
  </si>
  <si>
    <t>Prestacion de servicios profesionales  con el fin de gestionar la depuracion  de actuaciones administrativas que se adelantan en el Area de Gestion Policiva , en especial aquellas que tengan relacion  en el seguimiento y cumplimiento  de sentencias judiciales, como tambien apoyar la programacion  y atencion de los Despachos Comisorios  y procedimientos legales y juridicos que surjan  en cumplimiento de la Misionalidad</t>
  </si>
  <si>
    <t>KELLY JOHANNA BARRANTES ANGARITA</t>
  </si>
  <si>
    <t>PROF. DERECHO Y TÉCNICA EN INVESTIGACIÓN CRIMINAL Y JUDICIAL</t>
  </si>
  <si>
    <t>11-46-101019770</t>
  </si>
  <si>
    <t>5000142922 0001</t>
  </si>
  <si>
    <t>20216320004643</t>
  </si>
  <si>
    <t>103 2021 CS ORDEN DE COMPRA 66193</t>
  </si>
  <si>
    <t>ORDEN DE COMPRA 66193</t>
  </si>
  <si>
    <t>https://wwwcolombiacompragovco/tienda-virtual-del-estado-colombiano/ordenes-compra/66193</t>
  </si>
  <si>
    <t>Contratar el suministro de combustible para los vehículos que conforman el parque automotor de la Alcaldía local de Teusaquillo de conformidad con el Acuerdo Marco de Precios por parte de entidades compradoras CCE-715- 1-AMP-2018</t>
  </si>
  <si>
    <t>ORGANIZACIÓN TERPEL SA</t>
  </si>
  <si>
    <t>JUAN MANUEL BOTERO OCAMPO</t>
  </si>
  <si>
    <t xml:space="preserve">NAYARA TORRES RAGEL </t>
  </si>
  <si>
    <t>20216320006773</t>
  </si>
  <si>
    <t>FDLT-CPS-104-2021</t>
  </si>
  <si>
    <t>104 2021 CPS-AG (56948)</t>
  </si>
  <si>
    <t>https://community.secop.gov.co/Public/Tendering/OpportunityDetail/Index?noticeUID=CO1.NTC.1902235&amp;isFromPublicArea=True&amp;isModal=False</t>
  </si>
  <si>
    <t>Prestar los servicios de  apoyo en la gestion, para realizar todas las actividades operativas y administrativas relacionadas con el proyecto  2174-Teusaquillo  responsable con el consumo y demas actividades requeridas en el marco del Plan de Desarrollo Local  2021-2024</t>
  </si>
  <si>
    <t>TECNOL. ALIMENTOS</t>
  </si>
  <si>
    <t>11-46101052285</t>
  </si>
  <si>
    <t>5000159054 000</t>
  </si>
  <si>
    <t>11 de abril 2021</t>
  </si>
  <si>
    <t>20216300001893</t>
  </si>
  <si>
    <t>FDLTMC-001-2021 (58294)</t>
  </si>
  <si>
    <t>105 2021 CS (58294)</t>
  </si>
  <si>
    <t xml:space="preserve">https://community.secop.gov.co/Public/Tendering/OpportunityDetail/Index?noticeUID=CO1.NTC.1901559&amp;isFromPublicArea=True&amp;isModal=False
</t>
  </si>
  <si>
    <t>CONTRATAR LOS SEGUROS QUE AMPAREN LOS INTERESES PATRIMONIALES, ASÍ COMO LOS BIENES QUE ESTÉN BAJO SU RESPONSABILIDAD, CUSTODIA, CUIDADO Y CONTROL, O POR LOS QUE PUEDA SER LEGALMENTE RESPONSABLE DEL FONDO DE DESARROLLO LOCAL DE TEUSAQUILLO.” GRUPO 1 (SEGUROS GENERALES Y RSCP – MANEJO)</t>
  </si>
  <si>
    <t>LIBERTY SEGUROS S.A</t>
  </si>
  <si>
    <t>JENCY DIAZ SUAREZ</t>
  </si>
  <si>
    <t>5000161625 0002</t>
  </si>
  <si>
    <t>15 de abril 2021</t>
  </si>
  <si>
    <t>131020202020107/108/109</t>
  </si>
  <si>
    <t>NO REQUIERE POLIZA</t>
  </si>
  <si>
    <t>FDLT-CPS-106-2021</t>
  </si>
  <si>
    <t>106 2021 CPS-AG (57221)</t>
  </si>
  <si>
    <t>https://community.secop.gov.co/Public/Tendering/OpportunityDetail/Index?noticeUID=CO1.NTC.1915255&amp;isFromPublicArea=True&amp;isModal=False</t>
  </si>
  <si>
    <t xml:space="preserve">El contrato que se pretende celebrar tendra por objeto apoyar Administrativa y Asistencialmente a las Inspecciones de Policia de la Localidad  </t>
  </si>
  <si>
    <t>JEIMY PAOLA GONZALEZ VELASQUEZ</t>
  </si>
  <si>
    <t>63-46-10100219 9</t>
  </si>
  <si>
    <t xml:space="preserve"> 5000163905 0001</t>
  </si>
  <si>
    <t>21 de abril 2021</t>
  </si>
  <si>
    <t>FDLT-CPS-107-2021</t>
  </si>
  <si>
    <t>107 2021 CPS-AG (57221)</t>
  </si>
  <si>
    <t>https://community.secop.gov.co/Public/Tendering/OpportunityDetail/Index?noticeUID=CO1.NTC.1915066&amp;isFromPublicArea=True&amp;isModal=False</t>
  </si>
  <si>
    <t>El contrato que se pretende celebrar, tendra por objeto  Apoyar admiistrativa y asistencialmente a las Inspecciones de Polcia  de la Localidad</t>
  </si>
  <si>
    <t>NANCY GONZALEZ  CHOCONTA</t>
  </si>
  <si>
    <t>TEC. LABORAL</t>
  </si>
  <si>
    <t>63-46-101002202</t>
  </si>
  <si>
    <t xml:space="preserve"> 5000163910 0001</t>
  </si>
  <si>
    <t>NANCY GONZALEZ CHOCONTA</t>
  </si>
  <si>
    <t>FDLT-CPS-108-2021</t>
  </si>
  <si>
    <t>108 2021 CPS-AG (57221)</t>
  </si>
  <si>
    <t>https://community.secop.gov.co/Public/Tendering/OpportunityDetail/Index?noticeUID=CO1.NTC.1913045&amp;isFromPublicArea=True&amp;isModal=False</t>
  </si>
  <si>
    <t>63-46101002195</t>
  </si>
  <si>
    <t>5000162519 0001</t>
  </si>
  <si>
    <t>16 de abril 2021</t>
  </si>
  <si>
    <t>FDLT-CPS-109-2021</t>
  </si>
  <si>
    <t>109 2021 CPS-AG (56071)</t>
  </si>
  <si>
    <t>https://community.secop.gov.co/Public/Tendering/OpportunityDetail/Index?noticeUID=CO1.NTC.1912964&amp;isFromPublicArea=True&amp;isModal=False</t>
  </si>
  <si>
    <t>Prestar los servicios de apoyo a la gestion para realizar todas las actividades operativas y administrativas relacionadas con el proyecto de inversion 2162- Teusaquillo Localidad segura para las mujeres y demas actividades requeridas en el marco del Plan de Desarrollo Local 2021-2024</t>
  </si>
  <si>
    <t>PROF. SICOLOGIA Y COMUNICADORA SOCIAL</t>
  </si>
  <si>
    <t>63-46-101002197</t>
  </si>
  <si>
    <t>5000162430 0002</t>
  </si>
  <si>
    <t>FDLT-CPS -110-2021</t>
  </si>
  <si>
    <t xml:space="preserve">	110 2021 CPS-AG (57221)</t>
  </si>
  <si>
    <t>https://community.secop.gov.co/Public/Tendering/OpportunityDetail/Index?noticeUID=CO1.NTC.1917570&amp;isFromPublicArea=True&amp;isModal=False</t>
  </si>
  <si>
    <t xml:space="preserve">El contrato que se pretende celebrar, tendra por objeto apoyar Administrativa y Asistencialmente a las Inspecciones de Policia de la Localidad  </t>
  </si>
  <si>
    <t>980-47-994000016864</t>
  </si>
  <si>
    <t>5000163904 0001_x000D_</t>
  </si>
  <si>
    <t>MARTHA CHICUE</t>
  </si>
  <si>
    <t>FDLT-CPS-111-2021</t>
  </si>
  <si>
    <t xml:space="preserve">	111-2021-CPS-P (57266)</t>
  </si>
  <si>
    <t>https://community.secop.gov.co/Public/Tendering/OpportunityDetail/Index?noticeUID=CO1.NTC.1917468&amp;isFromPublicArea=True&amp;isModal=False</t>
  </si>
  <si>
    <t>Prestar los servicios prefesionales en el diseño, seguimiento e implementacion de planes, proyectos y/o actividades tecnicas y administrativas relacionadas con la estrategia local  de impulso y depuracion  de las actuaciones administrativas  que cursan el la Alcaldia Local de Teusaquillo</t>
  </si>
  <si>
    <t>WILLDER HUMBERTO TORRES LEON</t>
  </si>
  <si>
    <t>PROF. DERECHO ESP. DERECHO ADMIN. MAESTRIA DER. PUBLICO</t>
  </si>
  <si>
    <t>12-44-101206687</t>
  </si>
  <si>
    <t xml:space="preserve"> 5000163742 0001</t>
  </si>
  <si>
    <t>20  de abril 2021</t>
  </si>
  <si>
    <t xml:space="preserve">ERWIN LEONARDO NIÑO / SANDRA ANZOLA </t>
  </si>
  <si>
    <t>20216320005663/20216320004643/1893</t>
  </si>
  <si>
    <t>POLIZA VENCIDA</t>
  </si>
  <si>
    <t>FDLTMC-002-2021 (58294)</t>
  </si>
  <si>
    <t>112 2021 CS (58294)</t>
  </si>
  <si>
    <t>https://community.secop.gov.co/Public/Tendering/OpportunityDetail/Index?noticeUID=CO1.NTC.1913073&amp;isFromPublicArea=True&amp;isModal=False</t>
  </si>
  <si>
    <t>CONTRATAR LOS SEGUROS QUE AMPAREN LOS INTERESES PATRIMONIALES ASI COMO LOS BIENES QUE ESTEN BAJO SU RESPONSABILIDAD CUSTODIA CUIDADO Y CONTROL, O POR LOS QUE PUEDA SER LEGALMENTE RESPONSABLE DEL FONDO DE DESARROLLO LOCAL DE TEUSAQUILLO/ SEGURO DE VIDA GRUPO EDILES</t>
  </si>
  <si>
    <t>COMPAÑIA MUNDIAL DE SEGUROS S A</t>
  </si>
  <si>
    <t>Francisco Javier Prieto Sanchez</t>
  </si>
  <si>
    <t>5000163724 0002</t>
  </si>
  <si>
    <t>13-1020202020105/107/108/109</t>
  </si>
  <si>
    <t>ASEO Y CAFETERIA</t>
  </si>
  <si>
    <t>ORDEN DE COMPRA 68364</t>
  </si>
  <si>
    <t>https://www.colombiacompra.gov.co/sites/cce_public/files/cce_update_purchase_order/acta_de_inicio_oc_68364_ok.pdf</t>
  </si>
  <si>
    <t>Realizar la contratación de una firma que preste el servicio integral de aseo, cafetería y mantenimiento con personal, insumos y maquinaria necesarias para la prestación del servicio requerido en las instalaciones de la Alcaldía Local de Teusaquillo y la JAL</t>
  </si>
  <si>
    <t>Union Temporal Eminser -Soloaseo 2020</t>
  </si>
  <si>
    <t>UNION TEMPORAL</t>
  </si>
  <si>
    <t>ANGELA ESPITIA PINTO</t>
  </si>
  <si>
    <t>01/05/2021</t>
  </si>
  <si>
    <t>20226320004363/20226320002533</t>
  </si>
  <si>
    <t>26/04/2022</t>
  </si>
  <si>
    <t xml:space="preserve">ORDEN DE COMPRA </t>
  </si>
  <si>
    <t>FDLTMC-003-202</t>
  </si>
  <si>
    <t>114 2021 CPS</t>
  </si>
  <si>
    <t>https://community.secop.gov.co/Public/Tendering/OpportunityDetail/Index?noticeUID=CO1.NTC.1944418&amp;isFromPublicArea=True&amp;isModal=False</t>
  </si>
  <si>
    <t>PRESTAR EL SERVICIO INTEGRAL DE FOTOCOPIADO Y ESCANEO DE DOCUMENTOS A PRECIOS UNITARIOS SIN FORMULA DE REAJUSTE MEDIANTE EL SISTEMA DE OUTSOURCING DE ACUERDO CON LOS PRESENTES ESTUDIOS PREVIOS, ANEXOS TECNICOS E INVITACIÓN</t>
  </si>
  <si>
    <t>SERTCO S&amp;S LTDA</t>
  </si>
  <si>
    <t>PEDRO ISMAEL TORRRES TORRES</t>
  </si>
  <si>
    <t xml:space="preserve">	14-46-101053252</t>
  </si>
  <si>
    <t>5000171013 0004</t>
  </si>
  <si>
    <t>14/05/2021</t>
  </si>
  <si>
    <t>YAZMIN ARIZA ULLOA</t>
  </si>
  <si>
    <t>20216320006783</t>
  </si>
  <si>
    <t>21/10/2021</t>
  </si>
  <si>
    <t xml:space="preserve">NO UTILIZADO </t>
  </si>
  <si>
    <t>FDLT- CV -116-OC -70111  COMPRAVENTA</t>
  </si>
  <si>
    <t>ORDEN DE COMPRA 70111</t>
  </si>
  <si>
    <t>https://www.colombiacompra.gov.co/tienda-virtual-del-estado-colombiano/ordenes-compra/70111</t>
  </si>
  <si>
    <t>Compra de licenciamiento Office 365 para los equipos de cómputo que se encuentran al servicio de los funcionarios y contratistas de la Alcaldía Local de Teusaquillo, garantizando así la asignación de correo electrónico institucional a cada uno de los contratistas de la entidad, además de contar con aplicativos de ofimática</t>
  </si>
  <si>
    <t>01  de junio 2021</t>
  </si>
  <si>
    <t xml:space="preserve">SIN RADIUCADO ASOCIADO </t>
  </si>
  <si>
    <t>FDLT-MC-005-2021</t>
  </si>
  <si>
    <t>117 2021 CV</t>
  </si>
  <si>
    <t>https://community.secop.gov.co/Public/Tendering/OpportunityDetail/Index?noticeUID=CO1.NTC.2003061&amp;isFromPublicArea=True&amp;isModal=False</t>
  </si>
  <si>
    <t>“ADQUIRIR DOS (2) CERTIFICADOS DE FIRMA DIGITAL DE SEGURIDAD ELECTRONICA CON VIGENCIA DE UN (1) AÑO PARA EL FONDO DE DESARROLLO LOCAL DE TEUSAQUILLO, EN TOKEN FISICO Y/O VIRTUAL”</t>
  </si>
  <si>
    <t>CAMERFIRMA COLOMBIA SAS</t>
  </si>
  <si>
    <t>HECTOR JOSE GARCIA SANTIAGO</t>
  </si>
  <si>
    <t>64-46-101014315</t>
  </si>
  <si>
    <t>5000178981 0001</t>
  </si>
  <si>
    <t>17 de junio 2022</t>
  </si>
  <si>
    <t>MARCELA MONSALVE</t>
  </si>
  <si>
    <t>20226320004383/20226320004353</t>
  </si>
  <si>
    <t>FDLT-SAMC-002-2021 (58842)</t>
  </si>
  <si>
    <t>118 2021 CTO-SC</t>
  </si>
  <si>
    <t>https://community.secop.gov.co/Public/Tendering/OpportunityDetail/Index?noticeUID=CO1.NTC.1993660&amp;isFromPublicArea=True&amp;isModal=False</t>
  </si>
  <si>
    <t>CONTRATAR LOS SEGUROS QUE AMPAREN LOS INTERESES PATRIMONIALES, ASÍ COMO LOS BIENES QUE ESTÉN BAJO SU RESPONSABILIDAD, CUSTODIA, CUIDADO Y CONTROL, O POR LOS QUE PUEDA SER LEGALMENTE RESPONSABLE, ASÍ COMO LA EXPEDICIÓN DE CUALQUIER OTRA PÓLIZA DE SEGUROS QUE REQUIERA LA ENTIDAD EN EL DESARROLLO DE SU ACTIVIDAD</t>
  </si>
  <si>
    <t>LIBERTY SEGUROS SA</t>
  </si>
  <si>
    <t>5000180235 0001</t>
  </si>
  <si>
    <t>22/06/2021</t>
  </si>
  <si>
    <t>131020202020107/08/09/10</t>
  </si>
  <si>
    <t>780 de 30/12/2021</t>
  </si>
  <si>
    <t>590 de 04/04/2022</t>
  </si>
  <si>
    <t>20226320004393</t>
  </si>
  <si>
    <t>FDLTMC-006-2021(59212)</t>
  </si>
  <si>
    <t>119-2021 CPS (59212)</t>
  </si>
  <si>
    <t>https://communitysecopgovco/Public/Tendering/OpportunityDetail/Index?noticeUID=CO1NTC2018028&amp;isFromPublicArea=True&amp;isModal=False</t>
  </si>
  <si>
    <t>PRESTAR A LA ALCALDÍA LOCAL DE TEUSAQUILLO EL SERVICIO INTEGRAL DE TRANSPORTE TERRESTRE ESPECIAL CONTINÚO, CON EL PROPÓSITO DE TRASLADAR A LOS FUNCIONARIOS/AS, CONTRATISTAS Y/O USUARIOS EN EL MARCO DE LA MISIONALIDAD DE LA ALCALDÍA LOCAL DE TEUSAQUILLO, EN CUMPLIMIENTO AL PLAN DE GESTIÓN</t>
  </si>
  <si>
    <t>GRUPO EMPRESARIAL JHS SAS</t>
  </si>
  <si>
    <t>JOHN HERNY SOLANO CARDENAS</t>
  </si>
  <si>
    <t>14-44-101130258</t>
  </si>
  <si>
    <t>5000178990 0001</t>
  </si>
  <si>
    <t>17/06/2021</t>
  </si>
  <si>
    <t>772 de 17/06/2021</t>
  </si>
  <si>
    <t>596 de 22/04/2022</t>
  </si>
  <si>
    <t xml:space="preserve">NAYARA TORRES RAGEL/ LUIS FELIPE RODRIGUEZ </t>
  </si>
  <si>
    <t>20216320006773/ SIN RADICADO</t>
  </si>
  <si>
    <t>FDLT-CPS-120-2021</t>
  </si>
  <si>
    <t>CO1.PCCNTR.2622234</t>
  </si>
  <si>
    <t>https://community.secop.gov.co/Public/Tendering/OpportunityDetail/Index?noticeUID=CO1.NTC.2058137&amp;isFromPublicArea=True&amp;isModal=False</t>
  </si>
  <si>
    <t>Prestar servicios profesionales para apoyar la formulacion y supervision del proyecto de Inversion  2101-TEUSAQUILLO  UN NUEVO OCNTRATO SOCIAL PARA LA DOTACION  DE CAIDSG,DOTACION DE JARDI ES INFANTILES  Y CENTROS AMAR Y PARA LA PREVENCION  DE VIOLENCIAS  y demas actividades  requeridas en el marco del Plan de Desarrollo Local  2021-2024</t>
  </si>
  <si>
    <t>DANIELA PATRICIA DE PABLOS PEDROZA</t>
  </si>
  <si>
    <t>PROF. TRABAJO SOCIAL</t>
  </si>
  <si>
    <t>39-44-101126218</t>
  </si>
  <si>
    <t xml:space="preserve"> 5000182723 0001</t>
  </si>
  <si>
    <t>01  de julio 2021</t>
  </si>
  <si>
    <t>13-3011601060000002101</t>
  </si>
  <si>
    <t>FDLT-CPS-121-2021</t>
  </si>
  <si>
    <t>121 2021 CPS-P (59390)</t>
  </si>
  <si>
    <t>https://community.secop.gov.co/Public/Tendering/OpportunityDetail/Index?noticeUID=CO1.NTC.2052711&amp;isFromPublicArea=True&amp;isModal=False</t>
  </si>
  <si>
    <t>ApoyaR juridicamente la ejecucion de las acciones requeridas para la depuracion de las actuaciones administrativas que cursan eln la Alcaldia Local</t>
  </si>
  <si>
    <t>CHIQUINQUIRA</t>
  </si>
  <si>
    <t>63-46-101002345</t>
  </si>
  <si>
    <t>5000181146 0001</t>
  </si>
  <si>
    <t>25 de junio 2021</t>
  </si>
  <si>
    <t xml:space="preserve">WILDER HUMBERTO TORRES LEON </t>
  </si>
  <si>
    <t>20216320004103</t>
  </si>
  <si>
    <t>28/06/2021</t>
  </si>
  <si>
    <t>FDLTCD-122-2021 (59390)</t>
  </si>
  <si>
    <t>122 2021 CPS-P (59390)</t>
  </si>
  <si>
    <t>https://community.secop.gov.co/Public/Tendering/OpportunityDetail/Index?noticeUID=CO1.NTC.2052472&amp;isFromPublicArea=True&amp;isModal=False</t>
  </si>
  <si>
    <t>Apoyar juridicamente la ejecucion de las acciones  requeridas para la depuracion de las actuaciones admiistrativas que cursan en la Alcaldia Local</t>
  </si>
  <si>
    <t>JESUS MARIANO MARTINEZ</t>
  </si>
  <si>
    <t>63-46-101002344</t>
  </si>
  <si>
    <t>5000181147 0001</t>
  </si>
  <si>
    <t>FDLT-CI-123-- (59607)-CONVENIO INTERADMINISTRATIVO</t>
  </si>
  <si>
    <t>123 2021 CONV-INT (59607)</t>
  </si>
  <si>
    <t>https://www.contratos.gov.co/consultas/detalleProceso.do?numConstancia=21-22-27373</t>
  </si>
  <si>
    <t>Aunar efuerzos tecnicos, administrativos,juridicos y financieros entre la Secretaria de Educacion del Distrito  y los Fondos de Dessarrollo Local que hacen parte del Distrito Capital, para la implementacion de un nuevo modelo  exclusivo, eficiente  y flexible para el acceso  y la permanencia de las y los jovenes  egresados de instituciones de educacion  media a programas de educacion superior</t>
  </si>
  <si>
    <t>SECRETARIA DE EDUCACION DEL DISTRITO</t>
  </si>
  <si>
    <t>DEIDAMIA GARCÍA QUINTERO</t>
  </si>
  <si>
    <t>20216320004553</t>
  </si>
  <si>
    <t>19/07/2021</t>
  </si>
  <si>
    <t>FDLT-CPS-124-2021</t>
  </si>
  <si>
    <t xml:space="preserve">	124-2021 CPS-AG (59199)</t>
  </si>
  <si>
    <t>https://community.secop.gov.co/Public/Tendering/OpportunityDetail/Index?noticeUID=CO1.NTC.2060563&amp;isFromPublicArea=True&amp;isModal=False</t>
  </si>
  <si>
    <t>Prestar servicios tecnicos para el Apoyo Transversal  al Area de Desarrollo Local de la AlcaLdia de Teusaquillo</t>
  </si>
  <si>
    <t xml:space="preserve"> JOSE FERNANDO BARRERA BALLESTEROS</t>
  </si>
  <si>
    <t>TECNOL. ING DE SISTEMAS</t>
  </si>
  <si>
    <t>39-44-101126269</t>
  </si>
  <si>
    <t>5000182841 0001</t>
  </si>
  <si>
    <t>LUISA BIBIANA MEDINA RODRIGUEZ_x000D_</t>
  </si>
  <si>
    <t>20216320004523</t>
  </si>
  <si>
    <t>15/07/2021</t>
  </si>
  <si>
    <t>FDLT-LP-001-2021 (58941)</t>
  </si>
  <si>
    <t xml:space="preserve">	125 2021 CPS (58941)</t>
  </si>
  <si>
    <t>https://community.secop.gov.co/Public/Tendering/OpportunityDetail/Index?noticeUID=CO1.NTC.2018405&amp;isFromPublicArea=True&amp;isModal=False</t>
  </si>
  <si>
    <t>Prestar el servicio de vigilancia y seguridad privada en la modalidad de vigilancia fija con arma y medios tecnológicos para las instalaciones donde funcionan las sedes de la Alcaldía Local De Teusaquillo, y la Junta Administradora Local de Teusaquillo</t>
  </si>
  <si>
    <t>EMPRESA DE VIGILANCIA Y SEGURIDAD
PRIVADA CARIMAR LTDA</t>
  </si>
  <si>
    <t>JOHN EDWARD RAMOS AMEZQUITA</t>
  </si>
  <si>
    <t>FDLT-CPS-126-2021</t>
  </si>
  <si>
    <t>126 2021 CPS-P (58990)</t>
  </si>
  <si>
    <t>https://community.secop.gov.co/Public/Tendering/OpportunityDetail/Index?noticeUID=CO1.NTC.2077119&amp;isFromPublicArea=True&amp;isModal=False</t>
  </si>
  <si>
    <t>Apoyar juridicamente la ejecucion de las acciones  requeridas para el tramite e impulso procesal de las actuaciones  contravencionales y/o querellas que cursen en la inspeccion  de Policia 13D de la Localidad</t>
  </si>
  <si>
    <t>ADRIANA LILIANA CARDENAS VILLALOBOS</t>
  </si>
  <si>
    <t>33-44-101214661</t>
  </si>
  <si>
    <t>5000183778 0001</t>
  </si>
  <si>
    <t>07 de julio 2021</t>
  </si>
  <si>
    <t>20216320004543</t>
  </si>
  <si>
    <t>FDLT-MC-007-2021 (59790)</t>
  </si>
  <si>
    <t>127-2021 CTO-SUM (59790)</t>
  </si>
  <si>
    <t>https://communitysecopgovco/Public/Tendering/OpportunityDetail/Index?noticeUID=CO1NTC2055519&amp;isFromPublicArea=True&amp;isModal=False</t>
  </si>
  <si>
    <t>SUMINISTRO DE LOS BIENES, MATERIALES Y ELEMENTOS DE FERRETERÍA NECESARIOS PARA REALIZAR EL MANTENIMIENTO, REPARACIONES O LAS MEJORAS DE TIPO LOCATIVO DE LOS BIENES INMUEBLES Y MUEBLES A CARGO DEL FONDO DE DESARROLLO LOCAL DE TEUSAQUILLO</t>
  </si>
  <si>
    <t>WILLIAM ALFONSO LAGUNA VARGAS/ INTERAMERICANA DE SUMINISTRO</t>
  </si>
  <si>
    <t>WILLIAM ALFONSO LAGUNA VARGAS</t>
  </si>
  <si>
    <t>Persona Natural colombiana</t>
  </si>
  <si>
    <t>37-44-101037226</t>
  </si>
  <si>
    <t>5000209268 0001</t>
  </si>
  <si>
    <t>01  de octubre de 2021</t>
  </si>
  <si>
    <t>MARIA ELENA ORTEGA /LUIS FELIPE RODRIGUEZ RAMIREZ/NAYARA TORRES RANGEL</t>
  </si>
  <si>
    <t>20226320004403/20216320004443/20216320006773</t>
  </si>
  <si>
    <t>31/12/2021 O HASTA TERMINAR RECURSOS</t>
  </si>
  <si>
    <t xml:space="preserve">FDLT- CI -128-2021 </t>
  </si>
  <si>
    <t>128-2021 CONV-INT (59587)</t>
  </si>
  <si>
    <t>https://community.secop.gov.co/Public/Tendering/OpportunityDetail/Index?noticeUID=CO1.NTC.2098041&amp;isFromPublicArea=True&amp;isModal=False</t>
  </si>
  <si>
    <t>Aunar esfuerzos tecnicos, administrativos, y financieros entre en Jardin Botanico Jose Celestinoi Mutis y el Fondo de Desarrollo Local de Teusaquillo, para ejecutar actividades de promocion, fortalecimiento y manejo de coberturas vegetales en la Localidad  de Teusaquillo</t>
  </si>
  <si>
    <t>JARDIN BOTANICO JOSE CELESTINO MUTIS</t>
  </si>
  <si>
    <t>MARTHA LILIANA PERDOMO RAMIREZ</t>
  </si>
  <si>
    <t>Entidad Estatal de acuerdo con la definición del Decreto 1082 de 2015</t>
  </si>
  <si>
    <t>16 de julio 2021</t>
  </si>
  <si>
    <t>HERNAN QUIÑONES PINZON</t>
  </si>
  <si>
    <t>20216320004713/20226320001143</t>
  </si>
  <si>
    <t>15/02/2022</t>
  </si>
  <si>
    <t>FDLT-CPS-129-2021</t>
  </si>
  <si>
    <t>CO1.PCCNTR.2693366</t>
  </si>
  <si>
    <t>https://community.secop.gov.co/Public/Tendering/OpportunityDetail/Index?noticeUID=CO1.NTC.2115918&amp;isFromPublicArea=True&amp;isModal=False</t>
  </si>
  <si>
    <t>Prestar los servicios asistenciales de apoyo a la gestion para realizar todas las actividades  operativas y administrativas relacionadas con el proyecto 2126- Teusaquillo siembra arboles y respira oxigeno  requeridas en el Marco del Plan de Desarrollo Local 2021-2024</t>
  </si>
  <si>
    <t>CLARA MATILDE ESPINEL GOMEZ</t>
  </si>
  <si>
    <t>PROF. BIOLOGIA DOC. CIENCIAS MEDICAS</t>
  </si>
  <si>
    <t>63-46-101002392</t>
  </si>
  <si>
    <t>5000188347 0001</t>
  </si>
  <si>
    <t>22 de julio 2021</t>
  </si>
  <si>
    <t>20216320004953</t>
  </si>
  <si>
    <t>03/08/2021</t>
  </si>
  <si>
    <t>FDLT-CPS 130-2021</t>
  </si>
  <si>
    <t xml:space="preserve">	130-2021 CPS-AG (59710)</t>
  </si>
  <si>
    <t>https://community.secop.gov.co/Public/Tendering/OpportunityDetail/Index?noticeUID=CO1.NTC.2163502&amp;isFromPublicArea=True&amp;isModal=False</t>
  </si>
  <si>
    <t>Prestar los servicios aistenciales de apoyo a la gestion pararealizar todas las actividades operativas y administrativas relacionadas  con el proyecto 2142-y al referente de proteccion y bienestar animal y Alcaldesa Local, en la promocion, articulacion y acompañamiento,y seguimiento para la atencion y proteccion de los animales  domesticos y silvestres de la Localidad</t>
  </si>
  <si>
    <t>SANDRA MILENA SANCHEZ CASTRO</t>
  </si>
  <si>
    <t>63-46-101002427</t>
  </si>
  <si>
    <t>5000193538 0001</t>
  </si>
  <si>
    <t>11 de agosto 2021</t>
  </si>
  <si>
    <t>YANINA DEL PILAR ARIZA</t>
  </si>
  <si>
    <t>20216320005453</t>
  </si>
  <si>
    <t>08/09/2021</t>
  </si>
  <si>
    <t>FDLTCD-131-2021</t>
  </si>
  <si>
    <t>131-2021 CTO-INT (61230)</t>
  </si>
  <si>
    <t>https://community.secop.gov.co/Public/Tendering/OpportunityDetail/Index?noticeUID=CO1.NTC.2194057&amp;isFromPublicArea=True&amp;isModal=False</t>
  </si>
  <si>
    <t>PRESTACIÓN DEL SERVICIO DE INSTALACIÓN, CONFIGURACIÓN Y PUESTA EN FUNCIONAMIENTO DEL CANAL DEDICADO Y SERVICIO DE TELEFONIA LOCAL PARA LA ALCALDÍA LOCAL DE TEUSAQUILLO Y LA JUNTA ADMINISTRADORA LOCAL</t>
  </si>
  <si>
    <t>Empresa de Telecomunicaciones de Bogota ETB SA ESP</t>
  </si>
  <si>
    <t>CAMILO ANDRES OLEA RODRIGUEZ</t>
  </si>
  <si>
    <t>Sociedad Anónima Abierta colombiana</t>
  </si>
  <si>
    <t>5000199663 0001</t>
  </si>
  <si>
    <t>131020202030401 /404</t>
  </si>
  <si>
    <t xml:space="preserve">MAYRA ALEJANDRA SOTO ARCOS </t>
  </si>
  <si>
    <t>20226320004383/20226320004353/20216320005703</t>
  </si>
  <si>
    <t>NO APLICA POLIZA</t>
  </si>
  <si>
    <t>FDLT-SAMC-003-2021 (60058)</t>
  </si>
  <si>
    <t>132-2021 CPS (60058)</t>
  </si>
  <si>
    <t>https://community.secop.gov.co/Public/Tendering/OpportunityDetail/Index?noticeUID=CO1.NTC.2121553&amp;isFromPublicArea=True&amp;isModal=False</t>
  </si>
  <si>
    <t>Contratar la prestacion de servicios tecnicos,logisticos  y metodologicos para capacitar  a traves de procesos de formacion enfocados a la participacion de manera virtual</t>
  </si>
  <si>
    <t>FUNDACION GRUPO PRODESARROLLO</t>
  </si>
  <si>
    <t>SANDRA MILENA BURBANO VALLEJO</t>
  </si>
  <si>
    <t>Fundacion</t>
  </si>
  <si>
    <t>11-40-101042918 - 11-44-101172807</t>
  </si>
  <si>
    <t>5000198926 0001_x000D_</t>
  </si>
  <si>
    <t>26 de agosto 2021</t>
  </si>
  <si>
    <t>JUAN PABLO GOMEZ TORRES / OSCAR JAVIER MONROY DIAZ</t>
  </si>
  <si>
    <t>20226320001113/20216320005333</t>
  </si>
  <si>
    <t>FDLT-SASI-004-2021(60248)</t>
  </si>
  <si>
    <t>133-2021 CV (60248)</t>
  </si>
  <si>
    <t>https://community.secop.gov.co/Public/Tendering/OpportunityDetail/Index?noticeUID=CO1.NTC.2129428&amp;isFromPublicArea=True&amp;isModal=False</t>
  </si>
  <si>
    <t>Adqusicion de elementos deportivos, recreativos y de actividad fisica para el Fondo de Desarrolo Local de Teusaquillo de acuerdo con las especificaciones  tecnicas conforme al proyecto  2072-Teusaquillo referente en Deporte, Recreacion y actividad Fisica</t>
  </si>
  <si>
    <t>KITS DEPORTIVOS-ABOVE</t>
  </si>
  <si>
    <t>EUSTORGIO RODADO FUENTES</t>
  </si>
  <si>
    <t>3153738–4 0785001−6</t>
  </si>
  <si>
    <t>SURAMERICANA DE SEGUROS</t>
  </si>
  <si>
    <t>5000199109 0001</t>
  </si>
  <si>
    <t>LUIS FERNANDO BOHORQUEZ REYES/FREDDY ALBERTO HERNANDEZ PAEZ/JUAN PABLO GOMEZ/JAIRO LEON VARGAS</t>
  </si>
  <si>
    <t>20226320001153/20216320007273/20216320006483/20216320006413</t>
  </si>
  <si>
    <t>FDLT-CPS-134-2021</t>
  </si>
  <si>
    <t>134-2021 CPS-P (60845)</t>
  </si>
  <si>
    <t>https://community.secop.gov.co/Public/Tendering/OpportunityDetail/Index?noticeUID=CO1.NTC.2197366&amp;isFromPublicArea=True&amp;isModal=False</t>
  </si>
  <si>
    <t>Prestar los servicios profesionales como ingeniero civil en el recibo fisico de la edificacion de la nueva sede de la Alcaldia Local de Teusaquillo ubicada en la AK 30 N° 40A-14,asi como la verificacion de las cantidades ejecutadas e inventarioen lo relacionado  con el componente de ingeniera civil, estructural y afines</t>
  </si>
  <si>
    <t>PROF. ING. CIVIL ESP. GERENCIA DE PROYECTOS</t>
  </si>
  <si>
    <t>980-47-994000018466-0</t>
  </si>
  <si>
    <t>ASEGURADORA SOLIDARIA COLOMBIANA</t>
  </si>
  <si>
    <t>5000199098 0001_x000D_</t>
  </si>
  <si>
    <t>13-3011605570000002169_x000D_</t>
  </si>
  <si>
    <t xml:space="preserve"> JOSE FERNANDO BRIJALDO ROJAS</t>
  </si>
  <si>
    <t>20216320006423</t>
  </si>
  <si>
    <t>05/10/2021</t>
  </si>
  <si>
    <t>FDLTCD-135-2021 (60850)</t>
  </si>
  <si>
    <t>135-2021 CPS-P (60850)</t>
  </si>
  <si>
    <t>https://community.secop.gov.co/Public/Tendering/OpportunityDetail/Index?noticeUID=CO1.NTC.2197650&amp;isFromPublicArea=True&amp;isModal=False</t>
  </si>
  <si>
    <t>Prestar los servicios profesionales como Ingeniero Electricista en el recibo fisico de la edificacion de la nueva sede del a Alcaldia Local de Teusaquillo ubicada en la AK 30 N° 4A-14, asi como de la verificacion de las cantidades ejecutadas e inventario en lo relacionado con el componente electrico y afines</t>
  </si>
  <si>
    <t>FRANCISCO JAVIER BARONA DUQUE</t>
  </si>
  <si>
    <t xml:space="preserve">PROF. ING. ELECTRICA </t>
  </si>
  <si>
    <t>33-44-101216636</t>
  </si>
  <si>
    <t>FDLT-CPS-136-2021</t>
  </si>
  <si>
    <t>136-2021 CPS-P (60861)</t>
  </si>
  <si>
    <t>https://community.secop.gov.co/Public/Tendering/OpportunityDetail/Index?noticeUID=CO1.NTC.2197651&amp;isFromPublicArea=True&amp;isModal=False</t>
  </si>
  <si>
    <t>Prestar los servicios profesionales como ingeniero mecanico en el recibo fisico de la edificacion  de la nueva sede de la Alcaldia Local de Teusaquillo ubicada en la AK 30 N° 40A-14, asi como de la verifiacion de las cantidades  ejecutadas e inventario en lo relacionado con el componente mecanico y afines</t>
  </si>
  <si>
    <t>LUIS FERNANDO GARCIA GONZALES</t>
  </si>
  <si>
    <t>PROF. ING . MECANICO . ESP. MAESTRÍA MBA INTERNACIONAL DE LA CONSTRUCCIÓN E INFRAESTRUCTURAS</t>
  </si>
  <si>
    <t>62-44-101014067</t>
  </si>
  <si>
    <t>5000199099 0001</t>
  </si>
  <si>
    <t xml:space="preserve"> JOSE FERNANDO BRIJALDO ROJAS/JOSE FERNANDO BRIJALDO ROJAS</t>
  </si>
  <si>
    <t>20216320006423/20216320006423</t>
  </si>
  <si>
    <t>FDLT-CPS-137-2021</t>
  </si>
  <si>
    <t>137-2021 CPS-AG (60004)</t>
  </si>
  <si>
    <t>https://community.secop.gov.co/Public/Tendering/OpportunityDetail/Index?noticeUID=CO1.NTC.2199890&amp;isFromPublicArea=True&amp;isModal=False</t>
  </si>
  <si>
    <t>Prestar los servicios de apoyo a la gestion en la Alcaldia Local de Teusaquillo  brindando apoyo a los profesionales  en el tramite y proyeccion  de respuesta de asuntos juridicos  que se adelantan en la Alcaldia Local de Teusaquillo</t>
  </si>
  <si>
    <t xml:space="preserve">	63-46-101002452</t>
  </si>
  <si>
    <t xml:space="preserve"> 5000199095 0001</t>
  </si>
  <si>
    <t>FDLTCD-138-2021 (61434)</t>
  </si>
  <si>
    <t xml:space="preserve">	138-2021 CA (61434)</t>
  </si>
  <si>
    <t>https://community.secop.gov.co/Public/Tendering/OpportunityDetail/Index?noticeUID=CO1.NTC.2212824&amp;isFromPublicArea=True&amp;isModal=False</t>
  </si>
  <si>
    <t>El Contratista se obliga a entregar al Fondo de Desarrollo Local de Teusaquillo a título de arrendamiento, el uso y goce del inmueble ubicado en la trasversal 18 bis # 38 41, para el funcionamiento de la Alcaldía Local de Teusaquillo, de conformidad con los estudios previos y demás documentos lo cuales hacen parte integral de contrato</t>
  </si>
  <si>
    <t>5000200044 0001_x000D_</t>
  </si>
  <si>
    <t>31 de agosto 2021</t>
  </si>
  <si>
    <t>DIANA CRISTINA CORDOVEZ MENDEZ</t>
  </si>
  <si>
    <t>20226320004393/20216320005643</t>
  </si>
  <si>
    <t>FDLT-CPS-139-2021</t>
  </si>
  <si>
    <t>139-2021 CPS-AG (61037)</t>
  </si>
  <si>
    <t>https://community.secop.gov.co/Public/Tendering/OpportunityDetail/Index?noticeUID=CO1.NTC.2214161&amp;isFromPublicArea=True&amp;isModal=False</t>
  </si>
  <si>
    <t>Apoyar admiistrativa y asistencialmente  a las Inspecciones de Policia de la Localidad, de acuerdo a los estudios previos</t>
  </si>
  <si>
    <t>JEIMY PAOLA GONZALEZ VELAZQUEZ</t>
  </si>
  <si>
    <t>376 - 47 - 994000016528</t>
  </si>
  <si>
    <t>5000200050 0001</t>
  </si>
  <si>
    <t>20216320005413</t>
  </si>
  <si>
    <t>02/09/2021</t>
  </si>
  <si>
    <t xml:space="preserve">FDLT-CPS-140-2021  </t>
  </si>
  <si>
    <t>140-2021 CPS-AG (61041)</t>
  </si>
  <si>
    <t>https://community.secop.gov.co/Public/Tendering/OpportunityDetail/Index?noticeUID=CO1.NTC.2214243&amp;isFromPublicArea=True&amp;isModal=False</t>
  </si>
  <si>
    <t>Apoyar administrativa y asistencialmente  a la Inspecciones de Policia de la Localidad de acuerdo con los esrudios previos</t>
  </si>
  <si>
    <t>376-47-994000016527</t>
  </si>
  <si>
    <t xml:space="preserve"> 5000200049 0001_x000D_</t>
  </si>
  <si>
    <t>RAFAEL AZUERO QUINONES</t>
  </si>
  <si>
    <t>20216320005423</t>
  </si>
  <si>
    <t>FDLT-CPS-141-2021-142A-2021</t>
  </si>
  <si>
    <t>142-2021 CPS-AG (61042)</t>
  </si>
  <si>
    <t>https://community.secop.gov.co/Public/Tendering/OpportunityDetail/Index?noticeUID=CO1.NTC.2214644&amp;isFromPublicArea=True&amp;isModal=False</t>
  </si>
  <si>
    <t>Apoyar administrativa y asistencialmente  a la Inspecciones de Policia de la Localidad de acuerdo con los estudios previos</t>
  </si>
  <si>
    <t xml:space="preserve">NANCY MARINA  GONZALEZ CHOCONTA </t>
  </si>
  <si>
    <t>TECN. LABORAL AUX. ADMIN.</t>
  </si>
  <si>
    <t>63-46-101002458</t>
  </si>
  <si>
    <t>5000200056 0001</t>
  </si>
  <si>
    <t>JAQUELINE CAMPOS RINCÓN</t>
  </si>
  <si>
    <t>20216320005403</t>
  </si>
  <si>
    <t>FDLTCD-142-2021 (61206)</t>
  </si>
  <si>
    <t>142-2021 CPS-AG (61206)</t>
  </si>
  <si>
    <t>https://community.secop.gov.co/Public/Tendering/OpportunityDetail/Index?noticeUID=CO1.NTC.2234807&amp;isFromPublicArea=True&amp;isModal=False</t>
  </si>
  <si>
    <t>El contrato que se pretende celebrar tiene por objeto  prestar sus servicios como gestor de convivencia brindando apoyo en la  atencion de movilizaciones, aglomeraciones, seguridad ciudadana,convivencia y prevencion de conflictividades y apoyar en el acompañamiento a los operativos y jornadas relacionadas con asuntos de prevencion de emergencias, seguridad y convivencia en la Localidad de conformidad con los estudios previos</t>
  </si>
  <si>
    <t>LISETH  TAUSA  HUERTAS</t>
  </si>
  <si>
    <t xml:space="preserve">	63-46-101002466</t>
  </si>
  <si>
    <t>5000202245 0001</t>
  </si>
  <si>
    <t>08 de septiembre 2021</t>
  </si>
  <si>
    <t>20216320006133</t>
  </si>
  <si>
    <t>27/09/2021</t>
  </si>
  <si>
    <t>FDLT-CPS-143-23021</t>
  </si>
  <si>
    <t>143-2021 CPS-AG (61043)</t>
  </si>
  <si>
    <t>https://community.secop.gov.co/Public/Tendering/OpportunityDetail/Index?noticeUID=CO1.NTC.2234626&amp;isFromPublicArea=True&amp;isModal=False</t>
  </si>
  <si>
    <t>Apoyar adiministrativa y asistencialmente a las Inspeccines de Policia  de la Localidad, de acuerdo a los estudios previos</t>
  </si>
  <si>
    <t>36-46-101013739</t>
  </si>
  <si>
    <t>5000202969 0001</t>
  </si>
  <si>
    <t>10  de septiembre 2021</t>
  </si>
  <si>
    <t>FDLT-CPS-144-2021</t>
  </si>
  <si>
    <t xml:space="preserve">	144-2021 CPS-P (61152)</t>
  </si>
  <si>
    <t>https://community.secop.gov.co/Public/Tendering/OpportunityDetail/Index?noticeUID=CO1.NTC.2235872&amp;isFromPublicArea=True&amp;isModal=False</t>
  </si>
  <si>
    <t>Prestar sus servicios profesionales  para la implementacion de las acciones  y lineamientos tecnicos surtidos del programa de Gestion Documental y demas instrumentos tecnicos archivisticos, de conformidad  con los estudios previos</t>
  </si>
  <si>
    <t>DIEGO ANDRES CIFUENTES RODRIGUEZ</t>
  </si>
  <si>
    <t>PROF. SISTEMAS DE INFORMACION BIBLIOTECOLOGIA Y ARCHIVISTICA ESP GERENCIA DE PROYECTOS</t>
  </si>
  <si>
    <t>17-44-101194260</t>
  </si>
  <si>
    <t>5000203269 0001</t>
  </si>
  <si>
    <t>13 de septiembre 2021</t>
  </si>
  <si>
    <t>20216320008053/20216320005673</t>
  </si>
  <si>
    <t>15/09/2021</t>
  </si>
  <si>
    <t>FDLT-CPS-145-2021</t>
  </si>
  <si>
    <t>145-2021 CPS-P (61218)</t>
  </si>
  <si>
    <t>https://community.secop.gov.co/Public/Tendering/OpportunityDetail/Index?noticeUID=CO1.NTC.2237745&amp;isFromPublicArea=True&amp;isModal=False</t>
  </si>
  <si>
    <t>Prestar los servicios profesionales para adelantar y desarrollar los tramites juridicos  relacionados con la actividad contractual del Fondo de Desarrollo Local  de conformidad con los estudios previos</t>
  </si>
  <si>
    <t>LUDWING  FABIAN ABRIL GRANADOS</t>
  </si>
  <si>
    <t>PROF. DERECHO ESP. CIENCIAS ADMINISTRATIVAS Y CONSTITUCIONALES</t>
  </si>
  <si>
    <t>17-44-101192566</t>
  </si>
  <si>
    <t>5000203321 0001</t>
  </si>
  <si>
    <t>HERNAN QUIÑONEZ PINZON</t>
  </si>
  <si>
    <t>20216320005693</t>
  </si>
  <si>
    <t>FDLTCD-146-2021 (61217)</t>
  </si>
  <si>
    <t xml:space="preserve">	146-2021 CPS-P (61217)</t>
  </si>
  <si>
    <t>https://community.secop.gov.co/Public/Tendering/OpportunityDetail/Index?noticeUID=CO1.NTC.2236786&amp;isFromPublicArea=True&amp;isModal=False</t>
  </si>
  <si>
    <t>Prestar los servicios profesionales  para adelantar y desarrollar los tramites juridicos relacionados  con la actividad contractual del Fondo de Desarrollo  Local  de conformidad con los estudios previos</t>
  </si>
  <si>
    <t>WILSOM FABIO QUINTERO ROJASNO</t>
  </si>
  <si>
    <t>63-46-101002600</t>
  </si>
  <si>
    <t>5000205057 0001</t>
  </si>
  <si>
    <t>17 de septiembre 2021</t>
  </si>
  <si>
    <t>20216320005983</t>
  </si>
  <si>
    <t>23/09/2021</t>
  </si>
  <si>
    <t>FDLTCD-147-2021 (61213)</t>
  </si>
  <si>
    <t>147-2021 CPS-P (61213)</t>
  </si>
  <si>
    <t>https://community.secop.gov.co/Public/Tendering/OpportunityDetail/Index?noticeUID=CO1.NTC.2277613&amp;isFromPublicArea=True&amp;isModal=False</t>
  </si>
  <si>
    <t>Prestar los servicios profesionaels para adelantar  y desarollar los tramites juridicos ,relacionados con la actividad contractual del Fondo de Desarollo Local Teusaquill de conformidad con los estudios previos</t>
  </si>
  <si>
    <t>JAIRO ERNESTO CUELLAR JIMENEZ</t>
  </si>
  <si>
    <t xml:space="preserve">	63-46-101002517</t>
  </si>
  <si>
    <t>5000208182 0001</t>
  </si>
  <si>
    <t>28 de septiembre 2021</t>
  </si>
  <si>
    <t>LUDWIG FABIAN ABRIL GRANADA</t>
  </si>
  <si>
    <t>20216320006203</t>
  </si>
  <si>
    <t>28/09/2021</t>
  </si>
  <si>
    <t>FDLTCD-148-2021 (60853)</t>
  </si>
  <si>
    <t xml:space="preserve">	148-2021 CPS-P (60853)</t>
  </si>
  <si>
    <t>https://community.secop.gov.co/Public/Tendering/OpportunityDetail/Index?noticeUID=CO1.NTC.2239754&amp;isFromPublicArea=True&amp;isModal=False</t>
  </si>
  <si>
    <t>Prestar los servicios profesionales como Ingeniero Electricista en el recibo fisico de la edificacion de la  nueva sede de la Alcaldia Locald e Teusaquillo ubicada en la AK 30 N° 40A-14 , asi como de la verificacion de las cantidades  ejecutadas e inventario en lo relacionado  con el  componente  hidrosanitario  y afines</t>
  </si>
  <si>
    <t>ALVARO ANDRES SANCHEZ VEGA</t>
  </si>
  <si>
    <t>PROF. ING. CIVIL</t>
  </si>
  <si>
    <t>63-46-101002468</t>
  </si>
  <si>
    <t xml:space="preserve"> 5000202989 0001</t>
  </si>
  <si>
    <t>10 de septiembre 2021</t>
  </si>
  <si>
    <t>GUDY ANNE RENTERIA MENA/ JOSE FERNANDO BRIJALDO ROJAS</t>
  </si>
  <si>
    <t>20216320005683/20216320006423</t>
  </si>
  <si>
    <t>FDLTCD-149-2021 (61456)</t>
  </si>
  <si>
    <t>149-2021 CPS-AG (61456)</t>
  </si>
  <si>
    <t>https://community.secop.gov.co/Public/Tendering/OpportunityDetail/Index?noticeUID=CO1.NTC.2244651&amp;isFromPublicArea=True&amp;isModal=False</t>
  </si>
  <si>
    <t xml:space="preserve">Apoyar asistencialmente a la Alcaldia Local de Teusaquillo a las  actividades asistenciales y operativas que se requieran para el correcto funcionamiento  de la Junta Administradora Local, de conformidad con los estudios previos </t>
  </si>
  <si>
    <t>63-46-101002471</t>
  </si>
  <si>
    <t>5000203304 0001</t>
  </si>
  <si>
    <t>20216320006023/20216320005673</t>
  </si>
  <si>
    <t>150-2021 CPS-AG (61457)</t>
  </si>
  <si>
    <t>FDLTCD-150-2021 (61457)</t>
  </si>
  <si>
    <t>https://community.secop.gov.co/Public/Tendering/OpportunityDetail/Index?noticeUID=CO1.NTC.2245146&amp;isFromPublicArea=True&amp;isModal=False</t>
  </si>
  <si>
    <t xml:space="preserve">Apoyar asistencialmente a la Alcadia Local de Teusaquillo a las actividades asistenciales y operativas  que se requieran para el correcto funcionamiento de la Junta Administradora Local, de conformidad con los estudios previos </t>
  </si>
  <si>
    <t>LUZ MARINA RIVERA COLORADO</t>
  </si>
  <si>
    <t>63-46-101002526</t>
  </si>
  <si>
    <t>5000203363 0001</t>
  </si>
  <si>
    <t>14 de septiembre 2021</t>
  </si>
  <si>
    <t>NIDIA ASTRID MARTINEZ CHAVES</t>
  </si>
  <si>
    <t>20216320005673</t>
  </si>
  <si>
    <t>FDLTCD-151-2021 (61454)</t>
  </si>
  <si>
    <t>151-2021 CPS-AG (61454)</t>
  </si>
  <si>
    <t>https://community.secop.gov.co/Public/Tendering/OpportunityDetail/Index?noticeUID=CO1.NTC.2251567&amp;isFromPublicArea=True&amp;isModal=False</t>
  </si>
  <si>
    <t>Prestar los servicios asistenciales  y de apoyo a la gestion para realizar  las actividades operativas y administrativas  realcionadas co el proyecto 2158 Teusaquillo un nuevo Contrato Social para la  Particicpacion  requeridas en el Marco del Plan de Desarrollo Local  2021-2024</t>
  </si>
  <si>
    <t>ALVARO LANOS QUIÑONES</t>
  </si>
  <si>
    <t>63-46-101002479</t>
  </si>
  <si>
    <t>5000204711 0001</t>
  </si>
  <si>
    <t>FDLTCD-152-2021 (62540)</t>
  </si>
  <si>
    <t>152-2021 CPS-P (62540)</t>
  </si>
  <si>
    <t>https://community.secop.gov.co/Public/Tendering/OpportunityDetail/Index?noticeUID=CO1.NTC.2273125&amp;isFromPublicArea=True&amp;isModal=False</t>
  </si>
  <si>
    <t>Prestar servicios profesionales en el Area Gestion de Desarrollo Administrativo y Finanaciero, para apoyar  tecnicamente a los responsables e integrantes de los procesos en la implementacion de herramientas de gestion, siguiendo los lineamientos metodologicos establecidos por la Oficina Asesora de Planeacion de la Secretaria Distrital de Gobierno de conformidad con los estudios previos</t>
  </si>
  <si>
    <t>MARYURY PATRICIA OÑATE  MARTINEZ</t>
  </si>
  <si>
    <t xml:space="preserve">PROF. CONTADURIA ESP GESTION PUBLICA </t>
  </si>
  <si>
    <t>14-46-101056199</t>
  </si>
  <si>
    <t>5000207811 0002</t>
  </si>
  <si>
    <t>25 de septiembre 2021</t>
  </si>
  <si>
    <t>20216320006103</t>
  </si>
  <si>
    <t>FDLTCD-153-2021 (61223)</t>
  </si>
  <si>
    <t>153-2021 CPS-AG (61223)</t>
  </si>
  <si>
    <t>https://community.secop.gov.co/Public/Tendering/OpportunityDetail/Index?noticeUID=CO1.NTC.2251591&amp;isFromPublicArea=True&amp;isModal=False</t>
  </si>
  <si>
    <t>El contrato que se pretende celebrar tendra por objeto  prestar sus servicios como Gestor de Convivencia, brindando apoyo en la atencion de movilizaciones, aglomeraciones, seguridad ciudadana, convivencia  y prevencion de conflictividades y apoyar en el acompañamiento a los operativos y jornadas relacionadas con susntos de prevencion de emergencias,seguridad y convivencia en la Localidad  de conformidad con los estudios previos</t>
  </si>
  <si>
    <t>JHEFFERSON  DAVID OVALLE MONTAÑEZ</t>
  </si>
  <si>
    <t>TECN. GESTION COMERCIAL</t>
  </si>
  <si>
    <t>63-46-101002482</t>
  </si>
  <si>
    <t>5000204821 0001</t>
  </si>
  <si>
    <t>20216320005923</t>
  </si>
  <si>
    <t>FDLTCD-154-2021 (61229)</t>
  </si>
  <si>
    <t>154-2021 CPS-AG (61229)</t>
  </si>
  <si>
    <t>https://community.secop.gov.co/Public/Tendering/OpportunityDetail/Index?noticeUID=CO1.NTC.2251589&amp;isFromPublicArea=True&amp;isModal=False</t>
  </si>
  <si>
    <t>Prestar sus servicios como Gestor de Convivencia, brindando apoyo en la atncion de movilizaciones,aglomeraciones, seguridad ciudadana,convivencia y prevencion de conflictividades  y apoyar en el acompañamiento a los operativos y jornadas relacionadas con asuntos de prevencion de emergencias,seguridad y convivencia en la Localidad  de conformidad con los estudios previos</t>
  </si>
  <si>
    <t>PROF. DERECHO Y CIENCIAS POLITICAS</t>
  </si>
  <si>
    <t>63-46-101002481</t>
  </si>
  <si>
    <t>5000204749 0001</t>
  </si>
  <si>
    <t>FDLTCD-155-2021 (61224)</t>
  </si>
  <si>
    <t>155-2021 CPS-AG (61224)</t>
  </si>
  <si>
    <t>https://community.secop.gov.co/Public/Tendering/OpportunityDetail/Index?noticeUID=CO1.NTC.2251588&amp;isFromPublicArea=True&amp;isModal=False</t>
  </si>
  <si>
    <t>Prestar sus servicios como Gestor de Convivencia, brindando apoyo en la  atencion de movilizaciones, aglomeraciones, seguridad ciudadana, convivencia  y prevencion de conflictividades y apoyar el acompañamiento a los operativos  y jornadas relacionadas con suntos de prevencion  de emergencias, seguridad y convivencia  en la Localidad  de conformidad con los estudios previos</t>
  </si>
  <si>
    <t>ORLANDO HALESIS NARVAEZ  GONZALEZ</t>
  </si>
  <si>
    <t>MANIZALES</t>
  </si>
  <si>
    <t>PROF. ADMIN. HOTELERO</t>
  </si>
  <si>
    <t xml:space="preserve">	63-46-101002483</t>
  </si>
  <si>
    <t>5000204764 0001</t>
  </si>
  <si>
    <t>FDLT-CPS-156-2021-CONV-COOP</t>
  </si>
  <si>
    <t>FDLTCONV COOP-156-2021( 61677)</t>
  </si>
  <si>
    <t>https://community.secop.gov.co/Public/Tendering/OpportunityDetail/Index?noticeUID=CO1.NTC.2843243&amp;isFromPublicArea=True&amp;isModal=False</t>
  </si>
  <si>
    <t>Aunar esfuerzos para la cooperacion administrativa, tecnica y economica entre el Programa para las Naciones Unidas para el Desarrollo (PNUD) y la Alcal dia Local de Teusaquillo, con el fin de implementar estrategias que promuevan  el fortalecimiento  los emprendimientos de la economia popular a la Localidad de Teusaquillo y las unidades productivas familiares y/o poblaciones  dedicads a actividades tradicionales que permiten generar ingresos, (autoempleo)  y fotalecimiento de My PIMES locales, a traves de un proceso de acompañamiento especializado que permita el mejortamiento de las  competencias de los empresarios y las condiciones de sus negocios, y de esta forma aportar de forma significativa al cumplimiento de la agenda de la reactivacion economica de la Localidad  para el desarrollo de la Ruta 1 -Emprendimiento Local  Ruta 2 - Fortalecimiento Empresarial del Fondo de Desarrollo Local de Teusaquillo</t>
  </si>
  <si>
    <t>María Andrea López Casado</t>
  </si>
  <si>
    <t>20216320005993/20226320002143</t>
  </si>
  <si>
    <t>02/03/2022</t>
  </si>
  <si>
    <t>FDLTCD-157-2021 (61166)</t>
  </si>
  <si>
    <t>157-2021 CPS-P (61166)</t>
  </si>
  <si>
    <t>https://community.secop.gov.co/Public/Tendering/OpportunityDetail/Index?noticeUID=CO1.NTC.2254456&amp;isFromPublicArea=True&amp;isModal=False</t>
  </si>
  <si>
    <t>Prestacion de servicios profesionales  para apoyar el agenciamiento formulacion  y seguimiento  de los proyectos de inversion del Plan de Desarrollo  Local 2021-2024 de conformidad con los estudios previos</t>
  </si>
  <si>
    <t>33-44-101217466</t>
  </si>
  <si>
    <t>5000204942 0001</t>
  </si>
  <si>
    <t>ANA DUNIA PINZON</t>
  </si>
  <si>
    <t>FDLTCD-158-2021 (61210)</t>
  </si>
  <si>
    <t>158-2021 CPS-AG (61210)</t>
  </si>
  <si>
    <t>https://community.secop.gov.co/Public/Tendering/OpportunityDetail/Index?noticeUID=CO1.NTC.2254840&amp;isFromPublicArea=True&amp;isModal=False</t>
  </si>
  <si>
    <t>Prestar los servicios de apoyo a la gestión en la ejecución del proceso de
correspondencia que se genera en CDI de la Alcaldía Local, de conformidad con los estudios previos</t>
  </si>
  <si>
    <t>17-46-101019561</t>
  </si>
  <si>
    <t>5000205029 0001</t>
  </si>
  <si>
    <t>20216320006023</t>
  </si>
  <si>
    <t>FDLTCD-159-2021 (61475)</t>
  </si>
  <si>
    <t>159-2021 CPS-P (61475)</t>
  </si>
  <si>
    <t>https://community.secop.gov.co/Public/Tendering/OpportunityDetail/Index?noticeUID=CO1.NTC.2254274&amp;isFromPublicArea=True&amp;isModal=False</t>
  </si>
  <si>
    <t>Prestar sus servicios profesionales en el Area  de Gestion de Desarrollo Administrativo y financiero, en temas relacionados  con contabilidad,apoyando el seguimiento, analisis  y la presentacion de la informacion  financiera y contable en cumplimiento al Marco Normativo Contable de conformidad con los estudios previos</t>
  </si>
  <si>
    <t>33-44-101217468</t>
  </si>
  <si>
    <t>5000205008 0001</t>
  </si>
  <si>
    <t>20216320006003</t>
  </si>
  <si>
    <t>FDLTCD-160-2021 (61211)</t>
  </si>
  <si>
    <t>160-2021 CPS-AG (61211)</t>
  </si>
  <si>
    <t>https://community.secop.gov.co/Public/Tendering/OpportunityDetail/Index?noticeUID=CO1.NTC.2257173&amp;isFromPublicArea=True&amp;isModal=False</t>
  </si>
  <si>
    <t xml:space="preserve">Prestar los servicios en relacion a radicacion y correspondecia (CDI) realizando el  tramite respectivo a la correspondencia  de todas las dependencias de la Alcaldia Local, de acuerdo a los procedimientos e instrucciones  impartidas de conformidad con los estudios previos </t>
  </si>
  <si>
    <t>14-46-101055844</t>
  </si>
  <si>
    <t>5000205060 0001</t>
  </si>
  <si>
    <t>FDLTCD-161-2021 (61472)</t>
  </si>
  <si>
    <t>161-2021 CPS-AG (61472)</t>
  </si>
  <si>
    <t>https://community.secop.gov.co/Public/Tendering/OpportunityDetail/Index?noticeUID=CO1.NTC.2257174&amp;isFromPublicArea=True&amp;isModal=False</t>
  </si>
  <si>
    <t>Prestar los servicios para operar los vehiculos asignados , realizando de manera oportuna, eficiente y segura  los desplazamientos de los funcionarios del Fondo de Desarrollo Local de Teusaquillo, en cumplimiento de las actividdes propias  de la administracion local, de conformidad con los estudios previos</t>
  </si>
  <si>
    <t>LUIS FERNANDO PEÑARANDA PINEDA</t>
  </si>
  <si>
    <t xml:space="preserve">	63-46-101002513</t>
  </si>
  <si>
    <t>5000207887 0001</t>
  </si>
  <si>
    <t>27 de septiembre 2021</t>
  </si>
  <si>
    <t>MARIA ISABEL OSPINA CASTRO/JENNY VIVIANA POVEDA</t>
  </si>
  <si>
    <t>20216320007443/20216320007153/20216320006143</t>
  </si>
  <si>
    <t>12/11/2021-04/11/2021-27/09/2021</t>
  </si>
  <si>
    <t>FDLTCD-162-2021 (61039)</t>
  </si>
  <si>
    <t>162-2021 CPS-AG (61039)</t>
  </si>
  <si>
    <t>https://community.secop.gov.co/Public/Tendering/OpportunityDetail/Index?noticeUID=CO1.NTC.2257409&amp;isFromPublicArea=True&amp;isModal=False</t>
  </si>
  <si>
    <t xml:space="preserve">Apoyar administrativa  y asistencialmente al Area de gestion de Desarrollo Administrativo y fFnanciero en el marco del Plan de Gestion  Local para la vigencia  2021 , de acuerdo con los estudios previos </t>
  </si>
  <si>
    <t>TECNOL. GESTION ADMINISTRATIVA</t>
  </si>
  <si>
    <t>39-44-101129473</t>
  </si>
  <si>
    <t>5000205065 0001</t>
  </si>
  <si>
    <t>FDLTCD-163-2021 (61671)</t>
  </si>
  <si>
    <t>163-2021 CPS-P (61671)</t>
  </si>
  <si>
    <t>https://community.secop.gov.co/Public/Tendering/OpportunityDetail/Index?noticeUID=CO1.NTC.2268309&amp;isFromPublicArea=True&amp;isModal=False</t>
  </si>
  <si>
    <t>Contratar la prestacion de servicios profesionales  para emitir concepto tecnico sobre los pronunciamientos  y descargos realizados por el CONSORCIO JR SEDE  en calidad de contratista de obra y CONSORCIO VELNEG  GNG 2017 en calidad de contratista de interventoria,respecto del informe presentado por la Sociedad Colombiana de Ingenieros,mediante radicado  N° 20216310020052 de fecha 30 de marzo de 2021 de conformidad con los estudios previos</t>
  </si>
  <si>
    <t>SOCIEDAD COLOMBIANA DE INGENIEROS</t>
  </si>
  <si>
    <t>VICTOR JOSE MENDOZA MANJARRES/DIANA LUZ ORTIZ RODRIGUEZ</t>
  </si>
  <si>
    <t>20226320001993/20216320006013/20216320006543</t>
  </si>
  <si>
    <t>25/02/2022</t>
  </si>
  <si>
    <t>FDLTCD-164-2021 (61424)</t>
  </si>
  <si>
    <t>164-2021 CPS-AG (61424)</t>
  </si>
  <si>
    <t>https://community.secop.gov.co/Public/Tendering/OpportunityDetail/Index?noticeUID=CO1.NTC.2262599&amp;isFromPublicArea=True&amp;isModal=False</t>
  </si>
  <si>
    <t xml:space="preserve">Apoyar al administrador y usuario final de la red sistemas y tecnologia  de informacion de la Alcaldia Local  en las diferentes actividades  a su cargo, de conformidad con los estudios previos </t>
  </si>
  <si>
    <t>RUBEN DARIO GUEVARA MONROY</t>
  </si>
  <si>
    <t>63-46-101002493</t>
  </si>
  <si>
    <t>5000205889 0001</t>
  </si>
  <si>
    <t>21 de septiembre 2021</t>
  </si>
  <si>
    <t>20216320005933</t>
  </si>
  <si>
    <t>FDLTCD-165-2021 (61228)</t>
  </si>
  <si>
    <t>165-2021 CPS AG (61228)</t>
  </si>
  <si>
    <t>https://community.secop.gov.co/Public/Tendering/OpportunityDetail/Index?noticeUID=CO1.NTC.2263260&amp;isFromPublicArea=True&amp;isModal=False</t>
  </si>
  <si>
    <t>El contrato que se pretende celebrar tendra por objeto, prestar sus servicios como gestor de convivencia, brindando apoyo en la atencion de movilizaciones, aglomeraciones, seguridad ciudadana, convivencia y  prevencion de conflictividades  y apoyar en el acompañamiento a los operativos y jornadas relacionadas  con asuntos de prevencion de emergencias, seguridad y convivencia en la Localidad, de conformidad con los estudios previos</t>
  </si>
  <si>
    <t>JENNY SANCHEZ ROJAS</t>
  </si>
  <si>
    <t>TECN. DATOS CONTABLES</t>
  </si>
  <si>
    <t>63-46-101002494</t>
  </si>
  <si>
    <t>5000205871 0001</t>
  </si>
  <si>
    <t>FDLT-CPS- 166-2021</t>
  </si>
  <si>
    <t>166-2021 CPS AG(61225)</t>
  </si>
  <si>
    <t>https://community.secop.gov.co/Public/Tendering/OpportunityDetail/Index?noticeUID=CO1.NTC.2263136&amp;isFromPublicArea=True&amp;isModal=False</t>
  </si>
  <si>
    <t xml:space="preserve">Prestr sus servicios como gestor  de convivencia, brindando apoyo en la atencion de movilizaciones, aglomeraciones,seguridad ciudadana, aglomeraciones,convivencia y prevecion  de conflictividades y apoyar en el acompañamiento a los operativos y jornadas , relacionadas con asuntos de prevencion  de mergencias, seguridad y convivencia en la Localidad de conformidad con los estudios previos </t>
  </si>
  <si>
    <t>JUAN SEBASTIAN AMADO SANCHEZ</t>
  </si>
  <si>
    <t>63-46-101002539</t>
  </si>
  <si>
    <t>5000205870 0001</t>
  </si>
  <si>
    <t>FDLTCD-167-2021 (61227)</t>
  </si>
  <si>
    <t>167-2021 CPS-AG (61227)</t>
  </si>
  <si>
    <t>https://community.secop.gov.co/Public/Tendering/OpportunityDetail/Index?noticeUID=CO1.NTC.2264924&amp;isFromPublicArea=True&amp;isModal=False</t>
  </si>
  <si>
    <t xml:space="preserve">Prestar sus servicios como gestor  de convivencia, brindando apoyo en la atencion de movilizaciones, aglomeraciones,seguridad ciudadana, aglomeraciones,convivencia y prevecion  de conflictividades y apoyar en el acompañamiento a los operativos y jornadas , relacionadas con asuntos de prevencion  de mergencias, seguridad y convivencia en la Localidad de conformidad con los estudios previos </t>
  </si>
  <si>
    <t>LORICA</t>
  </si>
  <si>
    <t>ING. SISTEMAS</t>
  </si>
  <si>
    <t>5000206500 0001</t>
  </si>
  <si>
    <t>22 de septiembre 2021</t>
  </si>
  <si>
    <t>FDLTCD-168-2021 (61284)</t>
  </si>
  <si>
    <t>168-2021 CPS-P (61284)</t>
  </si>
  <si>
    <t>https://community.secop.gov.co/Public/Tendering/OpportunityDetail/Index?noticeUID=CO1.NTC.2267746&amp;isFromPublicArea=True&amp;isModal=False</t>
  </si>
  <si>
    <t>Prestar los servicios profesionales  para apoyar la formulacion y supervision del proyecto de inversion 2147-Teusaquillo  responsable con el consumo y demas actividades  requeridas en el marco del Plan de Desarrollo  Local 2021-2024</t>
  </si>
  <si>
    <t>PROF. ADMIN. DE EMPRESAS ESP. GERENCIA DE MERCADEO Y VENTAS</t>
  </si>
  <si>
    <t>63-46-101002502</t>
  </si>
  <si>
    <t>5000207272 0001</t>
  </si>
  <si>
    <t>23 de septiembre 2021</t>
  </si>
  <si>
    <t>20216320006033</t>
  </si>
  <si>
    <t>FDLT- CI-169-2021</t>
  </si>
  <si>
    <t xml:space="preserve">	169-2021 CONV-INT (61665)</t>
  </si>
  <si>
    <t>https://community.secop.gov.co/Public/Tendering/OpportunityDetail/Index?noticeUID=CO1.NTC.2272273&amp;isFromPublicArea=True&amp;isModal=False</t>
  </si>
  <si>
    <t>Aunar esfuerzos entre la Subred de servicios de salud norte  ESE  y el FDLT, para el orotgamiento de Dispositivos de  Asistencia  personal,ayudas tecnicas no incluidas o no cubiertas en el Plan de Beneficios de Salu PBS  de las personas con discapacidad de la Localidad de Teusaquillo en el desarrollo de la Politica Publica Distrital y demas normas afines</t>
  </si>
  <si>
    <t>SUBRED INTEGRADA DEL NORTE</t>
  </si>
  <si>
    <t>20226320001213</t>
  </si>
  <si>
    <t>FDLTCD-170-2021 (61667)</t>
  </si>
  <si>
    <t>170-2021 CPS-AG (61667)</t>
  </si>
  <si>
    <t>https://community.secop.gov.co/Public/Tendering/OpportunityDetail/Index?noticeUID=CO1.NTC.2272719&amp;isFromPublicArea=True&amp;isModal=False</t>
  </si>
  <si>
    <t>Prestar sus servivios de poyo a la gestion para que realice  las actividades concernientes a los tramites relacionados con la recepcion,organizacion,entada y salida de materiales y suministros , bienes y equipos solicitados por las diferentes areas que conforman la Alcaldia Local de Teusaquillo</t>
  </si>
  <si>
    <t>3166024–0</t>
  </si>
  <si>
    <t>5000207812 0003</t>
  </si>
  <si>
    <t>20216320006113</t>
  </si>
  <si>
    <t>FDLTCD-171-2021 (61455)</t>
  </si>
  <si>
    <t>171-2021 CPS-P (61455)</t>
  </si>
  <si>
    <t>https://community.secop.gov.co/Public/Tendering/OpportunityDetail/Index?noticeUID=CO1.NTC.2272720&amp;isFromPublicArea=True&amp;isModal=False</t>
  </si>
  <si>
    <t>Prestar los servicios profesionales para apoyar la formulacion,ejecucion,seguimiento y mejora continua de las herramientas que conforman la Gestion Ambiental Institucional, de la Alcladia Local de Teusaquillo, de conformidad con los estudios previos</t>
  </si>
  <si>
    <t>VIVIANA MARCELA MALAGON PEREZ</t>
  </si>
  <si>
    <t>PROF. ADMIN. AMBIENTAL ESP. HIGIENE, SEGURIDAD Y SALUD EN EL TRABAJO</t>
  </si>
  <si>
    <t>14-44-101135393</t>
  </si>
  <si>
    <t>5000207808 0002</t>
  </si>
  <si>
    <t>FDLTCD-172-2021 (61627)</t>
  </si>
  <si>
    <t>172-2021 CPS-P (61627)</t>
  </si>
  <si>
    <t>https://community.secop.gov.co/Public/Tendering/OpportunityDetail/Index?noticeUID=CO1.NTC.2276801&amp;isFromPublicArea=True&amp;isModal=False</t>
  </si>
  <si>
    <t>Prestar sus servicios profesionales  para apoyar al referente  de participacion en el acompañamiento, coordinacion y atencion  de las instacias de coordinacion  interinstitucionales y las instancias  de participacion locales, asi como los proecesos  comunitarios de la Localidad de Teusaquillo</t>
  </si>
  <si>
    <t>390 47 994000063216</t>
  </si>
  <si>
    <t>5000208076 0001</t>
  </si>
  <si>
    <t>27 de septiembre 2022</t>
  </si>
  <si>
    <t>20216320006213</t>
  </si>
  <si>
    <t>FDLTCD-173-2021 (61599)</t>
  </si>
  <si>
    <t>173-2021 CPS-AG (61599)</t>
  </si>
  <si>
    <t>https://community.secop.gov.co/Public/Tendering/OpportunityDetail/Index?noticeUID=CO1.NTC.2277615&amp;isFromPublicArea=True&amp;isModal=False</t>
  </si>
  <si>
    <t>Prestar sus servicios como gestor de convivencia, brindando apoyo en la atencion de movilizaciones, aglomeraciones, seguridad ciudadana, convivencia y prevencion de conflictividades  y apoyar en el acompañamiento  a los operativos y jornadas  relacionadas con asuntos de prevencion de emergencias, seguridad y convivencia en la Localidad, deconformidad con los estudios previos</t>
  </si>
  <si>
    <t>DANIEL ALEXANDER  ROZO CALDERON</t>
  </si>
  <si>
    <t>FUNZA</t>
  </si>
  <si>
    <t>63-46-101002516</t>
  </si>
  <si>
    <t>5000208092 0001</t>
  </si>
  <si>
    <t>28 de septiembre 2022</t>
  </si>
  <si>
    <t>20216320006193</t>
  </si>
  <si>
    <t>FDLTCD-174-2021 (61600)</t>
  </si>
  <si>
    <t>174-2021 CPS-AG (61600)</t>
  </si>
  <si>
    <t>https://community.secop.gov.co/Public/Tendering/OpportunityDetail/Index?noticeUID=CO1.NTC.2278629&amp;isFromPublicArea=True&amp;isModal=False</t>
  </si>
  <si>
    <t>CARLOS ANDRES MEDINA MENDEZ</t>
  </si>
  <si>
    <t>PROF. ING . INDUSTRIAL ESP. GERENCIA AMBIENTAL</t>
  </si>
  <si>
    <t>63-46-101002584</t>
  </si>
  <si>
    <t>5000208233 0001</t>
  </si>
  <si>
    <t>FDLTCD-175-2021 (61882)</t>
  </si>
  <si>
    <t>175-2021 CPS-P (61882)</t>
  </si>
  <si>
    <t>https://community.secop.gov.co/Public/Tendering/OpportunityDetail/Index?noticeUID=CO1.NTC.2283138&amp;isFromPublicArea=True&amp;isModal=False</t>
  </si>
  <si>
    <t>Prestar sus servicios profesionales para el apoyo transversal  al grupo de Area  de Gestion de Desarrollo Local</t>
  </si>
  <si>
    <t>PROF. CONTADOR PUBLICO</t>
  </si>
  <si>
    <t>63-46-101002523</t>
  </si>
  <si>
    <t>5000208843 0001</t>
  </si>
  <si>
    <t>30 de septiembre 2022</t>
  </si>
  <si>
    <t>20216320006293</t>
  </si>
  <si>
    <t>30/09/2021</t>
  </si>
  <si>
    <t>FDLTLP-002-2021(60050)</t>
  </si>
  <si>
    <t>176-2021 CPS (60050)</t>
  </si>
  <si>
    <t>https://community.secop.gov.co/Public/Tendering/OpportunityDetail/Index?noticeUID=CO1.NTC.2157518&amp;isFromPublicArea=True&amp;isModal=False</t>
  </si>
  <si>
    <t>Prestar servicios en la prevencion y atencion medica  veterinaria  de animales en condicion de abandono, vulnerabilidad  y animales de compañia de especie, felina y canina  u otras especies de compañia, desarrollando acciones medicas y pedagogicas  de conformidad a los estudios previos y anexos tecnicos</t>
  </si>
  <si>
    <t>IMPECOS  SAS</t>
  </si>
  <si>
    <t>5-44-101250019</t>
  </si>
  <si>
    <t xml:space="preserve"> 5000209517 0001</t>
  </si>
  <si>
    <t>01 de octubre 2021</t>
  </si>
  <si>
    <t>20216320006233</t>
  </si>
  <si>
    <t>29/09/2021</t>
  </si>
  <si>
    <t>FDLTCD-177-2021 (62150)</t>
  </si>
  <si>
    <t>177-2021 CPS-P (62150)</t>
  </si>
  <si>
    <t>https://community.secop.gov.co/Public/Tendering/OpportunityDetail/Index?noticeUID=CO1.NTC.2284293&amp;isFromPublicArea=True&amp;isModal=False</t>
  </si>
  <si>
    <t>Prestar sus servicios  profesionales como lider del equipo de apoyo  a la Supervision de los Contratos de Obra  COP-088-2016 y Mobiliario CV- 136-2019,para la construccion de la nueva sede  del FDLT- en la  etapa pos contractual de conformidad con los estudios previos</t>
  </si>
  <si>
    <t>JOSE FERNANDO BRIJALDO ROJAS</t>
  </si>
  <si>
    <t>PROF. ARQUITECTO ESP.  GERENCIA DE CONSTRUCCIONES E INVESTIGACIÓN PROYECTUAL CON  ÉNFASIS EN VIVIENDA</t>
  </si>
  <si>
    <t>3170268-6</t>
  </si>
  <si>
    <t>5000208868 0001</t>
  </si>
  <si>
    <t>30 de sepotiembre 2022</t>
  </si>
  <si>
    <t>FDLTCD-178-2021 (61601)</t>
  </si>
  <si>
    <t>178-2021 CPS-AG (61601)</t>
  </si>
  <si>
    <t>https://community.secop.gov.co/Public/Tendering/OpportunityDetail/Index?noticeUID=CO1.NTC.2289553&amp;isFromPublicArea=True&amp;isModal=False</t>
  </si>
  <si>
    <t>Prestar  sus servicios como gestor de convivencia, brindando apoyo en la atencio  de movilizaciones,aglomeraciones,seguridad ciudadana,convivencia y prevencion de conflictividades  y apoyar en el acompañamiento a los operativos y jornafdas relacionadas con asuntos  de prevencion de emrgencia, seguridad y convivencia en la Localidad, de conformidad con los estudios previos</t>
  </si>
  <si>
    <t>63-46-101002529</t>
  </si>
  <si>
    <t>5000209847 0001</t>
  </si>
  <si>
    <t>04 de octubre 2022</t>
  </si>
  <si>
    <t>20216320006373</t>
  </si>
  <si>
    <t>FDLT-CPS-179-2021</t>
  </si>
  <si>
    <t>179-2021 CPS-AG (61621)</t>
  </si>
  <si>
    <t>https://community.secop.gov.co/Public/Tendering/OpportunityDetail/Index?noticeUID=CO1.NTC.2301032&amp;isFromPublicArea=True&amp;isModal=False</t>
  </si>
  <si>
    <t xml:space="preserve">Prestar los servicios como gestor de convivencia, brindando apoyo en la atencion de movilizciones,aglomeraciones,seguridad ciudadana,convivencia y prevencion de conflictividades  y apoyar el acompañamiento a los operativos y jornadas relacionadas con asuntos de prevencion de emergencias , seguridad y convivencia en la Localidad, de conformidad con los estudios previos </t>
  </si>
  <si>
    <t xml:space="preserve">PROF. ADMIN PUBLICA </t>
  </si>
  <si>
    <t>63-46-101002542</t>
  </si>
  <si>
    <t>5000211670 0001</t>
  </si>
  <si>
    <t>08 de octubre 2021</t>
  </si>
  <si>
    <t>20216320006583</t>
  </si>
  <si>
    <t>13/10/2021</t>
  </si>
  <si>
    <t>FDLT-CPS-180-2021</t>
  </si>
  <si>
    <t>180-2021 CPS-P (61718)</t>
  </si>
  <si>
    <t>https://community.secop.gov.co/Public/Tendering/OpportunityDetail/Index?noticeUID=CO1.NTC.2298949&amp;isFromPublicArea=True&amp;isModal=False</t>
  </si>
  <si>
    <t>Prestar servicios profesionales para apoyar la formulación y supervisión del proyecto de inversión 2162 Teusaquillo localidad segura para las mujeres y demás actividades requeridas en el marco del Plan de Desarrollo Local 2021-2024</t>
  </si>
  <si>
    <t>LIZETH CAROLINA QUIROGA  CUBILLOS</t>
  </si>
  <si>
    <t>PROF. GOBIERNO Y RELACIONES INTERNACIONALES</t>
  </si>
  <si>
    <t>14-46-101056728</t>
  </si>
  <si>
    <t>5000211660 0001</t>
  </si>
  <si>
    <t>20216320006573</t>
  </si>
  <si>
    <t>12/10/2021</t>
  </si>
  <si>
    <t>FDLT-CPS-181-2021</t>
  </si>
  <si>
    <t>181-2021 CPS AG (61622)</t>
  </si>
  <si>
    <t>https://community.secop.gov.co/Public/Tendering/OpportunityDetail/Index?noticeUID=CO1.NTC.2309533&amp;isFromPublicArea=True&amp;isModal=False</t>
  </si>
  <si>
    <t>Prestar sus servicios como Gestor de convivencia y prevencion de conflictividades  y apoyar en el acompañamiento a los operativos  y jornadas relacionadas con asutos de prevencion de emergrncias, seguridad y convivencia en la Localidad de conformidad con los estudios previos</t>
  </si>
  <si>
    <t>MARIA ANGELICA MURCIA</t>
  </si>
  <si>
    <t>PROF.  ARTE DRAMÁTICO CON ÉNFASIS EN DRAMATURGIA</t>
  </si>
  <si>
    <t>63-46-101002548</t>
  </si>
  <si>
    <t>5000212333 0001_x000D_</t>
  </si>
  <si>
    <t>12 de octubre 2021</t>
  </si>
  <si>
    <t>FDLTCD-182-2021 (61521)</t>
  </si>
  <si>
    <t>182-2021 CPS-P (61521)</t>
  </si>
  <si>
    <t>https://community.secop.gov.co/Public/Tendering/OpportunityDetail/Index?noticeUID=CO1.NTC.2310809&amp;isFromPublicArea=True&amp;isModal=False</t>
  </si>
  <si>
    <t>Prestar sus servicios profesionales en el Area de Gestion de Desarrollo  Administrativa y Financiera en temas relacionados en Presuspuesto,apoyando la elaboracion,seguimiento,anialisis y administracion del prrsuspuesto del Fondo de Desarollo Local de Teusaquillo de conformidad con los estudios previos</t>
  </si>
  <si>
    <t>ANA MERCEDES PEDROZA ARIAS</t>
  </si>
  <si>
    <t>CIENAGA(BOYACA)</t>
  </si>
  <si>
    <t>PROF. ECONOMIA  ESP. EN ANÁLISIS Y ADMINISTRACIÓN FINANCIERA</t>
  </si>
  <si>
    <t>63-46-101002546</t>
  </si>
  <si>
    <t>5000212546 0001</t>
  </si>
  <si>
    <t>20216320006613</t>
  </si>
  <si>
    <t>14/10/2021</t>
  </si>
  <si>
    <t>FDLTCD-183-2021 (62685)</t>
  </si>
  <si>
    <t>183-2021 CPS-P (62685)</t>
  </si>
  <si>
    <t>https://community.secop.gov.co/Public/Tendering/OpportunityDetail/Index?noticeUID=CO1.NTC.2316456&amp;isFromPublicArea=True&amp;isModal=False</t>
  </si>
  <si>
    <t>Prestar sus servicios profesionales de apoyo a la Gestion Administrativa  del proceso de la nueva sede de la Alcladia Local de Teusaquillo y el apoyo administrativo en la organizacion  de las actividades de control urbanistico  de onformidad con los etudios previos</t>
  </si>
  <si>
    <t>14-46-101056942</t>
  </si>
  <si>
    <t>5000213275 0001</t>
  </si>
  <si>
    <t>14 de octubre 2021</t>
  </si>
  <si>
    <t>DIANA LUZ ORTIZ RODRIGUEZ</t>
  </si>
  <si>
    <t>20216320007043</t>
  </si>
  <si>
    <t>02/11/2021</t>
  </si>
  <si>
    <t>FDLT-CPS-184-2021</t>
  </si>
  <si>
    <t xml:space="preserve">	184-2021 CPS-AG (61629)</t>
  </si>
  <si>
    <t>https://community.secop.gov.co/Public/Tendering/OpportunityDetail/Index?noticeUID=CO1.NTC.2315441&amp;isFromPublicArea=True&amp;isModal=False</t>
  </si>
  <si>
    <t>Prestar sus servicios  de apoyo asistencial al Area de Gestion de Desarrollo Local ,para realizar labores administrativas  relacionadas con los procesos pre contractuales,contractuales y pos contractuales  de los diferentes proyectos de la Alcaldia Local de Teusaquillo</t>
  </si>
  <si>
    <t>SANDRA ISABEL RUANO CONTO</t>
  </si>
  <si>
    <t>FLORENCIA</t>
  </si>
  <si>
    <t>63-46-101002554</t>
  </si>
  <si>
    <t>5000213287 0001</t>
  </si>
  <si>
    <t>FDLTCD-185-2021 (62906)</t>
  </si>
  <si>
    <t>185-2021 CPS-P (62991)</t>
  </si>
  <si>
    <t>https://community.secop.gov.co/Public/Tendering/OpportunityDetail/Index?noticeUID=CO1.NTC.2318476&amp;isFromPublicArea=True&amp;isModal=False</t>
  </si>
  <si>
    <t>Prestar servicios profesionales para apoyar al despacho de la Alcladia Local en gestion de los procesos  administrativos  que coadyuven al fortalecimiento institucional en torno a las actividades  que realiza l Fondo de Desarrollo Local en sus areas de conformidad con los estudios previos</t>
  </si>
  <si>
    <t>MARIA ISABEL OSPINA CASTRO</t>
  </si>
  <si>
    <t>TUNJUELITO-USME</t>
  </si>
  <si>
    <t>PROF. DERECHO ESP. DERECHO AMBIENTAL</t>
  </si>
  <si>
    <t>5000213669 0001</t>
  </si>
  <si>
    <t>15 de octubre 2021</t>
  </si>
  <si>
    <t>FDLTCD-186-2021(62682)</t>
  </si>
  <si>
    <t>186-2021 CPS-AG (62682)</t>
  </si>
  <si>
    <t>https://community.secop.gov.co/Public/Tendering/OpportunityDetail/Index?noticeUID=CO1.NTC.2328092&amp;isFromPublicArea=True&amp;isModal=False</t>
  </si>
  <si>
    <t xml:space="preserve">Apoyar asitencialmente a la Alcaldia Local de Teusaquillo en el manejo y seguimiento de la agenda de la Alcaldesa  </t>
  </si>
  <si>
    <t>TECN. SECRETARIADO</t>
  </si>
  <si>
    <t xml:space="preserve">	33-44101218662</t>
  </si>
  <si>
    <t>5000215647 0001</t>
  </si>
  <si>
    <t>20 de octubre 2021</t>
  </si>
  <si>
    <t>WILSON QUINTERO R</t>
  </si>
  <si>
    <t>FDLTCD-187-2021 (62839)</t>
  </si>
  <si>
    <t>187-2021 CPS-P (62839)</t>
  </si>
  <si>
    <t>https://community.secop.gov.co/Public/Tendering/OpportunityDetail/Index?noticeUID=CO1.NTC.2330685&amp;isFromPublicArea=True&amp;isModal=False</t>
  </si>
  <si>
    <t>Apoyar tecnicamente  las distintas etapas de los procesos de competencia de las Inspecciones  de Poliica 13A,13B,13C y 13D de la localidad segun reparto</t>
  </si>
  <si>
    <t>JIMENA QUINTANILLA PARRA</t>
  </si>
  <si>
    <t>PROF. ARQUITECTA ESP. MG EN EDUCACIÓN ARTÍSTICA</t>
  </si>
  <si>
    <t>394-4101131047</t>
  </si>
  <si>
    <t>5000216374 0001</t>
  </si>
  <si>
    <t>21 de octubre 2021</t>
  </si>
  <si>
    <t>FDLTCD-188-2021 (62842)</t>
  </si>
  <si>
    <t>188-2021 CPS-P (62842)</t>
  </si>
  <si>
    <t>https://community.secop.gov.co/Public/Tendering/OpportunityDetail/Index?noticeUID=CO1.NTC.2330937&amp;isFromPublicArea=True&amp;isModal=False</t>
  </si>
  <si>
    <t>PROF. ARQUITECTO</t>
  </si>
  <si>
    <t>600 47 994000062595</t>
  </si>
  <si>
    <t xml:space="preserve"> 5000216381 0001</t>
  </si>
  <si>
    <t>FDLTCD-189-2021 (62628)</t>
  </si>
  <si>
    <t>189-2021 CPS-P (62628)</t>
  </si>
  <si>
    <t>https://community.secop.gov.co/Public/Tendering/OpportunityDetail/Index?noticeUID=CO1.NTC.2335144&amp;isFromPublicArea=True&amp;isModal=False</t>
  </si>
  <si>
    <t>Prestar los servicios profesionales  para apoyar la formulacion y supervision  del proyecto 2072-Teusaquillo referente en deporte,recreacion y actividad  fisica y demas actividades requeridas  en el marco del Plan de Desarrollo Local  2021-2024</t>
  </si>
  <si>
    <t>FREDY ALBERTO HERNANDEZ PAEZ</t>
  </si>
  <si>
    <t>PROF. ADMINISTRACION DEPORTIVO</t>
  </si>
  <si>
    <t>63-46101002568</t>
  </si>
  <si>
    <t xml:space="preserve"> 5000217560 0001</t>
  </si>
  <si>
    <t>26 de octubre 2021</t>
  </si>
  <si>
    <t>20216320007473/20216320007083</t>
  </si>
  <si>
    <t>12/11/2021</t>
  </si>
  <si>
    <t>SAMC-005-2021 (61142)</t>
  </si>
  <si>
    <t xml:space="preserve">	190-2021 CPS (61142)</t>
  </si>
  <si>
    <t>https://community.secop.gov.co/Public/Tendering/OpportunityDetail/Index?noticeUID=CO1.NTC.2301506&amp;isFromPublicArea=True&amp;isModal=False</t>
  </si>
  <si>
    <t>El contratista se obliga con el Fondo de Desarrollo Local a jecutar el proyecto Comunitario de Educacion Ambiental Procerda 2116- A travez de la inciativa solidaria ECOBARRIO  del barrio la Esmeralda  de acuerdo con el estudio previo y anexo tecnico</t>
  </si>
  <si>
    <t>SOLUCIONES INTEGRALES  TM  S A S</t>
  </si>
  <si>
    <t>COPACABANA</t>
  </si>
  <si>
    <t>5000218691 0001</t>
  </si>
  <si>
    <t>29 de octubre 2021</t>
  </si>
  <si>
    <t>20226320001193/20216320007113</t>
  </si>
  <si>
    <t>ACLARATORIO FECHA DE TERMINACION</t>
  </si>
  <si>
    <t>FDLTCD-191-2021 (63051)</t>
  </si>
  <si>
    <t>191-2021 CPS-AG (63051)</t>
  </si>
  <si>
    <t>https://community.secop.gov.co/Public/Tendering/OpportunityDetail/Index?noticeUID=CO1.NTC.2347689&amp;isFromPublicArea=True&amp;isModal=False</t>
  </si>
  <si>
    <t>Apoyar la gestion documental de la Alcaldia Local, acompañando al equipo juridico  de Depuracion en las labores operativas que genera el proceso de impulso de las  actuaciones administrativas existentes en la Alcal dia Local, al igual que desarrollar actividades de apoyo relacionados con los procesos  que adelante el area de Gestion Policiva</t>
  </si>
  <si>
    <t>EDWIN LEIDEL CHICA VALENCIA</t>
  </si>
  <si>
    <t>LA DORADA CALDAS</t>
  </si>
  <si>
    <t>TECNOL. MILITAR</t>
  </si>
  <si>
    <t>3191302-9</t>
  </si>
  <si>
    <t xml:space="preserve"> 5000218663 0002</t>
  </si>
  <si>
    <t>DIEGO FELIPE BERNAL MORENO</t>
  </si>
  <si>
    <t>20216320007073</t>
  </si>
  <si>
    <t>FDLTCD-192-2021 (62569)</t>
  </si>
  <si>
    <t>192-2021 CPS-AG (62569)</t>
  </si>
  <si>
    <t>https://community.secop.gov.co/Public/Tendering/OpportunityDetail/Index?noticeUID=CO1.NTC.2357073&amp;isFromPublicArea=True&amp;isModal=False</t>
  </si>
  <si>
    <t xml:space="preserve">Prestar sus servicios como Gestor de Convivencia , brindando apoyo en la atencion de movilizaciones, aglomeraciones, seguridad ciudadna , convivencia y prevencion de conflictividades  y apoyar en el acompañamiento a los operativos  y jornadas relacionadas con  asuntos de prevencion de emergencias, seguridad y convivencia en la Localidad de conformidad con los estudios previos </t>
  </si>
  <si>
    <t>PROF. ADMIN. TURISTICA Y HOTELERA</t>
  </si>
  <si>
    <t>63-46-101002579</t>
  </si>
  <si>
    <t xml:space="preserve"> 5000219862 0001</t>
  </si>
  <si>
    <t>02  de noviembre 2021</t>
  </si>
  <si>
    <t>FDLT-MC-08 -2021</t>
  </si>
  <si>
    <t>193-2021 CTO-SUM (62800)</t>
  </si>
  <si>
    <t>https://community.secop.gov.co/Public/Tendering/OpportunityDetail/Index?noticeUID=CO1.NTC.2336587&amp;isFromPublicArea=True&amp;isModal=False</t>
  </si>
  <si>
    <t>ADQUISICIÓN DE CHAQUETAS MULTIPROPÓSITO Y GORRAS CON PROTECTOR DISTINTIVAS PARA LA ALCALDÍA LOCAL DE TEUSAQUILLO, DE ACUERDO CON LAS ESPECIFICACIONES TÉCNICAS</t>
  </si>
  <si>
    <t>TADINOS SUMINISTROS SAS</t>
  </si>
  <si>
    <t>ANDREA YOLANDA ALARCON TORIJANO</t>
  </si>
  <si>
    <t xml:space="preserve">	CSC-100016210</t>
  </si>
  <si>
    <t>5000221415 0001</t>
  </si>
  <si>
    <t>05  de noviembre 2021</t>
  </si>
  <si>
    <t xml:space="preserve">LADY JOHANA ORDOÑEZ GUERRERO/NAYARA TORRES RAGEL </t>
  </si>
  <si>
    <t>20216320001213/7413</t>
  </si>
  <si>
    <t>FDLTCD-194-2021 (62998)</t>
  </si>
  <si>
    <t>194-2021 CPS-P (62998)</t>
  </si>
  <si>
    <t>https://community.secop.gov.co/Public/Tendering/OpportunityDetail/Index?noticeUID=CO1.NTC.2362586&amp;isFromPublicArea=True&amp;isModal=False</t>
  </si>
  <si>
    <t>Apoyar juridicamente  la ejecucion de las  aacciones requeridas para la depuracion de las actuaciones administrativas  que cursan en la Alcaldia Local</t>
  </si>
  <si>
    <t>36-46-101014000</t>
  </si>
  <si>
    <t xml:space="preserve"> 5000221142 0001</t>
  </si>
  <si>
    <t>13-011605570000002172</t>
  </si>
  <si>
    <t>20216320007283</t>
  </si>
  <si>
    <t>05/11/2021</t>
  </si>
  <si>
    <t>FDLTCD-195-2021 (63046)</t>
  </si>
  <si>
    <t>195-2021 CPS-P (63046)</t>
  </si>
  <si>
    <t>https://community.secop.gov.co/Public/Tendering/OpportunityDetail/Index?noticeUID=CO1.NTC.2362975&amp;isFromPublicArea=True&amp;isModal=False</t>
  </si>
  <si>
    <t>Apoyar juridicamente la ejecucion de las acciones requeridas para el tramite e impulso procesal de las actuaciones  contravencionales y/o querellas que cursen  las Inspecciones de Policia 13A13B,13C y 13D</t>
  </si>
  <si>
    <t>ROSALBA VELOZA DIAZ</t>
  </si>
  <si>
    <t>33-46-101035250</t>
  </si>
  <si>
    <t xml:space="preserve"> 5000221162 0001</t>
  </si>
  <si>
    <t>AIDA VALENTINA LEMUS</t>
  </si>
  <si>
    <t>20216320007423</t>
  </si>
  <si>
    <t>FDLTCD-196-2021 (63083)</t>
  </si>
  <si>
    <t>196-2021 CPS-P (63083)</t>
  </si>
  <si>
    <t>https://community.secop.gov.co/Public/Tendering/OpportunityDetail/Index?noticeUID=CO1.NTC.2363058&amp;isFromPublicArea=True&amp;isModal=False</t>
  </si>
  <si>
    <t>Apoyar técnicamente las distintas etapas de los procesos de competencia de las Inspecciones de Policía 13 A, 13 B, 13 C y 13 D de la Localidad, según reparto</t>
  </si>
  <si>
    <t>ARMENIA</t>
  </si>
  <si>
    <t>PROF. ARQUITECTA</t>
  </si>
  <si>
    <t>96-44-101166613</t>
  </si>
  <si>
    <t xml:space="preserve"> 5000221060 0002</t>
  </si>
  <si>
    <t>DIANA ORTIZ/ANGELA ORTIZ</t>
  </si>
  <si>
    <t>20216320007493/20216320007433</t>
  </si>
  <si>
    <t>FDLTCD-197-2021 (63084)</t>
  </si>
  <si>
    <t>197-2021 CPS-P (63084)</t>
  </si>
  <si>
    <t>https://community.secop.gov.co/Public/Tendering/OpportunityDetail/Index?noticeUID=CO1.NTC.2363060&amp;isFromPublicArea=True&amp;isModal=False</t>
  </si>
  <si>
    <t>LUZ ANGEE  CRUZ GIRAL</t>
  </si>
  <si>
    <t>15-46-101022668</t>
  </si>
  <si>
    <t>5000221054 0001</t>
  </si>
  <si>
    <t xml:space="preserve">13-3011605570000002172 </t>
  </si>
  <si>
    <t>20216320007463</t>
  </si>
  <si>
    <t>FDLTCD-198-2021 (63519)</t>
  </si>
  <si>
    <t xml:space="preserve">	198-2021 CPS-P (63519)</t>
  </si>
  <si>
    <t>https://community.secop.gov.co/Public/Tendering/OpportunityDetail/Index?noticeUID=CO1.NTC.2366856&amp;isFromPublicArea=True&amp;isModal=False</t>
  </si>
  <si>
    <t>Gestionar la depuracion de actuaciones administrativas  que se adelantan en el area de Gestion Policiva, en especial aquellas que tengan relacion en seguimiento y cumplimiento de sentecias judiciales  como tambien apoyar la programacion  y atencion  de los Despachos Comisorios  y  procedimientos legales y juridicos que surjan en cumplimiento  de la misionalidad  de conformidad con los estudios previos</t>
  </si>
  <si>
    <t>MARCO TULIO  VANEGAS SABOGAL</t>
  </si>
  <si>
    <t xml:space="preserve">	63-46-101002593</t>
  </si>
  <si>
    <t>5000223147 0001</t>
  </si>
  <si>
    <t>10  de noviembre 2021</t>
  </si>
  <si>
    <t>DIEGO FELIPE BERNAL</t>
  </si>
  <si>
    <t>20216320007453</t>
  </si>
  <si>
    <t>FDLT-MC-009-2021</t>
  </si>
  <si>
    <t>199-2021 CV (61023)</t>
  </si>
  <si>
    <t>https://communitysecopgovco/Public/Tendering/OpportunityDetail/Index?noticeUID=CO1NTC2336941&amp;isFromPublicArea=True&amp;isModal=False</t>
  </si>
  <si>
    <t>CONTRATAR LA ADQUISICION DE UN (1) DESFIBRILADOR EXTERNO AUTOMATICO (DEA) CON SUS RESPECTIVOS ACCESORIOS (GABINETE Y SENALIZACION), Y CAPACITACION CONFORME CON TODAS LAS CONDICIONES TECNICAS EXIGIDAS PARA LA ALCALDIA LOCAL DE TEUSAQUILLO</t>
  </si>
  <si>
    <t>COMPOMEDICA SAS</t>
  </si>
  <si>
    <t>Andres Valencia Martínez</t>
  </si>
  <si>
    <t xml:space="preserve">	8/11/2021</t>
  </si>
  <si>
    <t>RECHAZADO</t>
  </si>
  <si>
    <t>RECHAZADO POR PROVEEDOR SE REEMPLAZA EN CONTRATO 205-2021</t>
  </si>
  <si>
    <t>FDLTCD-200-2021 (62836)</t>
  </si>
  <si>
    <t xml:space="preserve">	200-2021 CPS-AG (62836)</t>
  </si>
  <si>
    <t>https://community.secop.gov.co/Public/Tendering/OpportunityDetail/Index?noticeUID=CO1.NTC.2376151&amp;isFromPublicArea=True&amp;isModal=False</t>
  </si>
  <si>
    <t>Apoyar la gestion documental de la Alcaldia Local para la implementacion del proceso de verificacion, soporte y acompañamiento</t>
  </si>
  <si>
    <t>1-546101022695</t>
  </si>
  <si>
    <t>5000222737 0001_x000D_</t>
  </si>
  <si>
    <t>09 de noviembre 2021</t>
  </si>
  <si>
    <t>20216320007933</t>
  </si>
  <si>
    <t>02/12/2021</t>
  </si>
  <si>
    <t>FDLT-CPS-201-2021</t>
  </si>
  <si>
    <t>201-2021 CPS-P (63545)</t>
  </si>
  <si>
    <t>https://community.secop.gov.co/Public/Tendering/OpportunityDetail/Index?noticeUID=CO1.NTC.2378964&amp;isFromPublicArea=True&amp;isModal=False</t>
  </si>
  <si>
    <t>Prestar los servicios profesionales en el Area Gestion de Desarrollo Local  de Teusaquillo para apoyar las actividades de elaboracion, seguimiento, actualizacion,sustanciacion y liquidacion de los diferentes proyectos y contratos que se financian con los rubros de funcionamiento  y demas componentes asignados  del proyecto 2169- que coadyuven al desarrollo  y fortalecimiento institucional</t>
  </si>
  <si>
    <t>PROF. ECONOMISTA ESP. CONTRATACION ESTATAL</t>
  </si>
  <si>
    <t>18-44-101078967</t>
  </si>
  <si>
    <t>5000223440 0001_x000D_</t>
  </si>
  <si>
    <t>11 de noviembre 2021</t>
  </si>
  <si>
    <t>FDLT-CPS-202-2021</t>
  </si>
  <si>
    <t>FDLTCD-202-2021 (63180)</t>
  </si>
  <si>
    <t>https://community.secop.gov.co/Public/Tendering/OpportunityDetail/Index?noticeUID=CO1.NTC.2379808&amp;isFromPublicArea=True&amp;isModal=False</t>
  </si>
  <si>
    <t>Prestar los servicios asistenciales y de apoyo a la gestion para realizar  todas las actividades operativas  y administrativas relacionadas  con el proyecto 2116- Teusaquillo se embellece para los ciudadanos requeridas en el marco del Plan de Desarrollo Local 2021-2024</t>
  </si>
  <si>
    <t>PAOLA ANDREA HUERTAS PRADO</t>
  </si>
  <si>
    <t xml:space="preserve">PROF. ING. AMBIENTAL </t>
  </si>
  <si>
    <t>36-46-101014051</t>
  </si>
  <si>
    <t>5000223438 0002</t>
  </si>
  <si>
    <t>FDLT-CPS-203-2021</t>
  </si>
  <si>
    <t>203-2021 CPS-P (63763)</t>
  </si>
  <si>
    <t>https://community.secop.gov.co/Public/Tendering/OpportunityDetail/Index?noticeUID=CO1.NTC.2380733&amp;isFromPublicArea=True&amp;isModal=False</t>
  </si>
  <si>
    <t>Prestar servicios profesionales en el seguimiento tecnico,digital y georeferenciador de las actividades que ejecutala Alcaldia Local en el marco del desarrollo  del Plan de Desarrollo Local y en ejercicio de sus actividades misionales , incluyendo el control urbanistico, a cargo tanto del area de Gestion Policiva e Inspecciones de Policia de conformidad con los estudios previos</t>
  </si>
  <si>
    <t>YULMAN ALEXIS SEPULVEDA CALLEJAS</t>
  </si>
  <si>
    <t>PROF. ARQUITECTO ESP . GERENCIA DE PROYECTOS</t>
  </si>
  <si>
    <t>21-46-101031870</t>
  </si>
  <si>
    <t xml:space="preserve"> 5000223451 0002</t>
  </si>
  <si>
    <t>FDLTCD-204-2021 (63703)</t>
  </si>
  <si>
    <t>204-2021 CPS-P (63703)</t>
  </si>
  <si>
    <t>https://community.secop.gov.co/Public/Tendering/OpportunityDetail/Index?noticeUID=CO1.NTC.2380822&amp;isFromPublicArea=True&amp;isModal=False</t>
  </si>
  <si>
    <t>El contrato que se pretende celebrar tendra por objeto  prestar los servicios profesionales, para adelantar y desarrollar los tramites juridicos relacionados con la actividad contractual del Fondo de Desarrollo  Local de conformidadcon los estudios previos</t>
  </si>
  <si>
    <t>NATHALY NAVAS CHEVEZ</t>
  </si>
  <si>
    <t>39-44-101132047</t>
  </si>
  <si>
    <t xml:space="preserve"> 5000223435 0001</t>
  </si>
  <si>
    <t>205-2021 CV (61023)</t>
  </si>
  <si>
    <t>https://community.secop.gov.co/Public/Tendering/OpportunityDetail/Index?noticeUID=CO1.NTC.2336941&amp;isFromPublicArea=True&amp;isModal=False</t>
  </si>
  <si>
    <t>CONTRATAR LA ADQUISICION DE UN (1) DESFIBRILADOR EXTERNO AUTOMATICO (DEA) CON SUS RESPECTIVOS ACCESORIOS (GABINETE Y SEÑALIZACION), Y CAPACITACION CONFORME CON TODAS LAS CONDICIONES TECNICAS EXIGIDAS PARA LA ALCALDIA LOCAL DE TEUSAQUILLO</t>
  </si>
  <si>
    <t>IMCOLMEDICA</t>
  </si>
  <si>
    <t>ALBERTO ÑUSTES_x000D_</t>
  </si>
  <si>
    <t>36-40-101020060</t>
  </si>
  <si>
    <t>5000225620 0001</t>
  </si>
  <si>
    <t>16 de noviembre 2021</t>
  </si>
  <si>
    <t>13-102020208</t>
  </si>
  <si>
    <t>20216320007483</t>
  </si>
  <si>
    <t>FDLTCD-206-2021 (63873)</t>
  </si>
  <si>
    <t>206-2021 CPS-AG (63873)</t>
  </si>
  <si>
    <t>https://community.secop.gov.co/Public/Tendering/OpportunityDetail/Index?noticeUID=CO1.NTC.2385580&amp;isFromPublicArea=True&amp;isModal=False</t>
  </si>
  <si>
    <t>Apoyar la Gestion Documnetal para la implementacion del proceso de verificacion, soporte y acompañamiento, en el desarrollo de las actividades propias de los procesos y actuaciones admiistrativas existentes</t>
  </si>
  <si>
    <t>WILLIAM ERLNADI ROMERO ARBOLEDA</t>
  </si>
  <si>
    <t>TAMESIS ANTIOQUIA</t>
  </si>
  <si>
    <t>63-46-101002603</t>
  </si>
  <si>
    <t>5000226177 0001</t>
  </si>
  <si>
    <t>ERWIN LEONARDO NIÑO</t>
  </si>
  <si>
    <t>20216320007603</t>
  </si>
  <si>
    <t>17/11/2021</t>
  </si>
  <si>
    <t>FDLTCD 207-2021 (64579)</t>
  </si>
  <si>
    <t>207-2021 CONV-INT (64579)</t>
  </si>
  <si>
    <t>https://community.secop.gov.co/Public/Tendering/OpportunityDetail/Index?noticeUID=CO1.NTC.2390853&amp;isFromPublicArea=True&amp;isModal=False</t>
  </si>
  <si>
    <t>Aunar esfuerzos tecnicos, administrativos y fiananceros  entre la Alcaldia Local de Teusaquillo y el Instituto Distrital para la Proteccion de la Niñez  y la Juventud-IDIPRON- para adelantar acuerdos, actividades y acciones de sesibilizacion sobre el uso,disfrute y goce del espacio publico en los sectores identificados de la Localidad, con la participacion de los jovenes beneficiarios que se encuentran vinculados en las diferentes estrategias pedagogicas del IDIPRON En el marco del proyecto de Inversion 2152- Un nuevo contrato social para el Espacio Publico Local</t>
  </si>
  <si>
    <t>IDIPRON - INSTITUTO DISTRITAL PARA LA PROTECCIÓN DE LA NIÑEZ Y LA JUVENTUD</t>
  </si>
  <si>
    <t>HUGO ALBERTO CARRILLO GOMEZ</t>
  </si>
  <si>
    <t>5000322021 0001</t>
  </si>
  <si>
    <t>24 de mayo 2022</t>
  </si>
  <si>
    <t>O23011603450000002152</t>
  </si>
  <si>
    <t>20226320001163/20216320007803</t>
  </si>
  <si>
    <t>IDIPRON APORTA LA SUMA ADICIONAL DE  $50309619</t>
  </si>
  <si>
    <t>FDLT-CTO 208-2021-ORDEN DE COMPRA  79814</t>
  </si>
  <si>
    <t>208-2021-OC-79814</t>
  </si>
  <si>
    <t>https://colombiacompra.gov.co/tienda-virtual-del-estado-colombiano/ordenes-compra/79814</t>
  </si>
  <si>
    <t>ADQUISICIÓN DE LICENCIAS OFFICE 365 E1 PARA EL USO DE HERRAMIENTAS OFIMATICAS Y CORREO ELECTRONICO DE LOS SERVIDORES PÚBLICOS DE LA ALCALDIA LOCAL DE TEUSAQUILLO</t>
  </si>
  <si>
    <t>SOLUCIONES ORIÓN SUCURSAL COLOMBIA</t>
  </si>
  <si>
    <t>PEDRO PABLO GONZALEZ BARRERA</t>
  </si>
  <si>
    <t>18 de noviembre 2021</t>
  </si>
  <si>
    <t>FDLT-209-2021-SAMC-006-2021</t>
  </si>
  <si>
    <t xml:space="preserve">	209-2021 CPS (62890)</t>
  </si>
  <si>
    <t>https://community.secop.gov.co/Public/Tendering/OpportunityDetail/Index?noticeUID=CO1.NTC.2340363&amp;isFromPublicArea=True&amp;isModal=False</t>
  </si>
  <si>
    <t>Prestacion de servicios para realizar acciones de prevencion de violencia intrafamiliar, y violencia sexual con la vinculacion de los sectores poblacionales de la Localidad de Teusaquillo  en el Marco del Proyecto 2101- TEUSAQUILLO UN NUEVO OCNTRATO SOCIAL PARA LA  LA DOTACION DE CAIDSG,DOTACION DE JARDINES  INFANTILES Y CENTROS AMAR, Y PARA LA PREVENCION DE VIOLENCIAS</t>
  </si>
  <si>
    <t>CORPORACION COLOMBIANA 21</t>
  </si>
  <si>
    <t>CLAUDIA HELENA CASTIBLANCO MARTINEZ</t>
  </si>
  <si>
    <t>Corporaciones</t>
  </si>
  <si>
    <t>15-44-101253488 y 15-40101074921</t>
  </si>
  <si>
    <t>5000228618 0001_x000D_</t>
  </si>
  <si>
    <t>24 de noviembre 2021</t>
  </si>
  <si>
    <t>133011601060000002101_x000D_</t>
  </si>
  <si>
    <t>20226320001173</t>
  </si>
  <si>
    <t>FDLTCD-210-2021 (63517)</t>
  </si>
  <si>
    <t>210-2021 CPS-P (63517)</t>
  </si>
  <si>
    <t>https://community.secop.gov.co/Public/Tendering/OpportunityDetail/Index?noticeUID=CO1.NTC.2410863&amp;isFromPublicArea=True&amp;isModal=False</t>
  </si>
  <si>
    <t>El contrato que se pretende celebrar  tendra por objeto,prestar los servicios profesionales, en el tramite de lo  asuntos juridicos y legales  que requieran los procesos misionales  y administrativos que se adelantan en la Alcaldia Local de Teusaquillo, de conformidad con los estudios previos</t>
  </si>
  <si>
    <t>39-44-10113269</t>
  </si>
  <si>
    <t>5000229218 0001</t>
  </si>
  <si>
    <t>25 de noviembre 2021</t>
  </si>
  <si>
    <t>FDLT- CV-211- MC-010-2021</t>
  </si>
  <si>
    <t>211 2021 CV (63704)</t>
  </si>
  <si>
    <t>https://community.secop.gov.co/Public/Tendering/OpportunityDetail/Index?noticeUID=CO1.NTC.2403328&amp;isFromPublicArea=True&amp;isModal=False</t>
  </si>
  <si>
    <t xml:space="preserve">Contratar la compra de herramientas  de jardinera necesarias  para la implementacion del Proyecto 2116-TEUSAQUILLO  SE EMBELLECE PARA LOS CIUDADANOS  de acuerdo con los estudios previos </t>
  </si>
  <si>
    <t>DEPOSITO INDUSTRIAL  SAS</t>
  </si>
  <si>
    <t>VALLE DEL CAUCA</t>
  </si>
  <si>
    <t xml:space="preserve"> JOSE DAVID TABARES FRANCO</t>
  </si>
  <si>
    <t>45-44-101132456</t>
  </si>
  <si>
    <t>5000231676 0001</t>
  </si>
  <si>
    <t>02 de diciembre 2021</t>
  </si>
  <si>
    <t>MARIA HELENA ORTEGA AMAYA</t>
  </si>
  <si>
    <t>20226320001193/20216320007943</t>
  </si>
  <si>
    <t>SAMC-009-2021 (63474)</t>
  </si>
  <si>
    <t>https://community.secop.gov.co/Public/Tendering/OpportunityDetail/Index?noticeUID=CO1.NTC.2400830&amp;isFromPublicArea=True&amp;isModal=False</t>
  </si>
  <si>
    <t>PRESTACIÓN DE SERVICIOS PARA CAPACITAR PERSONAS DE LA LOCALIDAD COMO ESTRATEGIA DE CULTURA CIUDADANA, PARA PROMOVER EL CONSUMO RESPONSABLE, EL REÚSO, LA SEPARACIÓN EN LA FUENTE, EL APROVECHAMIENTO, LA VALORACIÓN Y EL RECICLAJE EN EL MARCO DEL PROYECTO DE INVERSIÓN 2147 TEUSAQUILLO RESPONSABLE CON EL CONSUMO, DE ACUERDO A LOS ESTUDIOS PREVIOS Y ANEXO TÉCNICO</t>
  </si>
  <si>
    <t>SOLUCIONES INTEGRALES TM SAS</t>
  </si>
  <si>
    <t>Copacabana</t>
  </si>
  <si>
    <t>RONALD ENRIQUE TORRES MARTINEZ</t>
  </si>
  <si>
    <t>FDLT-MC-011-2021(62995)</t>
  </si>
  <si>
    <t>CPS-213-2021 (62995)</t>
  </si>
  <si>
    <t>https://communitysecopgovco/Public/Tendering/OpportunityDetail/Index?noticeUID=CO1NTC2405451&amp;isFromPublicArea=True&amp;isModal=False</t>
  </si>
  <si>
    <t>VISITA DE DIAGNÓSTICO Y EVALUACIÓN PARA PUESTA EN FUNCIONAMIENTO Y CERTIFICACIÓN DE ASCENSOR STAH, UBICADO EN LAS INSTALACIONES DONDE FUNCIONA LA ALCALDIA LOCAL DE TEUSAQUILLO</t>
  </si>
  <si>
    <t>INVERSIONES NISAGA SAS</t>
  </si>
  <si>
    <t>YUDY LORENA NIETO SALAZAR</t>
  </si>
  <si>
    <t>21-46-101032377</t>
  </si>
  <si>
    <t>13-10-2020-20-30611</t>
  </si>
  <si>
    <t>FDLT-SAMC-007-2021 (62994)</t>
  </si>
  <si>
    <t>214-2021 CPS (62994)</t>
  </si>
  <si>
    <t>https://communitysecopgovco/Public/Tendering/OpportunityDetail/Index?noticeUID=CO1NTC2377091&amp;isFromPublicArea=True&amp;isModal=False</t>
  </si>
  <si>
    <t>PRESTAR LOS SERVICIOS PARA REALIZAR LA TOMA FISICA DE INVENTARIOS DE BIENES MUEBLES E INMUEBLES Y EL AVALUO DE LOS BIENES CLASIFICADOS COMO PROPIEDAD PLANTA Y EQUIPO, INVENTARIOS Y BIENES DE USO PUBLICO A CARGO DEL FONDO DE DESARROLLO LOCAL DE TEUSAQUILLO</t>
  </si>
  <si>
    <t>L&amp;Q REVISORES FISCALES AUDITORES EXTERNOS SAS</t>
  </si>
  <si>
    <t>JOSÉ EDISON LOZADA QUINTERO</t>
  </si>
  <si>
    <t>15-54-101000759</t>
  </si>
  <si>
    <t>5000231933 0001</t>
  </si>
  <si>
    <t>131020202030301_x000D_</t>
  </si>
  <si>
    <t>20216320007943</t>
  </si>
  <si>
    <t>No 215-2021 CPS CONTRATO DE PRESTACIÒN DE SERVICIOS</t>
  </si>
  <si>
    <t>Prestacion de servicios para capacitar personas de la Localidad, como estrategia de Cultura Ciudadana para promover el consumo responsable, el reusola separacion en la fuente, el  aprovechamiento , la valoracio y el reciclaje en el marco  del Poryecto de Inversion  2147-TEUSAQUILLO RESPONSABLE  CON EL CONSUMO  DE ACUERDO A LOS ESTUDIOS PREVIOS Y ANEXO  TECNICO</t>
  </si>
  <si>
    <t>FUNDACION SIN ÁNIMO DE LUCRO ECOLOGICA -FULECOL NIT 900219569-5 REP LEGAL: EDGAR IGNACIO BAUTISTA GAMBOA CC 3009884</t>
  </si>
  <si>
    <t>FUNDACION</t>
  </si>
  <si>
    <t>EDGAR IGNACIO BAUTISTA GAMBOA</t>
  </si>
  <si>
    <t>3217668-3</t>
  </si>
  <si>
    <t>SURAMERICA</t>
  </si>
  <si>
    <t>5000233747 0001</t>
  </si>
  <si>
    <t>133011602380000002147</t>
  </si>
  <si>
    <t>EMILFE BAUTISTA RODRIGUEZ/IVAN FRANCISCO ANZOLA PEREZ</t>
  </si>
  <si>
    <t>20226320001133/20216320008043</t>
  </si>
  <si>
    <t>FDLT-SAMC-014-2021</t>
  </si>
  <si>
    <t>TERMINADO ANORMALMENTE</t>
  </si>
  <si>
    <t>https://communitysecopgovco/Public/Tendering/OpportunityDetail/Index?noticeUID=CO1NTC2447797&amp;isFromPublicArea=True&amp;isModal=False</t>
  </si>
  <si>
    <t>ADQUIRIR A PRECIOS UNITARIOS Y A MONTO AGOTABLE EL MANTENIMIENTO PREVENTIVO Y CORRECTIVO DE LOS EQUIPOS DE CÓMPUTO, IMPRESORAS, ESCANER, VIDEO BEAM, UPS, EQUIPOS ACTIVOS (SWITCH), Y AIRE ACONDICONADO DEL FONDO DE DESARROLLO LOCAL DE TEUSAQUILLO, INCLUIDA BOLSA DE REPUESTOS</t>
  </si>
  <si>
    <t>FDLT-CPS-217-2021</t>
  </si>
  <si>
    <t>217-2021 CPS-AG (63178)</t>
  </si>
  <si>
    <t>https://community.secop.gov.co/Public/Tendering/OpportunityDetail/Index?noticeUID=CO1.NTC.2435659&amp;isFromPublicArea=True&amp;isModal=False</t>
  </si>
  <si>
    <t>El contrato que se pretende celebrar  tendra por objeto : Prestar los servicios asistenciales y de apoyo a la gestion para realizar todas las actividades  operativas y administrativas  relacionadas con el proyecto 2162 Teusaquillo Localidad Segura  para las mujeres requeridas en el Marco del Plan de Desarrollo  Local 2021-2024</t>
  </si>
  <si>
    <t>GIOVANNA ANDREA GOMEZ GOMEZ</t>
  </si>
  <si>
    <t>63-46-101002647</t>
  </si>
  <si>
    <t>5000235794 0001</t>
  </si>
  <si>
    <t>20216320008203</t>
  </si>
  <si>
    <t>13/12/2021</t>
  </si>
  <si>
    <t>FDLT-SASI-008-2021</t>
  </si>
  <si>
    <t>218-2021 CV (62906) CONTRATO DE COMPRAVENTA No 218-2021 CV (62906)</t>
  </si>
  <si>
    <t>https://community.secop.gov.co/Public/Tendering/OpportunityDetail/Index?noticeUID=CO1.NTC.2373488&amp;isFromPublicArea=True&amp;isModal=False</t>
  </si>
  <si>
    <t>El suministro de insumos pedagogicos, de orden tecnologico, como computadores,tabletas, audifonos tipo diadema,tripodes y web cam, de acuerdo con las especificaciones tecnicas, contempladas en el proyecto  2049, de acuerdo a las fichas tencicas y especificaciones establecidas  por la Secretaria de Educacion Distrital</t>
  </si>
  <si>
    <t>AMERICAN OUTSOURCING SA</t>
  </si>
  <si>
    <t>JUAN MANUEL URIBE  FERNANDEZ</t>
  </si>
  <si>
    <t>18-44-101079037</t>
  </si>
  <si>
    <t>5000233841 0001</t>
  </si>
  <si>
    <t>JOAQUIN GARCIA TUATUVA/LEONEL SANCHEZ HERNANDEZ</t>
  </si>
  <si>
    <t>20226320002353/20216320008123</t>
  </si>
  <si>
    <t>09/03/2022</t>
  </si>
  <si>
    <t>OTRO SI ACLARATORIO DE NECESIDAD</t>
  </si>
  <si>
    <t>FDLT-CPS-219-2021-MC-013-2021</t>
  </si>
  <si>
    <t>219-2021 CV (64897)</t>
  </si>
  <si>
    <t>https://community.secop.gov.co/Public/Tendering/OpportunityDetail/Index?noticeUID=CO1.NTC.2421696&amp;isFromPublicArea=True&amp;isModal=False</t>
  </si>
  <si>
    <t>Contratar el suministro de (vales) bonos  de consumo compra para  varios en grandes superficies con el fin de conmemorar el dia comunala los  dignatarios de las Juntas de Accion Comunal de la Localidad de Teusaquillo  en el m&lt;arco del Proyecto 2158Teusaquillo, un nuevo contrato social para la Participacion de conformidad con las condiciones establecidas en los estudios previos , la invitacion publica,sus documnetos anexos y la oferta presentada por el contratista, los cuales forman parte integral del presente contrato</t>
  </si>
  <si>
    <t>ROOSVELTH MEJIA LOPEZ-CAPACITANDO ANDO</t>
  </si>
  <si>
    <t>CCA-100010373</t>
  </si>
  <si>
    <t>5000235262 0001</t>
  </si>
  <si>
    <t>20226320005033/20226320004373</t>
  </si>
  <si>
    <t>FDLT-CV-220-2021-SASI 010-2021</t>
  </si>
  <si>
    <t>220-2021 CV (64818)</t>
  </si>
  <si>
    <t>https://community.secop.gov.co/Public/Tendering/OpportunityDetail/Index?noticeUID=CO1.NTC.2422133&amp;isFromPublicArea=True&amp;isModal=False</t>
  </si>
  <si>
    <t>Adquisicion de equipos tecnologicos y logisticos como parte de la  dotacion a organismos  de seguridad de la Localidad de Teusaquillo en el marco de la implementacion  del programa plataforma institucional para la seguridad y justicia</t>
  </si>
  <si>
    <t>INNVECTOR SAS</t>
  </si>
  <si>
    <t>XIOMARA ANGELICA CASTRO SALAS</t>
  </si>
  <si>
    <t>18-44-101079406</t>
  </si>
  <si>
    <t>5000240209 0001</t>
  </si>
  <si>
    <t>13-3011603480000002148</t>
  </si>
  <si>
    <t>OMAR AUGUSTO HERNANDEZ PAEZ/LEONEL SANCHEZ HERNANDEZ</t>
  </si>
  <si>
    <t>20226320001183/20226320000973/20216320008293</t>
  </si>
  <si>
    <t>FDLT-CPS-221-2021-SAMC-013-2021</t>
  </si>
  <si>
    <t>221-2021</t>
  </si>
  <si>
    <t>https://community.secop.gov.co/Public/Tendering/OpportunityDetail/Index?noticeUID=CO1.NTC.2427632&amp;isFromPublicArea=True&amp;isModal=False</t>
  </si>
  <si>
    <t>El contrato se obliga con el Fondo de Desarrollo Local de Teusaquillo a ejecutar las actividades  contempladas en el Proyecto de Inversion  2162-En el marco del Plan de Desarrollo Local Teusaquillo Localidad Segura para las Mujeres 2021-2024 con el fin de desarrollar procesos de fortalecimiento de capacidades, orientados a la construccion de ciudadania  y la prevencion de feminicidio y todas las formas de violencias con enfoque de genero diferencial en beneficio del bienestar de las mujeres de la Localidad de Teusaquillo, de conformidad con los estudios previos y el anexo tecnico</t>
  </si>
  <si>
    <t>FUNDACION PARA EL DESARROLLO INFANTIL SOCIAL Y CULTURAL IWOKE</t>
  </si>
  <si>
    <t>TATIANA ANDREA MARTINEZ AYALA</t>
  </si>
  <si>
    <t>Entidades sin ánimo de lucro</t>
  </si>
  <si>
    <t>5000242568 0009</t>
  </si>
  <si>
    <t>DIANA CHRISTINA CORDOVEZ MÉNDEZ/CINDY PAOLA ALVAREZ SIERRA</t>
  </si>
  <si>
    <t>20226320004903/20226320001883/20226320000963</t>
  </si>
  <si>
    <t>FDLTMC-014-2021 (68690)</t>
  </si>
  <si>
    <t>222-2021 CPS (68690)</t>
  </si>
  <si>
    <t>https://communitysecopgovco/Public/Tendering/OpportunityDetail/Index?noticeUID=CO1NTC2472740&amp;isFromPublicArea=True&amp;isModal=False</t>
  </si>
  <si>
    <t>Adquisicion, recarga, revision y mantenimiento de los extintores contra incendio del Fondo de Desarrollo Local de Teusaquillo</t>
  </si>
  <si>
    <t>CARLOS GONZALEZ GIL</t>
  </si>
  <si>
    <t>Persona Natural</t>
  </si>
  <si>
    <t xml:space="preserve"> 5000248012 0001</t>
  </si>
  <si>
    <t>1310202010204</t>
  </si>
  <si>
    <t>20226320001043</t>
  </si>
  <si>
    <t>11/02/2022</t>
  </si>
  <si>
    <t>FDLTCD-223-2021 (69010)</t>
  </si>
  <si>
    <t xml:space="preserve">	223 2021 CPS-P (69010)</t>
  </si>
  <si>
    <t>https://community.secop.gov.co/Public/Tendering/OpportunityDetail/Index?noticeUID=CO1.NTC.2473888&amp;isFromPublicArea=True&amp;isModal=False</t>
  </si>
  <si>
    <t>Contratat la prestacion de servicios profesionales para emitir peritaje tecnico,consistente en la elaboracion de los productos recomendados segun el informe final del contrato 186 del 2020, suscrito entre el Fondo de Desarrollo Local Teusaquillo y la Sociedad Colombiana de Ingenieros, entre otors coceptos tecnicos  incluyendo presuspuesto y tasacion  de perjuicios que se desriminan  en las especificaciones tecnicas</t>
  </si>
  <si>
    <t>GERMÁN PARDO ALBARRACÍN</t>
  </si>
  <si>
    <t>33-44-101221292</t>
  </si>
  <si>
    <t>5000245132 0001</t>
  </si>
  <si>
    <t>VICTOR JOSE MENDOZA MANJARRES/DIANA LUZ ORTIZ RODRIGUEZ/JOSE FERNANDO BRIJALDO ROJAS</t>
  </si>
  <si>
    <t>20226320002303/20216320008573/8743</t>
  </si>
  <si>
    <t>08/03/2022</t>
  </si>
  <si>
    <t>FDLT- 224-2021-LP -05-2021</t>
  </si>
  <si>
    <t>224-2021 CONTRATO DE OBRA PÚBLICA (61822)</t>
  </si>
  <si>
    <t>https://community.secop.gov.co/Public/Tendering/OpportunityDetail/Index?noticeUID=CO1.NTC.2362049&amp;isFromPublicArea=True&amp;isModal=False</t>
  </si>
  <si>
    <t>EJECUTAR A PRECIOS UNITARIOS Y A MONTO AGOTABLE, LAS
OBRAS Y ACTIVIDADES NECESARIAS PARA LA CONSERVACIÓN DE LA MALLA VIAL LOCAL
E INTERMEDIA, ESPACIO PUBLICO Y CICLOINFRAESTRUCTURA DE LA LOCALIDAD DE
TEUSAQUILLO, EN LA CIUDAD DE BOGOTÁ DC DE CONFORMIDAD CON LOS ESTUDIOS
PREVIOS, ANEXO TÉCNICO Y APÉNDICES</t>
  </si>
  <si>
    <t>CONSORCIO MALLA VIAL CYZ CONSTRUCCIONES Y PAVIMENTOS AM SA -AYO GORKHALI INVESTMENTS SAS</t>
  </si>
  <si>
    <t>DIEGO JAVIER MONROY REY</t>
  </si>
  <si>
    <t>consorcio</t>
  </si>
  <si>
    <t>NB-100041910</t>
  </si>
  <si>
    <t>5000317395 0001</t>
  </si>
  <si>
    <t>O2-3011604490000002154</t>
  </si>
  <si>
    <t>OTRO SI A CLASULA 6 Y PRESENTA MODIFICACION</t>
  </si>
  <si>
    <t>FDLT-CTO  DE OBRA PUBLICA-225-2021- LP-04-2021</t>
  </si>
  <si>
    <t>225-2021 CONTRATO DE OBRA PÚBLICA OP (61666)</t>
  </si>
  <si>
    <t>https://community.secop.gov.co/Public/Tendering/OpportunityDetail/Index?noticeUID=CO1.NTC.2414243&amp;isFromPublicArea=True&amp;isModal=False</t>
  </si>
  <si>
    <t>CONTRATAR MEDIANTE EL SISTEMA DE PRECIOS UNITARIOS FIJOS SIN FORMULA DE REAJUSTE Y A MONTO AGOTABLE, LAS OBRAS DE MEJORAMIENTO Y/O MANTENIMIENTO, ASÍ COMO EL SUMINISTRO E INSTALACIÓN DE MOBILIARIO URBANO, PARA LA INFRAESTRUCTURA FISICA DE LOS PARQUES VECINALES, QUE CONFORMAN EL SISTEMA LOCAL DE PARQUES DE LA LOCALIDAD DE TEUSAQUILLO EN LA CIUDAD DE BOGOTÁ DC</t>
  </si>
  <si>
    <t>GERMAN RAMIREZ BARBOSA</t>
  </si>
  <si>
    <t>3238547-0 Y RC080851-0</t>
  </si>
  <si>
    <t xml:space="preserve"> 5000248729 0001</t>
  </si>
  <si>
    <t>FDLT-226-2021-CMA-002-2021</t>
  </si>
  <si>
    <t>226-2021</t>
  </si>
  <si>
    <t>https://community.secop.gov.co/Public/Tendering/OpportunityDetail/Index?noticeUID=CO1.NTC.2433647&amp;isFromPublicArea=True&amp;isModal=False</t>
  </si>
  <si>
    <t>REALIZAR LA INTERVENTORÍA TÉCNICA, ADMINISTRATIVA, FINANCIERA, JURÍDICA, SOCIAL, AMBIENTAL Y SISO AL CONTRATO DE OBRA PUBLICA QUE TENDRÁ POR OBJETO EJECUTAR A PRECIOS UNITARIOS Y A MONTO AGOTABLE, LAS OBRAS Y ACTIVIDADES NECESARIAS PARA LA CONSERVACIÓN DE LA MALLA VIAL LOCAL E INTERMEDIA, ESPACIO PUBLICO Y CICLOINFRAESTRUCTURA DE LA LOCALIDAD DE TEUSAQUILLO, EN LA CIUDAD DE BOGOTÁ DC DE CONFORMIDAD CON LOS ESTUDIOS PREVIOS Y ANEXO TÉCNICO</t>
  </si>
  <si>
    <t>J MELO INGENIERIA DE PROYECTOS SAS</t>
  </si>
  <si>
    <t>JULIO CESAR MELO MARQUEZ</t>
  </si>
  <si>
    <t>20226320002053</t>
  </si>
  <si>
    <t>28/02/2022</t>
  </si>
  <si>
    <t>FDLT-227-2021-CMA-001-2021</t>
  </si>
  <si>
    <t>227-2021</t>
  </si>
  <si>
    <t>https://community.secop.gov.co/Public/Tendering/OpportunityDetail/Index?noticeUID=CO1.NTC.2428303&amp;isFromPublicArea=True&amp;isModal=False</t>
  </si>
  <si>
    <t>REALIZAR LA INTERVENTORÍA TÉCNICA, ADMINISTRATIVA, LEGAL, FINANCIERA Y A LOS PROCESOS SST - MA - SO - PMT, DEL CONTRATO DE OBRA PÚBLICA QUE TIENE POR OBJETO: CONTRATAR MEDIANTE EL SISTEMA DE PRECIOS UNITARIOS FIJOS SIN FORMULA DE REAJUSTE Y A MONTO AGOTABLE, LAS OBRAS DE MEJORAMIENTO Y/O MANTENIMIENTO, ASÍ COMO EL SUMINISTRO E INSTALACIÓN DE MOBILIARIO URBANO, PARA LA INFRAESTRUCTURA FISICA DE LOS PARQUES VECINALES, QUE CONFORMAN EL SISTEMA LOCAL DE PARQUES DE LA LOCALIDAD DETEUSAQUILLO EN LA C</t>
  </si>
  <si>
    <t>DAN  SOLUCIONES E INGENIERIA</t>
  </si>
  <si>
    <t>20226320001123</t>
  </si>
  <si>
    <t>FDLT-CPS-228-2021-SAMC011-2021</t>
  </si>
  <si>
    <t>228-2021</t>
  </si>
  <si>
    <t>https://community.secop.gov.co/Public/Tendering/OpportunityDetail/Index?noticeUID=CO1.NTC.2426947&amp;isFromPublicArea=True&amp;isModal=False</t>
  </si>
  <si>
    <t>PRESTAR LOS SERVICIOS DE APOYO LOGÍSTICO Y SUMINISTRO DE LOS MATERIALES NECESARIOS A MONTO AGOTABLE, PARA DESARROLLAR CINCO FERIAS DE PRODUCTIVIDAD EN LA LOCALIDAD DE TEUSAQUILLO, EN EL MARCO DEL PROYECTO 2094 TEUSAQUILLO CONSTRUYENDO ACCIONES PARA EL FORTALECIMIENTO DE CAPACIDADES DE LA GENTE, LA REACTIVACIÓN ECONÓMICA Y EL IMPULSO EMPRESARIAL E INDUSTRIAL DE LA LOCALIDAD</t>
  </si>
  <si>
    <t>IMPULSAR- FUNDACION SOCIAL</t>
  </si>
  <si>
    <t>15-44-101255620/ 15-40-101075958</t>
  </si>
  <si>
    <t>5000248001 0001</t>
  </si>
  <si>
    <t>JAIRO ERNENSTO CUELLAR</t>
  </si>
  <si>
    <t>LAURA NATALIA FRANCO CUESTO</t>
  </si>
  <si>
    <t>20226320002373</t>
  </si>
  <si>
    <t>10/03/2022</t>
  </si>
  <si>
    <t>FDLT-229-CCOM-01-2021</t>
  </si>
  <si>
    <t>229-2021 CCOM</t>
  </si>
  <si>
    <t>https://community.secop.gov.co/Public/Tendering/OpportunityDetail/Index?noticeUID=CO1.NTC.2482628&amp;isFromPublicArea=True&amp;isModal=False</t>
  </si>
  <si>
    <t>EL COMODATARIO RECIBE DEL COMODANTE EN PRÉSTAMO DE USO A TÍTULO GRATUITO Y CON DESTINO DE USO DE LA COMUNIDAD, EL BIEN INMUEBLE DE PROPIEDAD UNICA Y EXCLUSIVA DEL COMODANTE SOBRE EL CUAL NO PESA NINGUN GRAVAMEN O LIMITACION ALGUNA, EL MISMO SE DESCRIBE CON LAS CARACTERÍSTICAS Y DEMÁS ESPECIFICACIONES EN EL ALCANCE DEL OBJETO, PARA IDENTIFICARLO EN FORMA CLARA Y PRECIS</t>
  </si>
  <si>
    <t>VOLUNTARIADO DE ACCION BARRIO EL RECUERDO</t>
  </si>
  <si>
    <t>20226320001083/20226320000273</t>
  </si>
  <si>
    <t>14/02/2022</t>
  </si>
  <si>
    <t>FDLT-CPS-01-2020</t>
  </si>
  <si>
    <t>CPS-001-2020</t>
  </si>
  <si>
    <t>https://www.contratos.gov.co/consultas/detalleProceso.do?numConstancia=20-22-12781&amp;g-recaptcha-response=03AGdBq26dkvPJjFnx9xJL68rno4JXYMbpRylve5-6SANCdyt3pCBIXIFXEz486Mlb_wI4BvOxbsIvzK8v9NZh9xJsFCjJI40LzWTBgx62AzXIv3ZN2fOJh9-ij2ZVCw3EvZ7sbZsy4aVBAZrt4SQKJsoTdfef69CSmuv</t>
  </si>
  <si>
    <t xml:space="preserve">Prestar los srvicios de apoyo  a la gestion  en la ejecucion de las actividades administrativas y operativas, en temas concernientesa registros,certificaciones, actualizaciones de datos entre otras  con el fin de dar cumplimiento  a lo establecido en la Ley 675 de 2001 y 746 de 2009 y demas normas vigentes , asi como los temas relacionados  con Establecimientos de Comercio y Espacio Publico , que se aelanten en el Area de Gestion Policiva de la Alcaldia Local de Teusaquillo de acuerdo a lo contemplado  en el proyecto 1329 TEUSAQUILLO MEJOR GOBIERNO LOCAL </t>
  </si>
  <si>
    <t>NATALIA MURCIA MURCIA</t>
  </si>
  <si>
    <t xml:space="preserve">CARLOS HOYOS </t>
  </si>
  <si>
    <t>20206320001483</t>
  </si>
  <si>
    <t>13/03/2020</t>
  </si>
  <si>
    <t>FDLT-CPS -02-2020</t>
  </si>
  <si>
    <t>FCLT-CPS-002-2020</t>
  </si>
  <si>
    <t>https://www.contratos.gov.co/consultas/detalleProceso.do?numConstancia=20-22-12787&amp;g-recaptcha-response=03AGdBq2413e889bMvGGWaERqMWuI54D7zOH6qJpGy3tnpHmU4DX_3uSj-B6yNW00I2dPV30rDaGaZBLHKQJKYuXoz2eX-e_K36DQn5nRRwbuCZ4AKkB0CaSW-Ogl-DSrzBaMLfeS0mwxABtQEWsQSM-Dl4e1DaO3wmMP6WaWdtpr-imyN-8NC46F7c6loPALoIuOLbO3B6ZRh3_MWIpi6rJ5ln4fliuMLNloHH3RYOibGfHpOuGnM8OIfQmOOOZQvLNryrUxzcuevqfC0Bm-O32yGegsFAC5I4bmHn54N-bLmySVkF3qsuwYsKZdSCjQV7VNeKmPg6SiZAZOjYD2HTfcCacnqnACEqwx3Swd-VVlECtl2Lbsj0E_m6uwCCqGBjIuwrM5HTfw1hdn_Y7e1Zr9WytC1Ha4dOePtqim31vIIl_iqFII5k5rNPoAa3BXVyL379MMexxf_Ej76Lr2RRj9keNPBjm-f7g0SZGEA6RfnnH9iGiC5Yq9W26nmn9vSF9L1A-RgmvLknKkWhEGWH1gkQ6q16K6_5A</t>
  </si>
  <si>
    <t>Apoyar administrativa y aistencialmente al Area de Gestion de Dearrollo Local, en el marco del Plan de Desarrollo Local de Teusaquillo 2017-202y el Plan de Gestion Local para la vigencia 2020 en el marco de toda la normatividad legal y procedimental establecida</t>
  </si>
  <si>
    <t>GLORIA MATIILDE SANTANA CASALLAS /TERMINACION ANTICIPADA DEL CONTRATO</t>
  </si>
  <si>
    <t>FDLT-CPS-03 -2020</t>
  </si>
  <si>
    <t xml:space="preserve">FDLT-CPS-003-2020	</t>
  </si>
  <si>
    <t>https://www.contratos.gov.co/consultas/detalleProceso.do?numConstancia=20-22-12789&amp;g-recaptcha-response=03AGdBq26iEV5ZlBKlKJ3l9S_kBSpsPK6pkXQ1GLHOaZNL8x6vr9hV72_aA4lxGjfaREvTP9ghHOG7o0g5AD6u_iK_lSrIjg6MVg6y0YQXN6PGv33X35sWlNEptP</t>
  </si>
  <si>
    <t>Apoyar al Alcalde  Local en la gestion de los asuntos relacionados con seguridad ciudadana,convivencia y prevencion de confilctividades, violenciias y delitos  en la Localidad , de conformidad  con el marco normativo aplicable en la materia</t>
  </si>
  <si>
    <t>CAMILO ALBERTO DIAZ VARELA</t>
  </si>
  <si>
    <t>FDLT-CPS-04-2020</t>
  </si>
  <si>
    <t xml:space="preserve">004-2020	</t>
  </si>
  <si>
    <t>https://www.contratos.gov.co/consultas/detalleProceso.do?numConstancia=20-22-12790&amp;g-recaptcha-response=03AGdBq24nWullXiDf_i2Zu8kIisVbuqK-BS6Fxzb8UJ0VhVyQwpfgcqXS31G-s7j5U8lshvvDKFxxStWsBlXPGP6NFgZ0E0uUNA4xwaIy3io1jE2avYezHUoqFWDZ6N4K</t>
  </si>
  <si>
    <t>El contratista se obliga para con la Alcaldia Local de Teusaquillo a prestar sus servicios  para apoyar el proceso de radicacion y entrega de correspondencia  interna y externa en marco  del Plan de Desarrollo Local de Teusaquillo  2017- 2020, Plan de Gestion y Sistema Integrado de Gestion</t>
  </si>
  <si>
    <t>MARISOL QUINTAS CHANAG</t>
  </si>
  <si>
    <t>FDLT-CPS -05-2020</t>
  </si>
  <si>
    <t xml:space="preserve">005-2020	</t>
  </si>
  <si>
    <t>https://www.contratos.gov.co/consultas/detalleProceso.do?numConstancia=20-22-12791&amp;g-recaptcha-response=03AGdBq25uonP0nKaF6DvOzBTprfB46_NY6zi6aTXn_WBU0mQZd4g3V5QNvV_CUjs-UxKH8KBqsAJNI-P_1IRpyuTPI5-8uf5DWyGb2xmenvHrLmszebSepGSc2BGK</t>
  </si>
  <si>
    <t>Apoyar juridicamente  la ejecucion de las acciones requeridas para la depuracion de las actuaciones administrativas  que sursan en la Alcaldia Local de Teusaquillo</t>
  </si>
  <si>
    <t>EDWIN PEDROZO CARDENAS</t>
  </si>
  <si>
    <t>FDLT-CPS -06-2020</t>
  </si>
  <si>
    <t xml:space="preserve">006-2020	</t>
  </si>
  <si>
    <t>https://www.contratos.gov.co/consultas/detalleProceso.do?numConstancia=20-22-12827&amp;g-recaptcha-response=03AGdBq25bmkQZVplTWFEOnD4bIQXTDJigBg_NcvLXo4UzgQvwh3eFcqquAv0i__XyLodUI7rcSELMLZmK-4DrnYKGQgTZOFmFlfEtk3TBd72rc3zDJnz5HT_gv2DL2-zssm5IiqnjALoU6Oe8jpPd-L849RKU8f6zlp4hoz6LQ2c8mfocv2k6BINBroU7QMHj0ruckkQJ8dlDmC00Gz5WFcTLrGuVu1umX9J_Di6v1v7Nu0VMudclehpW5cgTHD2C2mVVJpQzuQ-nOe-2hPF1XtXU61bt04V-DJ3WOTjPQXEjUpWOG8NTEVsFzYNsro3c2C_XKc9TgRbsbQ3ruhDxMBqrh16v0FOOpyE7iQ-6a1i4paxjcqyGXstKsboUtk8uWu1dfHoC_iUHZ5nYrCoSDUmbJYtp1oLJYCRolfey1uK3Okq2mhwW6QcE_fLa_tCxx1GqMsKhqlxt</t>
  </si>
  <si>
    <t>Apoyar juridicamente la ejecucion de las acciones requeridas para la depuracion dev las actuaciones administrativas que cursan en la Alcaldia Local de Teusaquillo</t>
  </si>
  <si>
    <t>FABIAN HAMON</t>
  </si>
  <si>
    <t>FDLT-CPS-07-2020</t>
  </si>
  <si>
    <t xml:space="preserve">007-2020	</t>
  </si>
  <si>
    <t>https://www.contratos.gov.co/consultas/detalleProceso.do?numConstancia=20-22-12969&amp;g-recaptcha-response=03AGdBq26TVRD7APT4lPnmlD-bceiaddjEgKsQa9KS_wQZa9O64hGXz_JSCYcnqsTu_ktCL-bVmlxKMHVtA2NRSE4fBeSXujSBUDWwUXzMAFoJm9B_YmqScXKj6bTb9pBGgBQIvTv</t>
  </si>
  <si>
    <t>Apoyar tecnicamente las dstintas etapas de los procesos de competencia de la Alcaldia de Teusaquillo para la depuracion de actuaciones administrativoas</t>
  </si>
  <si>
    <t xml:space="preserve">LUISA FERNANDA GOMEZ ESPINOSA / DIANA MAYERLY LARROTA / CESION DEL CONTRATO </t>
  </si>
  <si>
    <t>FDLT-CPS-08-2020</t>
  </si>
  <si>
    <t>FDLT-CPS-008-2020</t>
  </si>
  <si>
    <t>https://www.contratos.gov.co/consultas/detalleProceso.do?numConstancia=20-22-12973&amp;g-recaptcha-response=03AGdBq25oTs3i0xd778SIzVpkL5L2KNQhuqTL2lvuAh8j2nlkRELiHkGwJ_fQoy_45KM4226hyz6VufqD8zQJmBCeCaWyVKBmngMKrclLQEdMM6B3a_FGjLZsgmaE-8Qj5YsqMBOGoXMF23UyrreOMfQYK_VO1po6WhpBtwoVHom7tGYCiOGJsrlF2FeHoO-9hheGJe9lbupzcr8ZGkL9bWjRrH52CQDv_SsFOanL6tMlAY9OduuPlHBOm2gRwD6tH-dJSTtfUZGQbNzXAJW_qTfXT5l4-J19nrIoJa10PBZy8y5QDR4gQqjYA9LnaQjpwwPPvRcByg5DEiQhXl0bPU4ApssvXDPklxAdGPUUys8yab9313OCu02TugxMCpZtGOU6rroBf02n289U3qZ219injgG9HPG6abWcpB8NvMoC_MooWloTJ-Gt3my3Wzk8vVncaUHfnwzL7wiK1FdNtIzXjDN6t8xl8A</t>
  </si>
  <si>
    <t>Apoyar al Alcalde  Local  en  la formulacion , seguimiento e implementacion de la estrategia  local para la terminacion juridica de actuaciones administrativas que cursan en la Alcaldia Local de Teusaquillo</t>
  </si>
  <si>
    <t>JAIME RENE BARAJAS GARCIA</t>
  </si>
  <si>
    <t>FDLT-CPS-09-2020</t>
  </si>
  <si>
    <t xml:space="preserve">CO1.PCCNTR.1366862	</t>
  </si>
  <si>
    <t>https://community.secop.gov.co/Public/Tendering/OpportunityDetail/Index?noticeUID=CO1.NTC.1103635&amp;isFromPublicArea=True&amp;isModal=False</t>
  </si>
  <si>
    <t>Prestar los servicios profesionales en la organización,coordinacion,ejecucion, seguimiento y control de los planes, programas,proyectosy / o actividades tecnicas y administrativas de la Alcaldia Local</t>
  </si>
  <si>
    <t>FDLT-CPS-010-2020</t>
  </si>
  <si>
    <t xml:space="preserve">FDLT-CPS-010-2020	</t>
  </si>
  <si>
    <t>https://community.secop.gov.co/Public/Tendering/OpportunityDetail/Index?noticeUID=CO1.NTC.1106967&amp;isFromPublicArea=True&amp;isModal=False</t>
  </si>
  <si>
    <t>Prestar los servicios profesionales especializados al despacho para la asesoria, revision, seguimiento y cumplimiento de los planes y proyectos en el marco de las metas establecidas en el Plan de Desarrollo Local 2017-2020</t>
  </si>
  <si>
    <t>CLEMENCIA GARCIA DE SENN</t>
  </si>
  <si>
    <t>3044551217/3007759180</t>
  </si>
  <si>
    <t>FDLT-CPS-011-2020</t>
  </si>
  <si>
    <t>https://community.secop.gov.co/Public/Tendering/OpportunityDetail/Index?noticeUID=CO1.NTC.1107251&amp;isFromPublicArea=True&amp;isModal=False</t>
  </si>
  <si>
    <t>Apoyar asistencialmente a la Alcaldia Local de Teusaquillo en el manejo y seguimiento de la agenda del Alcalde Local y demas tramites admi nistrativos  de carácter secretarial en el despacho de conformidad con las condiciones y obligaciones contenidas en los estudios previos</t>
  </si>
  <si>
    <t>3114992778/4619132</t>
  </si>
  <si>
    <t>FDLT-CPS-12-2020</t>
  </si>
  <si>
    <t>FDLT-CPS-012-2020</t>
  </si>
  <si>
    <t>https://community.secop.gov.co/Public/Tendering/OpportunityDetail/Index?noticeUID=CO1.NTC.1107604&amp;isFromPublicArea=True&amp;isModal=False</t>
  </si>
  <si>
    <t>Prestar los servicios profesionales para la operación ,prestacion,seguimiento y cumplimiento de los procedimientos administrativos, operativos y programaticos del Servicio de Apoyo Economico Tipo C y Banco de ayudas tecnicas, que contribuyan a la garantia de los derechos de la poblacion mayor y/o discapacitada de la Localidad  de Teusaquillo</t>
  </si>
  <si>
    <t>PILAR ROCIO CASTRO DURAN</t>
  </si>
  <si>
    <t>FDLT-CPS-13-2020</t>
  </si>
  <si>
    <t>https://community.secop.gov.co/Public/Tendering/OpportunityDetail/Index?noticeUID=CO1.NTC.1109804&amp;isFromPublicArea=True&amp;isModal=False</t>
  </si>
  <si>
    <t>El contratista se obliga para con la Alcaldia Local de Teusaquillo  a prestar sus servicios profesionales en el Area de Gestion de Desarrollo Local-presupuesto y contabilidad, apyando la elaboracion, seguimiento,analisis y administracion del presupuesto del Fondo de Desarrollo Local de Teusaquillo</t>
  </si>
  <si>
    <t>YAIRA MILENA QUINTERO GUACALI</t>
  </si>
  <si>
    <t>ISABEL RAQUEL FERNANDEZ PEREZ</t>
  </si>
  <si>
    <t>NO REGISTRA ORFEO</t>
  </si>
  <si>
    <t>FDLT-CPS -014-2020</t>
  </si>
  <si>
    <t>FDLT-CPS-14-2020</t>
  </si>
  <si>
    <t>https://community.secop.gov.co/Public/Tendering/OpportunityDetail/Index?noticeUID=CO1.NTC.1109818&amp;isFromPublicArea=True&amp;isModal=False</t>
  </si>
  <si>
    <t>El contratista se obliga para con el Fondo  de Desarrollo Local  de Teusaquillo a prestar sus servicios profesionales para coordinar,orientar, y realizar seguimiento de la gestion en el area de infraestructura de la Oficina de Planeacion del Fondo de Desarrollo Local de Teusaquillo y demas actividades que se requieran  en el desarrollo del proyecto 1338 Teusaquillo Mejor para la conservacion de la Malla Vial y  Espacio Publico Peatonal y los que sean designados en el marco del plan  de Desarrollo Local  2017-2020</t>
  </si>
  <si>
    <t>MAGDA LORENA DAVILA VELANDIA</t>
  </si>
  <si>
    <t>FDLT-CPS 015-2020</t>
  </si>
  <si>
    <t>FDLT-CPS-15-2020</t>
  </si>
  <si>
    <t>https://community.secop.gov.co/Public/Tendering/OpportunityDetail/Index?noticeUID=CO1.NTC.1109782&amp;isFromPublicArea=True&amp;isModal=False</t>
  </si>
  <si>
    <t>Apoyar la formulacion, gestion y seguimiento de actividades enfocadas a la Gestion Ambiental  externa encaminadas a la mitigacion de los diferentes impactos ambientales y la conservacion de los recursos naturales de la Localidad</t>
  </si>
  <si>
    <t>YOLANDA HERRERA VELOZA</t>
  </si>
  <si>
    <t>FDLT-CPS-016-2020</t>
  </si>
  <si>
    <t>CO1.PCCNTR.1379040</t>
  </si>
  <si>
    <t>https://community.secop.gov.co/Public/Tendering/OpportunityDetail/Index?noticeUID=CO1.NTC.1111879&amp;isFromPublicArea=True&amp;isModal=False</t>
  </si>
  <si>
    <t>Apoyar la gestion documental de la Alcaldia, en el desarrollo de las actividades relacionadas con la recepcion, distribucion,tramite,organización,consulta,conservacion y disposicion final de los documentos que producen todas las dependencias  de la Administracion Local, de acuerdo al Sistema Integrado de Gestion(SIG)</t>
  </si>
  <si>
    <t>ANA MILENA BERMUDEZ</t>
  </si>
  <si>
    <t>FDLT-CPS-017-2020</t>
  </si>
  <si>
    <t>FDLT-CPS-17-2020</t>
  </si>
  <si>
    <t>https://community.secop.gov.co/Public/Tendering/OpportunityDetail/Index?noticeUID=CO1.NTC.1112377&amp;isFromPublicArea=True&amp;isModal=False</t>
  </si>
  <si>
    <t>El contratista se obliga con la Alcaldia Local de Teusaquillo a prestar sus servicios para que rrealice las actividades concernientes a los tramites relacionados con la recepcion,organización,entrada,salida de materiales y suministros, bienes y equipos soliictados por las diferentes areas que conforman la Alcaldia Local de Teusaquillo, de acuerdo a los estudios previos, en cumplimiento al Plan de Desarrollo Local 2017 -2020 y el Plan de Gestion de Teusaquillo</t>
  </si>
  <si>
    <t xml:space="preserve">LUIS GABRIEL NOSSA ROJAS  </t>
  </si>
  <si>
    <t>FDLT-CPS-018-2020</t>
  </si>
  <si>
    <t>FDLT-CPS-18-2020</t>
  </si>
  <si>
    <t>https://community.secop.gov.co/Public/Tendering/OpportunityDetail/Index?noticeUID=CO1.NTC.1112456&amp;isFromPublicArea=True&amp;isModal=False</t>
  </si>
  <si>
    <t>Apoyar tecnicamente a los responsables e integrantes de los procesos en la implementacion de herramientas de Gestion, siguiendo los lineamientos metodologicos establecidos por la Oficina Asesora de Planeacion de la Secretaria Distrital de Gobierno</t>
  </si>
  <si>
    <t>BLANCA LEIDY NAVARRO DOMINGUEZ</t>
  </si>
  <si>
    <t>FDLT-CPS-019-2020</t>
  </si>
  <si>
    <t>FDLT-CPS-19-2020</t>
  </si>
  <si>
    <t>https://community.secop.gov.co/Public/Tendering/OpportunityDetail/Index?noticeUID=CO1.NTC.1115292&amp;isFromPublicArea=True&amp;isModal=False</t>
  </si>
  <si>
    <t>Prestacion de servicios profesionales  como apoyo al Area Gestion de Desarrollo Local de Teusaquillo,Planeacion, realizando las actividades  concernientes al desarrollo del proyecto 1333 Teusaquillo mejor para la cultura, la recreacion y el deporte de la Alcaldia Local de Teusaquillo en cumplimiento al Plan de Desarrollo Local 2017-2020 y plan de gestion</t>
  </si>
  <si>
    <t>ANDREA MILENA GONZALEZ ZULUAGA</t>
  </si>
  <si>
    <t>FDLT-CPS-020-2020</t>
  </si>
  <si>
    <t>FDLT-CPS-20-2020</t>
  </si>
  <si>
    <t>https://community.secop.gov.co/Public/Tendering/OpportunityDetail/Index?noticeUID=CO1.NTC.1115761&amp;isFromPublicArea=True&amp;isModal=False</t>
  </si>
  <si>
    <t>Prestacion de servicios profesionales con el fin de gestionar el proceso de cobro persuasivo dentro de las Actuaciones Administrativas que se adelantan en el Area de Gestion Policiva, asi como dar tramite a las Actuaciones administrativas relacionadas con Obras y atender todo lo relacionado con Despachos Comisorios y procedimientos legales y juridicos que surjan en cumplimiento de la misionalidad</t>
  </si>
  <si>
    <t>ANDREA ROMERO LOPEZ</t>
  </si>
  <si>
    <t>20206320001443</t>
  </si>
  <si>
    <t>FDLT-CPS-021</t>
  </si>
  <si>
    <t>EN    CONSTRUCCION 2020</t>
  </si>
  <si>
    <t>https://community.secop.gov.co/Public/Tendering/OpportunityDetail/Index?noticeUID=CO1.NTC.1115843&amp;isFromPublicArea=True&amp;isModal=False</t>
  </si>
  <si>
    <t>Apoyar juridicamente la ejecucion de las acciones requeridas para la depuracion de las Actuaciones Administrativas que cursan en la Alcaldia Local de Teusaquillo</t>
  </si>
  <si>
    <t>KAREN LORENA MONTOYA HENAO / CONTRATISTA RECHAZA CONTRATO EN SECOP</t>
  </si>
  <si>
    <t>3042066667/3043415997</t>
  </si>
  <si>
    <t>FDLT-CPS-022-2020</t>
  </si>
  <si>
    <t>FDLT-CPS-22-2020</t>
  </si>
  <si>
    <t>https://community.secop.gov.co/Public/Tendering/OpportunityDetail/Index?noticeUID=CO1.NTC.1116019&amp;isFromPublicArea=True&amp;isModal=False</t>
  </si>
  <si>
    <t>Prestacion de servicios profesionalespara adelantar los tramites juridicos precontractuales ,contractuales y post contractuales en el marco de los  proyectos</t>
  </si>
  <si>
    <t>NOHORA CLEMENCIA GARCIA DE SENN</t>
  </si>
  <si>
    <t xml:space="preserve">NO REGISTRA ORFEO </t>
  </si>
  <si>
    <t>FDLT-CPS-23-2020</t>
  </si>
  <si>
    <t>https://community.secop.gov.co/Public/Tendering/OpportunityDetail/Index?noticeUID=CO1.NTC.1117955&amp;isFromPublicArea=True&amp;isModal=False</t>
  </si>
  <si>
    <t>Prestacion de servicios profesionales al Area de Gestion Policiva de la Alcaldia Local de Teusaquillo, en la gestion y tramite de solicitudes para la realizacion de eventos que generan aglomeraciones de publico en la localidad y asistencia a los mismos, asi como efectuar las actividades relacionadfas con los temas de prevencion, mitigacion y atencion de emrgencias en la Localidad</t>
  </si>
  <si>
    <t>JENNIFER HERNANDEZ BAUTISTA</t>
  </si>
  <si>
    <t>FDLT-CPS-24-2020</t>
  </si>
  <si>
    <t>https://community.secop.gov.co/Public/Tendering/OpportunityDetail/Index?noticeUID=CO1.NTC.1117680&amp;isFromPublicArea=True&amp;isModal=False</t>
  </si>
  <si>
    <t>Apoyar tecnicamente  las distintas etapas de los procesos de competencia de las inspecciones de Policia de la Localidadde Teusaquillo</t>
  </si>
  <si>
    <t>CATHERINE HURTADO SANCHEZ</t>
  </si>
  <si>
    <t>JAIRO RIVAS LOPEZ</t>
  </si>
  <si>
    <t>FDLT-CPS-25-2020</t>
  </si>
  <si>
    <t>https://community.secop.gov.co/Public/Tendering/OpportunityDetail/Index?noticeUID=CO1.NTC.1117991&amp;isFromPublicArea=True&amp;isModal=False</t>
  </si>
  <si>
    <t>Apoyar tecnicamente  las distintas etapas de los procesos de competencia de las inspecciones de Policia de la Localidadde Teusaquillo según reparto</t>
  </si>
  <si>
    <t>JOSE FERNANDO JIMENEZ REYES</t>
  </si>
  <si>
    <t>FDLT-CPS-26-2020</t>
  </si>
  <si>
    <t>https://community.secop.gov.co/Public/Tendering/OpportunityDetail/Index?noticeUID=CO1.NTC.1118146&amp;isFromPublicArea=True&amp;isModal=False</t>
  </si>
  <si>
    <t>EL contratista se obliga para con la Alcaldia Local de Teusaquillo a apoyar al equipo de prensa y comunicación de la Alcaldia Local en la realizacion y publicacion de contenidos de redes sociales y canales de divulgacion digital( sitio web) de la Alcaldia Local</t>
  </si>
  <si>
    <t xml:space="preserve">DIEGO ALEJANDRO PUENTES ROBAYO </t>
  </si>
  <si>
    <t>FDLT-CPS-27-2020</t>
  </si>
  <si>
    <t>https://community.secop.gov.co/Public/Tendering/OpportunityDetail/Index?noticeUID=CO1.NTC.1118093&amp;isFromPublicArea=True&amp;isModal=False</t>
  </si>
  <si>
    <t>Prerstacion de servicios  profesionales  para adelantar los tramites juridicos prcontractuales, contractuales y pos contractuales en el marco de los proyectos previos en el Plan  de Desarrollo Local -Teusaquillo Mejor para todos 2017-2020 con cargo a los recuros</t>
  </si>
  <si>
    <t>GINNA MARCELA PEREZ PRENS</t>
  </si>
  <si>
    <t>FDLT-CPS-28-2020</t>
  </si>
  <si>
    <t>https://community.secop.gov.co/Public/Tendering/OpportunityDetail/Index?noticeUID=CO1.NTC.1118389&amp;isFromPublicArea=True&amp;isModal=False</t>
  </si>
  <si>
    <t>Apopyar la gestion documental de la Alcaldia Local de Teusaquillo, en el desarrollo de las actividades relacionadas con la recepcion, distribucion, tramite, organización, consulta, conservacion y disposicion final de los documentos que producen todas las dependencias de la Administracion Local, de acuerdo al Sistema Integrado de Gestion (SIG)</t>
  </si>
  <si>
    <t>IVAN FELIPE CASTRO</t>
  </si>
  <si>
    <t>FDLT-CPS-29-2020</t>
  </si>
  <si>
    <t>https://community.secop.gov.co/Public/Tendering/OpportunityDetail/Index?noticeUID=CO1.NTC.1118666&amp;isFromPublicArea=True&amp;isModal=False</t>
  </si>
  <si>
    <t>Prestar los servicios profesionales especializados al despacho para la revision, seguimiento y cumplimiento de las normas, planes y proyectos en el marco de las metas establecidas en el Plan de Desarrollo Local 2017 - 2020</t>
  </si>
  <si>
    <t>FDLT-CPS-30-2019_2</t>
  </si>
  <si>
    <t>https://community.secop.gov.co/Public/Tendering/OpportunityDetail/Index?noticeUID=CO1.NTC.1120702&amp;isFromPublicArea=True&amp;isModal=False</t>
  </si>
  <si>
    <t>TERESA CRISTINA MARGARITA ALBANO TORRES</t>
  </si>
  <si>
    <t>LEONARDO NIÑO</t>
  </si>
  <si>
    <t>FDLT-CPS-31-2020</t>
  </si>
  <si>
    <t>https://community.secop.gov.co/Public/Tendering/OpportunityDetail/Index?noticeUID=CO1.NTC.1123775&amp;isFromPublicArea=True&amp;isModal=False</t>
  </si>
  <si>
    <t>Apoyar juridicamente la ejecucion de las aciiones  requeridas para el tramite e im pulso procesal de las actuaciones contravencionales y/o querellas que cursen en las inspecciones de Policia 13A - 13B - y 13E  de la Localidad</t>
  </si>
  <si>
    <t>JORGE ENRIQUE CAMARGO / KAREN LORENA MORA FORERO CESION DE CONTRATO</t>
  </si>
  <si>
    <t>JACKELINE CAMPOS</t>
  </si>
  <si>
    <t>FDLT-CPS-32-2020</t>
  </si>
  <si>
    <t>https://community.secop.gov.co/Public/Tendering/OpportunityDetail/Index?noticeUID=CO1.NTC.1120221&amp;isFromPublicArea=True&amp;isModal=False</t>
  </si>
  <si>
    <t>Prestacion de servicios de Apoyo a la gestion al Area de Gestion Policiva de la Alcaldia Local de Teusaquillo,en las actividades concernientes a la recepcion de correspondencia, registro, digitalizacion y seguimiento a los tramites administrativos de las oficinas de obras y juridicaAsi como el manejo de agenda y elaboracion de actas de reuniones</t>
  </si>
  <si>
    <t>JHONATAN DAVID GARCES TOLEDO</t>
  </si>
  <si>
    <t>FDLT-CPS-33-2020</t>
  </si>
  <si>
    <t>https://community.secop.gov.co/Public/Tendering/OpportunityDetail/Index?noticeUID=CO1.NTC.1120851&amp;isFromPublicArea=True&amp;isModal=False</t>
  </si>
  <si>
    <t>Prestar sevicio s de apoyo a la gestion en temas administrativos y asistenciales en la ejecucion del proyecto 1348 Teusaquillo con mejorees Parques Recreativos  y Deportivos en el Marco del Plan de Desarrollo  Local  2017 - 2020 Plan de Gestion</t>
  </si>
  <si>
    <t>FABIAN LEONARDO MUÑOZ GUERRERO</t>
  </si>
  <si>
    <t>FDLT-CPS-34-2020</t>
  </si>
  <si>
    <t>https://community.secop.gov.co/Public/Tendering/OpportunityDetail/Index?noticeUID=CO1.NTC.1120269&amp;isFromPublicArea=True&amp;isModal=False</t>
  </si>
  <si>
    <t>Prestar los servicios profesionales como Administrador de la Red  de Voz y Datos, de la Alcaldia Local de Teusaquillo y la JAL, brindando asistencia y soporte tecnico del software y hardware de los equipos y programas que maneja la entidad, asi como  los usuarios  que desarrollen sus actividades en la Alcaldia Local de Teusaquillo y la JAL , de acuerdo a los presentes estudios previos</t>
  </si>
  <si>
    <t>JOHN JAIRO ARBELAEZ</t>
  </si>
  <si>
    <t>FDLT-CPS-35-2020</t>
  </si>
  <si>
    <t>https://community.secop.gov.co/Public/Tendering/OpportunityDetail/Index?noticeUID=CO1.NTC.1120477&amp;isFromPublicArea=True&amp;isModal=False</t>
  </si>
  <si>
    <t>Apoyar la formulacion, ejecucion, seguimiento y mejora continua de las herramientas  que conforman la Gestion Ambiental Institucional de la Alcaldia Local</t>
  </si>
  <si>
    <t>CRISTIAN  DAVID TORRES SALCEDO</t>
  </si>
  <si>
    <t>GLADYS ESTELLA MOLANO</t>
  </si>
  <si>
    <t>FDLT-CPS-36-2020</t>
  </si>
  <si>
    <t>https://community.secop.gov.co/Public/Tendering/OpportunityDetail/Index?noticeUID=CO1.NTC.1120644&amp;isFromPublicArea=True&amp;isModal=False</t>
  </si>
  <si>
    <t>Prestar los serrvicios profesionales para la operación , prestacion seguimiento y cumplimiento de los procedimientos administrativos, operativos y programaticos del Servicio , Apoyo Economico Tipo C  y Banco de ayudas tecnicas, que contribuyan con la garantia de los derechos de la poblacion mayor  y/ o discapacidad de la Localidad de Teusaquillo</t>
  </si>
  <si>
    <t>SANDRA BENILDA AHUMADA CONTRERAS</t>
  </si>
  <si>
    <t>FDLT-CPS-37-2020</t>
  </si>
  <si>
    <t>https://community.secop.gov.co/Public/Tendering/OpportunityDetail/Index?noticeUID=CO1.NTC.1121823&amp;isFromPublicArea=True&amp;isModal=False</t>
  </si>
  <si>
    <t xml:space="preserve">El contratista se obliga para con el  Fondo de Desarrollo Local de Teusaquillo apoyar todas las actividades de tipo operativo y administrativo relacionadas con todos los proyectos (componentes) y contratos de infraesctructura, el marco del Plan de Desarrollo Local 2017 - 2020 </t>
  </si>
  <si>
    <t>JHONES NEIDER PABON RUBIO</t>
  </si>
  <si>
    <t>3233663236/3195794129</t>
  </si>
  <si>
    <t xml:space="preserve">MAGDA LORENA DAVILA </t>
  </si>
  <si>
    <t>FDLT-CPS-38-2020</t>
  </si>
  <si>
    <t>https://community.secop.gov.co/Public/Tendering/OpportunityDetail/Index?noticeUID=CO1.NTC.1120758&amp;isFromPublicArea=True&amp;isModal=False</t>
  </si>
  <si>
    <t>Apoyar al alcalde  Local en la promocion, acompañamiento,coordinacion y atencion de las instancias de coordinacion interinstitucionales y las instancias de participacion locales,asi como los procesos comunitarios en la Localidad</t>
  </si>
  <si>
    <t>FABIAN SORZA</t>
  </si>
  <si>
    <t>FDLT-CPS-39-2020_2</t>
  </si>
  <si>
    <t>https://community.secop.gov.co/Public/Tendering/OpportunityDetail/Index?noticeUID=CO1.NTC.1120824&amp;isFromPublicArea=True&amp;isModal=False</t>
  </si>
  <si>
    <t>El Contratista se obliga para con la Alcaldia Local de Teusaquillo  a prestar sus servicos profesionales  en el Area de GESTION DE Desarrollo Local, presuspuesto y contabilidad, apoyando el  seguimiento, analisis y la presentacion de la informacion financiera y contable en cumplimiento al Marco Normativo Contable</t>
  </si>
  <si>
    <t>EDGAR MEDINA ROJAS /LUZ MARINA PARRA CRISTANCHO CESION DE CONTRATO</t>
  </si>
  <si>
    <t>FDLT-CPS-40-2020</t>
  </si>
  <si>
    <t>https://community.secop.gov.co/Public/Tendering/OpportunityDetail/Index?noticeUID=CO1.NTC.1120997&amp;isFromPublicArea=True&amp;isModal=False</t>
  </si>
  <si>
    <t>Prestar los servicios profesionales en la Alcaldia Local de Teusaquillo para la respuesta efectiva y oportuna a los requerimietnos presentados, revisión de las actuaciones, manejo de relaciones en sus distintos niveles y demás asuntos de competencia de la Alcaldia Local de Teusaquillo</t>
  </si>
  <si>
    <t>CATALINA RODRIGUEZ  RIFALDO</t>
  </si>
  <si>
    <t>FDLT-CPS-041-2020_2</t>
  </si>
  <si>
    <t>https://community.secop.gov.co/Public/Tendering/OpportunityDetail/Index?noticeUID=CO1.NTC.1121211&amp;isFromPublicArea=True&amp;isModal=False</t>
  </si>
  <si>
    <t>Prestar servicios de apoyo a la Gestion  como acompañamiento a los operativos  y jornadas  relacionadas con asuntos de seguridad ciudadna,  convivencia y prevencion de conflictividades en el marco del plan de Desarrollo Local 2017 - 2020 Plan de Gestion</t>
  </si>
  <si>
    <t>YARLIS YASMIN CASTAÑEDA CARDONA</t>
  </si>
  <si>
    <t>FLDT-CPS-42-2020</t>
  </si>
  <si>
    <t>https://community.secop.gov.co/Public/Tendering/OpportunityDetail/Index?noticeUID=CO1.NTC.1121094&amp;isFromPublicArea=True&amp;isModal=False</t>
  </si>
  <si>
    <t xml:space="preserve">AIRASOL HUERTAS BOLAÑOS </t>
  </si>
  <si>
    <t>FLDT-CPS-43-2020</t>
  </si>
  <si>
    <t>https://community.secop.gov.co/Public/Tendering/OpportunityDetail/Index?noticeUID=CO1.NTC.1122542&amp;isFromPublicArea=True&amp;isModal=False</t>
  </si>
  <si>
    <t>Prestar sevicos profesionales como apoyo  a la gestion en el Area Gestion de Desarrollo Local de Teusaquillo realizando las activiades concernientes a la formulacion, ejecucion , seguimiento y liquidacion necesaria que conlleven  a dar cumplomiento al plan  de  adquisiciones en lo  referente a los rubros de funcionamiento y componentes asignados del Proyecto 1329, en el  marco del Plan de Desarrollo Local 2017-2020, Plan de Gestion de acuerdo a los presentes estudios previos</t>
  </si>
  <si>
    <t>LAURA ESTEFANIA RESTREPO GONZALEZ</t>
  </si>
  <si>
    <t>FDLT-CPS-44-2020</t>
  </si>
  <si>
    <t>https://community.secop.gov.co/Public/Tendering/OpportunityDetail/Index?noticeUID=CO1.NTC.1124863&amp;isFromPublicArea=True&amp;isModal=False</t>
  </si>
  <si>
    <t xml:space="preserve">Apoyar juridicamente la ejecucion  de las acciones requeridas para la depuracion  de las acciones administrativas </t>
  </si>
  <si>
    <t>LUZ MERY  PEREZ RUGE</t>
  </si>
  <si>
    <t>FDLT-CPS-45-2020</t>
  </si>
  <si>
    <t>https://community.secop.gov.co/Public/Tendering/OpportunityDetail/Index?noticeUID=CO1.NTC.1133509&amp;isFromPublicArea=True&amp;isModal=False</t>
  </si>
  <si>
    <t>Apoyar tecnicamente  las distintas etapas de los procesos  de  competencia d la Alcaldia Local de Teusaquillo  para la depuracion de actuaciones administrativas</t>
  </si>
  <si>
    <t>CARLOS ERNESTO RIVERA</t>
  </si>
  <si>
    <t>FDLT-CPS-46-2020</t>
  </si>
  <si>
    <t>https://community.secop.gov.co/Public/Tendering/OpportunityDetail/Index?noticeUID=CO1.NTC.1125275&amp;isFromPublicArea=True&amp;isModal=False</t>
  </si>
  <si>
    <t>El contratista se obliga para con la Alcaldia Local de Teusaquillo a prestar sus servicios de apoyoy a las actividades asistenciales y operativas que se requieran apara el correcto funcionamiento de la Junta Administradora Local de Teusaquillo</t>
  </si>
  <si>
    <t>EDY  YANET ROJAS GARCIA</t>
  </si>
  <si>
    <t>FDLT-CPS-47-2020</t>
  </si>
  <si>
    <t>https://community.secop.gov.co/Public/Tendering/OpportunityDetail/Index?noticeUID=CO1.NTC.1126060&amp;isFromPublicArea=True&amp;isModal=False</t>
  </si>
  <si>
    <t>Prestacion de  servicios de apoyo a la gestion al Area de Gestion Policiva de la Alcaldia Local de Teusquillo, en las actividades concernientes a la recepcion de correspondencia, registrodigitalizacion y seguimiento a los tramites administrativos  de las oficinas de obras y juridica, asi como el manejo de agenda y elaboracion de actas de reuniones</t>
  </si>
  <si>
    <t>DANNA STEPHANIA CASTILLO MEDINA /TERMINACION ANTICIPADA DE CONTRATO</t>
  </si>
  <si>
    <t>FDLT-CPS-48-2020</t>
  </si>
  <si>
    <t>https://community.secop.gov.co/Public/Tendering/OpportunityDetail/Index?noticeUID=CO1.NTC.1129937&amp;isFromPublicArea=True&amp;isModal=False</t>
  </si>
  <si>
    <t>NINI  JOHANA ROJAS PARDO</t>
  </si>
  <si>
    <t>FDLT-CPS-49-2020</t>
  </si>
  <si>
    <t>https://community.secop.gov.co/Public/Tendering/OpportunityDetail/Index?noticeUID=CO1.NTC.1131494&amp;isFromPublicArea=True&amp;isModal=False</t>
  </si>
  <si>
    <t>El conmtratista se obliga para con el Fondo de Desarrollo Local de Teusaquillo a prestar sus servicios profesionales apoyando  todas las actividades concernientes al seguimiento del contrato de obra COP088-2016  construccion de la nueva sede  del FDLT  y su interventoria en las etapas contractuales y pos contractuales en el marco  del Plan de Desarrollo Local  2017-2020; Plan de Gestion</t>
  </si>
  <si>
    <t>LUISA FERNANDA  GOMEZ ESPINOSA</t>
  </si>
  <si>
    <t>FDLT-CPS-50-2020_2</t>
  </si>
  <si>
    <t>https://community.secop.gov.co/Public/Tendering/OpportunityDetail/Index?noticeUID=CO1.NTC.1154028&amp;isFromPublicArea=True&amp;isModal=False</t>
  </si>
  <si>
    <t>Prestacion de servicios profesionales al Area de Gestion de Desarrollo Local para coadyudar el proceso de depuracion de obligaciones por pagar y el tramitee impulso a la liquidacion de contratos suscritos con cargo a los recursos del Fondo de Desarrollo Local y dar respuesta a toda la informacion requerida y relacionada con la Oficina Juridica del FDLT</t>
  </si>
  <si>
    <t>EMMA GONZALEZ ARBOLEDA</t>
  </si>
  <si>
    <t>FLDT-CPS-51-2020</t>
  </si>
  <si>
    <t>https://community.secop.gov.co/Public/Tendering/OpportunityDetail/Index?noticeUID=CO1.NTC.1129379&amp;isFromPublicArea=True&amp;isModal=False</t>
  </si>
  <si>
    <t>El contrato que se pretende celebrar tendra por objeto apoyar la Gestion Documental de la Alcaldia Local para la implementacion del proceso de verificacion, soporte, y acompañamiento, en el desarrollo de las actividades propias de los procesos y actuaciones administrativas</t>
  </si>
  <si>
    <t>VIANEY LUCIA ARDILA DAVILA</t>
  </si>
  <si>
    <t>FDLT-CPS-52-2020</t>
  </si>
  <si>
    <t>https://community.secop.gov.co/Public/Tendering/OpportunityDetail/Index?noticeUID=CO1.NTC.1126212&amp;isFromPublicArea=True&amp;isModal=False</t>
  </si>
  <si>
    <t>Apoyar la ggestion  documental de la Alcaldia Local par la implementacion  del proceso  de verificacion , soporte y acompañamiento, en el desarrollo de las actividades  propias de los procesos y actuaciones administrativas existentes en el grupo de Gestio Policiva y  Juridica</t>
  </si>
  <si>
    <t>FDLT-CPS-53-2020</t>
  </si>
  <si>
    <t>https://community.secop.gov.co/Public/Tendering/OpportunityDetail/Index?noticeUID=CO1.NTC.1131846&amp;isFromPublicArea=True&amp;isModal=False</t>
  </si>
  <si>
    <t>Prestar sus servicios  para apoyar el proceso de radicacion y entrega de la correpondencia interna y externa en el marco  del Plan de Desarrollo Local de Teusaquillo 2017-2020, Plan de Gestion y Sistema Integrado de Gestion</t>
  </si>
  <si>
    <t>DANNA STEPHANIA CASTILLO MEDINA</t>
  </si>
  <si>
    <t>FDLT-CPS-54-2020</t>
  </si>
  <si>
    <t>https://community.secop.gov.co/Public/Tendering/OpportunityDetail/Index?noticeUID=CO1.NTC.1132248&amp;isFromPublicArea=True&amp;isModal=False</t>
  </si>
  <si>
    <t>El contratista se obliga para con el Fondo de Desarrollo Local de Teusaquillo a prestar sus servicios profesionales para realizar todas las actoividades concernientes al seguimiento del contrato de obra COP-088-2016 construccion de la nueva sede del FDLT  y su interventoria en las etapas contractuales y pos contractuales en el marco del Plan de Desarrollo Local 2017-2020; Plan de Gestion</t>
  </si>
  <si>
    <t>DOUGLAS JOSE FRANCO GERENA</t>
  </si>
  <si>
    <t>FDLT-CPS-55-2020</t>
  </si>
  <si>
    <t>https://community.secop.gov.co/Public/Tendering/OpportunityDetail/Index?noticeUID=CO1.NTC.1133280&amp;isFromPublicArea=True&amp;isModal=False</t>
  </si>
  <si>
    <t>Apoyar juridicamente la ejecucion de lasc acciones  requeridas para el tramite e impulso procesal de las actuaciones contravencionales y / o querellas que cursen en las inspecciones de Policia 13A,13B,13C y 13E  de la Localidad</t>
  </si>
  <si>
    <t>CARLOS  ALIRIO CAMACHO PARADA</t>
  </si>
  <si>
    <t>FDLT-CPS-56-2020</t>
  </si>
  <si>
    <t>https://community.secop.gov.co/Public/Tendering/OpportunityDetail/Index?noticeUID=CO1.NTC.1133344&amp;isFromPublicArea=True&amp;isModal=False</t>
  </si>
  <si>
    <t>Prestacion de servicios profesionales especializados en el Apoyo al area de Gestion  de Desarrollo Local, en presuspuesto, en las actividades que alli se generen y le sean designadas de conformidad con los estudios previos</t>
  </si>
  <si>
    <t>ISABELA RAQUEL  FERNANDEZ PEREZ</t>
  </si>
  <si>
    <t>FDLT-CPS-57-2020</t>
  </si>
  <si>
    <t>https://community.secop.gov.co/Public/Tendering/OpportunityDetail/Index?noticeUID=CO1.NTC.1135589&amp;isFromPublicArea=True&amp;isModal=False</t>
  </si>
  <si>
    <t>Prestar apoyo profesional en las actividades desarrolladas en el marco del Proyecto 1351 Teusaquillo mejor para la Participacion Comunitaria  y en general en la atencion de las instancias de participacion interinstitucionales y locales, asi como los procesos comunitarios en la localidad</t>
  </si>
  <si>
    <t>OSCAR JAVIER DIAZ MONROY</t>
  </si>
  <si>
    <t>FDLT-CPS-58-2020</t>
  </si>
  <si>
    <t>https://community.secop.gov.co/Public/Tendering/OpportunityDetail/Index?noticeUID=CO1.NTC.1133378&amp;isFromPublicArea=True&amp;isModal=False</t>
  </si>
  <si>
    <t>El contratista se obliga para con la Alcaldia Local de Teusaquillo prestar sus servicios de conduccion de los vehiculos de propiedad de la entidad que le sean asignados</t>
  </si>
  <si>
    <t>FELIPE OSWALDO CARDENAS LAVERDE</t>
  </si>
  <si>
    <t>FDLT-CPS-59-2020</t>
  </si>
  <si>
    <t>https://community.secop.gov.co/Public/Tendering/OpportunityDetail/Index?noticeUID=CO1.NTC.1138391&amp;isFromPublicArea=True&amp;isModal=False</t>
  </si>
  <si>
    <t>El contratista se obliga para con el Fondo de Desarrollo Local Teusaquillo  prestar sus servicios profesionales Coordinando , liderando y asesorando los planes y estrategias de comunicación inerna y externa para la divulgacion de los programas, proyectos y actividades de la Alcaldia Local</t>
  </si>
  <si>
    <t>NIDIA  MARLEM DIAZ GUTIERREZ</t>
  </si>
  <si>
    <t>FDLT-CPS-60-2020</t>
  </si>
  <si>
    <t>https://community.secop.gov.co/Public/Tendering/OpportunityDetail/Index?noticeUID=CO1.NTC.1144878&amp;isFromPublicArea=True&amp;isModal=Fals</t>
  </si>
  <si>
    <t>El contrato que se pretende celebrar, tendra por objeto El contratista se obliga para con la Alcaldia Local de Teusaquillo a prestar sus servicios de apóyo a las actividades asistenciales y operativas que se requieran para el correcto funcionamiento de la Junta Administradora Local deTeusaquillo</t>
  </si>
  <si>
    <t>ANGIE VIVANA  RODRIGUEZ LOAIZA</t>
  </si>
  <si>
    <t>FDLT-CPS-61-2020</t>
  </si>
  <si>
    <t>https://community.secop.gov.co/Public/Tendering/OpportunityDetail/Index?noticeUID=CO1.NTC.1150843&amp;isFromPublicArea=True&amp;isModal=False</t>
  </si>
  <si>
    <t>Prestar los servicios profesionales  para orientar,organizar, gestionar y realizar seguimiento de las actividades de infraestructura, area de gestion de desarrollo local y demas actividades que se requieran en el desarrollo  del proyecto 1338 - Teusaquillo Mejor para  la conservacion de la Malla Vial y  Espacio Publico Peatonal y los que le sean designados en el marco del plan de desarrollo local 2017 - 2020</t>
  </si>
  <si>
    <t>CRISTIAN  DAVID BUSTAMANTE DAVILA</t>
  </si>
  <si>
    <t>FDLT-CPS-62-2020</t>
  </si>
  <si>
    <t>https://community.secop.gov.co/Public/Tendering/OpportunityDetail/Index?noticeUID=CO1.NTC.1154506&amp;isFromPublicArea=True&amp;isModal=False</t>
  </si>
  <si>
    <t>Prestacion de servicios  profesionales al Area de Gestion Policiva de la Alcaldia Local de Teusaquillo, en la gestion y tramite de solicitudes para la realizacion de eventos  que generan aglomeraciones de publico en la localidad y asistencia a los mismos, asi como efectuar las actividades  relacionadas con los tremas de prevencion de emergencias, seguridad y convivemcia en la localidad</t>
  </si>
  <si>
    <t xml:space="preserve">CESAR MAURICIO CACERES HERNANDEZ </t>
  </si>
  <si>
    <t>FDLT-CPS-63-2020</t>
  </si>
  <si>
    <t>https://community.secop.gov.co/Public/Tendering/OpportunityDetail/Index?noticeUID=CO1.NTC.1155557&amp;isFromPublicArea=True&amp;isModal=False</t>
  </si>
  <si>
    <t>Prestar servicios de apoyo tecnico para las labores operativas requeridas para la promocioN y conservacion de la seguridad ciudadana, convivencia y prevencion de conflictiividades en el marco del Plan de Desarrollo Local 2017 - 2020 , Plan de Gestion</t>
  </si>
  <si>
    <t>FDLT-CPS-64-2020</t>
  </si>
  <si>
    <t>https://community.secop.gov.co/Public/Tendering/OpportunityDetail/Index?noticeUID=CO1.NTC.1155808&amp;isFromPublicArea=True&amp;isModal=False</t>
  </si>
  <si>
    <t>Prestacion de servicios profesionales como apoyo al Area Gestion de Desarrollo Local de Teusaquillo planeacion, realizando las actividades  concernientes al desarrollo del proyecto 1333 Teusaquillo mejor para la Cultura, la recreacion y el deporte de la Alcaldia Local de Teusaquillo, en cumplimiento al Plan de Desarrollo Local 2017 - 2020 y plan de Gestion</t>
  </si>
  <si>
    <t>JENNIFER ALEXANDRA  MORENO CASTELBLANCO</t>
  </si>
  <si>
    <t>FDLT-CPS-65-2020</t>
  </si>
  <si>
    <t>https://community.secop.gov.co/Public/Tendering/OpportunityDetail/Index?noticeUID=CO1.NTC.1154289&amp;isFromPublicArea=True&amp;isModal=False</t>
  </si>
  <si>
    <t>Apoyar administrativa y asistencialmente al Area de Gestion de Desarrollo Local , en el marco del Plan de Gestion Local  para la vigencia 2020</t>
  </si>
  <si>
    <t>FDLT-CPS-66-2020</t>
  </si>
  <si>
    <t>https://community.secop.gov.co/Public/Tendering/OpportunityDetail/Index?noticeUID=CO1.NTC.1157174&amp;isFromPublicArea=True&amp;isModal=False</t>
  </si>
  <si>
    <t>Prestar sus servicios profesionales en la proyeccion, seguimiento,ejecucion  y depuracion de los procesos, procedimientos y actividades del Sitema Integrado de Gestion de Calidad y la implementacion de sus herramientas de gestion de la Alcaldia Local de Teusaquillo</t>
  </si>
  <si>
    <t>ELSA MARIELA MEDINA HIGUERA</t>
  </si>
  <si>
    <t>FDLT-CPS-67-2020</t>
  </si>
  <si>
    <t>https://community.secop.gov.co/Public/Tendering/OpportunityDetail/Index?noticeUID=CO1.NTC.1155858&amp;isFromPublicArea=True&amp;isModal=False</t>
  </si>
  <si>
    <t>El contratista se obliga para con el Fondo de Desarrollo Local de Teusaquillo a apoyar todas las actividades de tipo operativo y administrativo relacionadas con todos los proyectos (componentes) y contratos de infraestructura, el marco del Plan de Desarrollo Local 2017-2020</t>
  </si>
  <si>
    <t>CRISTHIAN ANDRES TORRES SOLER</t>
  </si>
  <si>
    <t>FDLT-CPS-68-2020</t>
  </si>
  <si>
    <t>https://community.secop.gov.co/Public/Tendering/OpportunityDetail/Index?noticeUID=CO1.NTC.1159518&amp;isFromPublicArea=True&amp;isModal=False</t>
  </si>
  <si>
    <t>Apoyar juridicamente la ejecucion de las acciones requeridas para el tramite e impulso procesal de las actuaciones contravencionales y / o querellas que cursen en las inspecciones de Policia 13A -13B - Y 13E de la Localidad</t>
  </si>
  <si>
    <t>LEIDY LILIANA OROZCO CETINA</t>
  </si>
  <si>
    <t>FDLT-CPS-69-2020</t>
  </si>
  <si>
    <t>https://community.secop.gov.co/Public/Tendering/OpportunityDetail/Index?noticeUID=CO1.NTC.1161370&amp;isFromPublicArea=True&amp;isModal=False</t>
  </si>
  <si>
    <t>El contratista se obliga para con el  Fondo de Desarrollo Local  de Teusaquillo apoyar al equipo de prensa y comunicaciones de la Alcaldia Local de Teusaquillo en la realizacion de productos y piezas digitales, impresas y publicitarias de gran formato y animacion grafica, asi como apoyar la produccion y montaje de eventos</t>
  </si>
  <si>
    <t>ERIKA LIZETH VASQUEZ RAMIREZ</t>
  </si>
  <si>
    <t>FDLT-CPS-70-2020</t>
  </si>
  <si>
    <t>https://community.secop.gov.co/Public/Tendering/OpportunityDetail/Index?noticeUID=CO1.NTC.1168257&amp;isFromPublicArea=True&amp;isModal=False</t>
  </si>
  <si>
    <t>Apoyar operativamente al Fondo de Desarrollo Local de Teusaquillo en las tramites administrativos que se requieren en el amrco  de los procesos juridicos precontractuales, contractuales y  pos contractuales adelantados en cumplimiento de los proyectos previstos en el Plan de Desarrollo Local de Teusaquillo Mejor para Todos 2017 - 2020 y de acuerdo al Plan Anual de Adquisiciones</t>
  </si>
  <si>
    <t>KAREN YULEXY SANCHEZ CASTELBLANCO</t>
  </si>
  <si>
    <t>FDLT-CPS-71-2020</t>
  </si>
  <si>
    <t>https://community.secop.gov.co/Public/Tendering/OpportunityDetail/Index?noticeUID=CO1.NTC.1170219&amp;isFromPublicArea=True&amp;isModal=False</t>
  </si>
  <si>
    <t xml:space="preserve">El contratista se obliga para con el Fondo de Desarrollo Local de Teusaquillo a apoyar todas las actividades  de tipo operativo y administrativo relacionadas con todos los proyectos (componentes)  y contratos de infraestructura, en el marco del Plan de Desarrollo </t>
  </si>
  <si>
    <t>JULIETH ANGELICA AYALA PEREIRA</t>
  </si>
  <si>
    <t>FDLT-CPS-72-2020</t>
  </si>
  <si>
    <t>https://community.secop.gov.co/Public/Tendering/OpportunityDetail/Index?noticeUID=CO1.NTC.1170231&amp;isFromPublicArea=True&amp;isModal=False</t>
  </si>
  <si>
    <t>Apoyar juridicamente la ejecucion de las acciones requeridas para la depuracion de las actuaciones administrativas que cursan en la Alcaldia Local de Teusaquillo</t>
  </si>
  <si>
    <t>FDLT-CPS-73-2020</t>
  </si>
  <si>
    <t>https://community.secop.gov.co/Public/Tendering/OpportunityDetail/Index?noticeUID=CO1.NTC.1170622&amp;isFromPublicArea=True&amp;isModal=False</t>
  </si>
  <si>
    <t>Prestar servicios de apoyo profesional para las labores operativas requeridas para la promocion y conservacion de la seguridad ciudadana, convivencia y prevencion de conflictividades en el marco del plan de desarrollo local 2017-2020 Plan de Gestion</t>
  </si>
  <si>
    <t>CLAUDIA STELLA FUENTES ALDANA</t>
  </si>
  <si>
    <t>FDLT-CPS-74-2020</t>
  </si>
  <si>
    <t>https://community.secop.gov.co/Public/Tendering/OpportunityDetail/Index?noticeUID=CO1.NTC.1177062&amp;isFromPublicArea=True&amp;isModal=False</t>
  </si>
  <si>
    <t>Prestar servicios de apoyo a la gestion en temas administrativos y asistenciales enfocadas a la Gestion Ambiental externa, encaminadas a la mitigacion de los diferentes impactos ambientales y la conservacion de los recursos naturales de la Localidad</t>
  </si>
  <si>
    <t>FDLT-CI-75-2020</t>
  </si>
  <si>
    <t>https://community.secop.gov.co/Public/Tendering/OpportunityDetail/Index?noticeUID=CO1.NTC.1180745&amp;isFromPublicArea=True&amp;isModal=False</t>
  </si>
  <si>
    <t>Prestar los servicios de admisión, curso y entrega de correo, correspondencia y demás objetos postales, en sus diferentes modalidades, que se generen en la Alcaldía Local de Teusaquillo y la Junta Administradora Local de conformidad a lo establecido en la ley 1369 de 2009 y propuesta presentada por Servicios Postales Nacionales SA 4-72</t>
  </si>
  <si>
    <t>SERVICIOS PÓSTALES NACIONALES SA 472</t>
  </si>
  <si>
    <t>20226320004363</t>
  </si>
  <si>
    <t>FDLT-OC-47077-2020</t>
  </si>
  <si>
    <t>https://www.colombiacompra.gov.co/tienda-virtual-del-estado-colombiano/ordenes-compra/47077</t>
  </si>
  <si>
    <t>CONTRATAR EL SERVICIO INTEGRAL DE ASEO, CAFETERIA Y MANTENIMIENTO PARA LAS INSTALACIONES DONDE FUNCIONA LA ALCALDIA LOCAL DE TEUSAQUILLO Y LA JUNTA ADMINISTRADORA LOCAL DE CONFORMIDAD CON EL ACUUERDO MARCO DE PRECIOS CCE972-AMP-2019</t>
  </si>
  <si>
    <t>UNION TEMPORAL EMINSER-SOLOASEO 2020</t>
  </si>
  <si>
    <t>3112293060 6719208</t>
  </si>
  <si>
    <t>FDLT-CPS -077- 2020</t>
  </si>
  <si>
    <t>FDLT-CPS-77-2020</t>
  </si>
  <si>
    <t>https://www.contratos.gov.co/consultas/detalleProceso.do?numConstancia=20-22-15394&amp;g-recaptcha-response=03AGdBq26MYdKqIpiIg8NEG4CyACZum8gtUqP7js6i1EDNR9nmqJPMVmHQEaUtumbJ4mRusu_qYELAbFFJrdQ1Cp1lQM3U1Loxy9BwjEU6xVuUc7tb4Wl6ww_RJgEg_merkjSshCVgM8wHYHiMKZMz-</t>
  </si>
  <si>
    <t>CD Urgencia manifiesta</t>
  </si>
  <si>
    <t>La Cruz Roja se obliga a prestar a monto agotable, los servicios y realizar las acciones necesarias para la provisión y entrega de ayuda humanitaria y asistencia para la contingencia de la población pobre y vulnerable de Bogotá, DC  en el marco de la contención y mitigación del Covid-19, la declaratoria de Emergencia Sanitaria, en todo el territorio nacional y la calamidad publica declarada en la ciudad de Bogotá, DC, de acuerdo a lo establecido en el Manual Operativo del Sistema Distrital Bogotá Solidaria en Casa</t>
  </si>
  <si>
    <t>CRUZ ROJA COLOMBIANA SECCIONAL CUNDINAMARCA Y BOGOTA</t>
  </si>
  <si>
    <t>FDLT-MC-001-2020</t>
  </si>
  <si>
    <t>FDLT-CPS-78-2020</t>
  </si>
  <si>
    <t>https://community.secop.gov.co/Public/Tendering/OpportunityDetail/Index?noticeUID=CO1.NTC.1184101&amp;isFromPublicArea=True&amp;isModal=False</t>
  </si>
  <si>
    <t>Contratar a monto agotable el mantenimiento preventivo y correctivo incluyendo mano de obra y/ o suministro de repuestos originales y llantas, para los vehiculos de propiedad, tenencia o los que llegara a adquirir el Fondo de Desarrollo Local  de Teusaquillo</t>
  </si>
  <si>
    <t>TECNI  CENTRO AUTOMOTRIZ  JJ LTDA</t>
  </si>
  <si>
    <t>20226320001033/20216320006773</t>
  </si>
  <si>
    <t>FDLT-CPS-079-2020</t>
  </si>
  <si>
    <t>FDLT-CPS-79-2020</t>
  </si>
  <si>
    <t>https://community.secop.gov.co/Public/Tendering/OpportunityDetail/Index?noticeUID=CO1.NTC.1253908&amp;isFromPublicArea=True&amp;isModal=False</t>
  </si>
  <si>
    <t xml:space="preserve">Prestar los servicios profesionales como abogado, para el trámite de los asuntos jurídicos y legales que requieran los procesos misionales y administrativos que se adelantan en la Alcaldía Local de Teusaquillo </t>
  </si>
  <si>
    <t>FDLT-CPS-080-2020</t>
  </si>
  <si>
    <t>FDLT-CPS-80-2020</t>
  </si>
  <si>
    <t>https://community.secop.gov.co/Public/Tendering/OpportunityDetail/Index?noticeUID=CO1.NTC.1258541&amp;isFromPublicArea=True&amp;isModal=Fals</t>
  </si>
  <si>
    <t>Prestar los servicios profesionales para apoyar jurídicamente la ejecución de las acciones requeridas para el trámite e impulso procesal de las actuaciones contravencionales y/o querellas que cursen en las Inspecciones de Policía 13A, 13B, 13C y 13D de la localidad</t>
  </si>
  <si>
    <t>KAREN GIULIANA JARA RIVEROS</t>
  </si>
  <si>
    <t>FDLT-CPS-081-2020</t>
  </si>
  <si>
    <t>FDLT-CPS-81-2020</t>
  </si>
  <si>
    <t>https://community.secop.gov.co/Public/Tendering/OpportunityDetail/Index?noticeUID=CO1.NTC.1254473&amp;isFromPublicArea=True&amp;isModal=False</t>
  </si>
  <si>
    <t>Prestar los servicios profesionales para apoyar al despacho de la Alcaldía Local en el diseño de estrategias, emisión de lineamientos, coordinación y seguimiento de actividades, que coadyuven al fortalecimiento institucional en torno a las actividades que realiza la Alcaldía Local en sus diferentes dependencias</t>
  </si>
  <si>
    <t xml:space="preserve">LUIS FERNANDO MENDEZ ÁVILA </t>
  </si>
  <si>
    <t>FDLT-CPS-082-2020</t>
  </si>
  <si>
    <t>FDLT-CPS-82-2020</t>
  </si>
  <si>
    <t>https://community.secop.gov.co/Public/Tendering/OpportunityDetail/Index?noticeUID=CO1.NTC.1254954&amp;isFromPublicArea=True&amp;isModal=False</t>
  </si>
  <si>
    <t>Prestar los servicios profesionales en las fases de elaboración y aprobación del plan de desarrollo “Un Nuevo Contrato Social y Ambiental para Teusaquillo 2021-2024”, según lineamientos establecidos por el Gobierno Distrital</t>
  </si>
  <si>
    <t>DAISSY YURANI JURADO PORTILLA</t>
  </si>
  <si>
    <t>FDLT-CPS-083-2020</t>
  </si>
  <si>
    <t>FDLT-CPS-83-2020</t>
  </si>
  <si>
    <t>https://community.secop.gov.co/Public/Tendering/OpportunityDetail/Index?noticeUID=CO1.NTC.1254641&amp;isFromPublicArea=True&amp;isModal=False</t>
  </si>
  <si>
    <t xml:space="preserve">Prestar los servicios profesionales en el seguimiento de la operación, prestación y cumplimiento de los procedimientos administrativos, operativos y programáticos del suministro de ayuda humanitaria transitoria a hogares en condición de vulnerabilidad y situación de pobreza, además realizar el seguimiento a la operación general de actividades necesarias para la atención de la declaratoria de Estado de Emergencia y calamidad pública en el Distrito Capital </t>
  </si>
  <si>
    <t>JULIAN FELIPE MARTINEZ GARCÍA</t>
  </si>
  <si>
    <t>FDLT-CPS-084-2020</t>
  </si>
  <si>
    <t>FDLT-CPS-84-2020</t>
  </si>
  <si>
    <t>https://community.secop.gov.co/Public/Tendering/OpportunityDetail/Index?noticeUID=CO1.NTC.1257984&amp;isFromPublicArea=True&amp;isModal=False</t>
  </si>
  <si>
    <t xml:space="preserve">Prestar sus servicios profesionales de asesoría jurídica en todos los temas de la actividad contractual del Fondo de Desarrollo Local </t>
  </si>
  <si>
    <t>JOSE ALEXANDER ROMERO TABLA</t>
  </si>
  <si>
    <t>FDLT-MC-002-2020</t>
  </si>
  <si>
    <t>FDLT-CPS-85-2020</t>
  </si>
  <si>
    <t>https://community.secop.gov.co/Public/Tendering/OpportunityDetail/Index?noticeUID=CO1.NTC.1242910&amp;isFromPublicArea=True&amp;isModal=False</t>
  </si>
  <si>
    <t>Prestar el servicio de vigilancia y seguridad privada, en la modalida de vigilancia fija con arma y medios tecnologicos para las instalaciones donde funcionan las sedes de La Alcaldia Local de Teusaquillo y la Junta Administradora Local de Teusaquillo</t>
  </si>
  <si>
    <t>COMPAÑÍA DE VIGILACIA COVISUR DE COLOMBIA LTDA</t>
  </si>
  <si>
    <t>891502104-5</t>
  </si>
  <si>
    <t>FDLT-CI-86-2020</t>
  </si>
  <si>
    <t>https://community.secop.gov.co/Public/Tendering/OpportunityDetail/Index?noticeUID=CO1.NTC.1294212&amp;isFromPublicArea=True&amp;isModal=False</t>
  </si>
  <si>
    <t>AUNAR ESFUERZOS TÉCNICOS, ADMINISTRATIVOS, LOGÍSTICOS Y FINANCIEROS ENTRE LA ALCALDÍA LOCAL DE TEUSAQUILLO Y LA ORQUESTA FILARMÓNICA DE BOGOTÁ PARA EL DESARROLLO Y CONTINUIDAD DEL CENTRO FILARMÓNICO LOCAL DE TEUSAQUILLO, COMO UN ESPACIO PARA EL PROCESO DE FORMACIÓN MUSICAL IMPLEMENTADO POR LA ORQUESTA DIRIGIDO A LA LOCALIDAD</t>
  </si>
  <si>
    <t xml:space="preserve"> CONVENIO INTERADMINISTRATIVO  ORQUESTA FILARMONICA</t>
  </si>
  <si>
    <t xml:space="preserve">899999282-1 </t>
  </si>
  <si>
    <t>20226320002203_x000D_/20216320001203</t>
  </si>
  <si>
    <t>FDLT-MC003-2020</t>
  </si>
  <si>
    <t>FDLT-MC-003-2020</t>
  </si>
  <si>
    <t>https://community.secop.gov.co/Public/Tendering/OpportunityDetail/Index?noticeUID=CO1.NTC.1274469&amp;isFromPublicArea=True&amp;isModal=False</t>
  </si>
  <si>
    <t>Adquirir elementos de protección personal epp y desinfección para la atención de la emergencia causada por el covid-19, con el fin de garantizar la continuidad de las actividades y la protección integral de los funcionarios, contratistas y demás personas que estén presentes en la instalaciones o lugares de trabajo de la Alcaldía Local de Teusaquill</t>
  </si>
  <si>
    <t>CLEAN SPECIAL SERVICES  SAS</t>
  </si>
  <si>
    <t xml:space="preserve"> 900-495-981-9</t>
  </si>
  <si>
    <t>FDLT-LP-001-2020</t>
  </si>
  <si>
    <t>FDLT-CPS-88-2020</t>
  </si>
  <si>
    <t>https://community.secop.gov.co/Public/Tendering/OpportunityDetail/Index?noticeUID=CO1.NTC.1227751&amp;isFromPublicArea=True&amp;isModal=False</t>
  </si>
  <si>
    <t>UNION TEMPORAL MEGALUBECK 2020</t>
  </si>
  <si>
    <t xml:space="preserve">901388587-5 </t>
  </si>
  <si>
    <t>FDLT-CPS-89-2020</t>
  </si>
  <si>
    <t>https://community.secop.gov.co/Public/Tendering/OpportunityDetail/Index?noticeUID=CO1.NTC.1307767&amp;isFromPublicArea=True&amp;isModal=true&amp;asPopupView=true</t>
  </si>
  <si>
    <t>Prestacion de servivios profesionales con el fin de gestionar el proceso de cobro persuacivo dentro de las Articulaciones Administrativas que se adlanta en el area de Gestion Policiva, asi como dar tramite a las actuaciones administrativas relacionadas con obras y atender todo lo relacionado con Despachos Comisorios y procedimientos legales y juridicos</t>
  </si>
  <si>
    <t>FABIOLA RODRIGUEZ</t>
  </si>
  <si>
    <t>FDLT-CPS-90-2020</t>
  </si>
  <si>
    <t>https://community.secop.gov.co/Public/Tendering/OpportunityDetail/Index?noticeUID=CO1.NTC.1307117&amp;isFromPublicArea=True&amp;isModal=False</t>
  </si>
  <si>
    <t>Prestar sus servicios profesionales en el apoyo al área de gestión de desarrollo local, en presupuesto, en las actividades que allí se generen y le sean designadas, de conformidad con los estudios previos</t>
  </si>
  <si>
    <t>RICARDO ANDRES FORERO CLEVES</t>
  </si>
  <si>
    <t>FDLT-CI-91-2020</t>
  </si>
  <si>
    <t>https://www.contratos.gov.co/consultas/detalleProceso.do?numConstancia=20-22-16391</t>
  </si>
  <si>
    <t>Proveer una plataforma virtual y servicios tecnologicos necesarios a los Fondos de Desarrollo Local en la realizacion de las asambleas, eventos, y foros digitales en el marco de los encuentros ciudadanos y presupuestos participativos de acuerdo con los lineamientos estrategicos que determinen los FDL</t>
  </si>
  <si>
    <t>CI- EMPRESA DE TELECOMUNICACIONES DE BOGOTA</t>
  </si>
  <si>
    <t>899999115-8</t>
  </si>
  <si>
    <t>MAYRA ALEJANDRA SOTO ARCOS / OSCAR MONROY</t>
  </si>
  <si>
    <t>20226320004383/20226320004353/20216320001203</t>
  </si>
  <si>
    <t>FDLT-CPS-92-2020</t>
  </si>
  <si>
    <t>https://community.secop.gov.co/Public/Tendering/OpportunityDetail/Index?noticeUID=CO1.NTC.1308309&amp;isFromPublicArea=True&amp;isModal=False</t>
  </si>
  <si>
    <t>Prestar sus servicios profesionales apoyando tecnicamente en las distintas etapas de procesos de competencia de la Alcaldia Local de Teusaquillo para la depuracion de actuaciones administrativas y preliminares de Establecimientos de Comercio, Espacio Publico e infracciones, al regimnen de  obra y urbanismo, conjuntamente con la coordinacion de dichos temas en el Plan de Desarrollo un Nuevo Contrato Social y Ambiental para Teusaquillo 2021 - 2024</t>
  </si>
  <si>
    <t>FDLT-CPS-93-2020</t>
  </si>
  <si>
    <t>https://community.secop.gov.co/Public/Tendering/OpportunityDetail/Index?noticeUID=CO1.NTC.1308619&amp;isFromPublicArea=True&amp;isModal=False</t>
  </si>
  <si>
    <t>Apoyar al equipo de prensa y comunicaciones de la Alcaldia Local en la realizacion de productos y piezas digitales, impresas y publicitarias de gran formato y de animacion grafica, asi como apoyar la produccion y montaje de eventos</t>
  </si>
  <si>
    <t>FDLT-CPS-094-2020</t>
  </si>
  <si>
    <t xml:space="preserve">FDLT-CPS-94-2020	</t>
  </si>
  <si>
    <t>https://community.secop.gov.co/Public/Tendering/OpportunityDetail/Index?noticeUID=CO1.NTC.1309717&amp;isFromPublicArea=True&amp;isModal=False</t>
  </si>
  <si>
    <t>Prestar los servicios profesionales para la Gestion, creacionideacion,seguimiento, control y ejecucion  de proyectos y actividades relacionadas con las areas de innovacion social y gobierno abierto y su aplicación transversal en todos los sectores de la Administarcion Local</t>
  </si>
  <si>
    <t>OSCAR PEREZ NASTAR</t>
  </si>
  <si>
    <t>FDLT-CPS-095-2020</t>
  </si>
  <si>
    <t>FDLT-CPS-95-2020</t>
  </si>
  <si>
    <t>https://community.secop.gov.co/Public/Tendering/OpportunityDetail/Index?noticeUID=CO1.NTC.1315270&amp;isFromPublicArea=True&amp;isModal=False</t>
  </si>
  <si>
    <t>El contratista se obliga para con el Fondo Local de Teusaquillo a prestar los servicios profesionales como desarrollador  de sotfware y manejo de herramientas de diseño grafico asi como tambien en la administarcion de sitios Web y plataformas digitales necesarias para al ejecucion a los diferentes priyectos desarrollados por la Alcaldia Local de Teusaquillo</t>
  </si>
  <si>
    <t>JONATHAN BUECHELLI GALINDO</t>
  </si>
  <si>
    <t>FDLT-MC-004-2020</t>
  </si>
  <si>
    <t>FDLT-CPS-96-2020</t>
  </si>
  <si>
    <t>https://community.secop.gov.co/Public/Tendering/OpportunityDetail/Index?noticeUID=CO1.NTC.1304270&amp;isFromPublicArea=True&amp;isModal=False</t>
  </si>
  <si>
    <t>Prestacion de servicios de apoyo metodologico y logistico para la realizacion de los encuentros ciudadanos  en la Localidad de Teusaquillo en el marco del proceso de formulacion del Plan de Desarrollo Local 2021 - 2024</t>
  </si>
  <si>
    <t>DIAGO Y BENITEZ SAS</t>
  </si>
  <si>
    <t>FDLT-CPS -097-2020</t>
  </si>
  <si>
    <t>FDLT-CPS-97-2020</t>
  </si>
  <si>
    <t>https://community.secop.gov.co/Public/Tendering/OpportunityDetail/Index?noticeUID=CO1.NTC.1317678&amp;isFromPublicArea=True&amp;isModal=False</t>
  </si>
  <si>
    <t>Prestar los servicios preofesionales para la presentacion de estrategias,emision de lineamientos y seguimiento de actividades relacionadas  con el area de innovacion social y su aplicación transversal en todos los sectores y proyectos de la Localidad de Teusaquillo</t>
  </si>
  <si>
    <t xml:space="preserve">MARIA  ALEJANDRA BURBANO BENAVIDES </t>
  </si>
  <si>
    <t>FDLT-CPS-098 - 2020</t>
  </si>
  <si>
    <t>FDLT-CPS-98-2020</t>
  </si>
  <si>
    <t>https://community.secop.gov.co/Public/Tendering/OpportunityDetail/Index?noticeUID=CO1.NTC.1334083&amp;isFromPublicArea=True&amp;isModal=False</t>
  </si>
  <si>
    <t>Apoyar asistencialmente a la Alcaldia Local de Teusaquillo en el Manejo y seguimiento de laagenda de la Alcaldesa Local y demas tramites administrativos de carácter secretarial en el Despacho de conformidad con las obligaciones y condciones contenidas en los estudios previos</t>
  </si>
  <si>
    <t>FDLT-CTO -099-2020</t>
  </si>
  <si>
    <t>FDLT-CA-99-2020</t>
  </si>
  <si>
    <t>https://community.secop.gov.co/Public/Tendering/OpportunityDetail/Index?noticeUID=CO1.NTC.1336225&amp;isFromPublicArea=True&amp;isModal=true&amp;asPopupView=true</t>
  </si>
  <si>
    <t>Entrgar al Fondo de DesarrollO Local de Terusaquillo a titulo de arrendamiento, el uso y goce del inmueble ubicado en la CALLE 40 N° 20-38, para el funcionamiento del deposito, oficna de almacen de la Alcaldia Local y ademas contar con las instalaciones adecuadas para la realizacion de las actividades propias de las instancias y espacios de participacion ciudadana</t>
  </si>
  <si>
    <t>INVERSIONES RECTICAR SAS</t>
  </si>
  <si>
    <t>800074685-4</t>
  </si>
  <si>
    <t>FDLT-CPS-100-2020</t>
  </si>
  <si>
    <t>https://community.secop.gov.co/Public/Tendering/OpportunityDetail/Index?noticeUID=CO1.NTC.1350044&amp;isFromPublicArea=True&amp;isModal=False</t>
  </si>
  <si>
    <t>Apoyar al equipo de  prensa y comunicaciones de la Alcladia Local en la realizacion y publicacion de contenidos  de redes sociales y caales de divulgacion digital sitio (web) de la Alcladia Local</t>
  </si>
  <si>
    <t>FDLT-CPS-101-2020</t>
  </si>
  <si>
    <t>https://community.secop.gov.co/Public/Tendering/OpportunityDetail/Index?noticeUID=CO1.NTC.1351136&amp;isFromPublicArea=True&amp;isModal=False</t>
  </si>
  <si>
    <t>Diseñar,implementar,liderar los planes y estrategias de comunicación interna y externa para la divulgacion de los programas,proyectos, actividades e informacion publica de la Alcladia Local</t>
  </si>
  <si>
    <t>MANUEL ALFONSO PARRA RUIZ</t>
  </si>
  <si>
    <t>FDLT-CPS-102-2020</t>
  </si>
  <si>
    <t>https://community.secop.gov.co/Public/Tendering/OpportunityDetail/Index?noticeUID=CO1.NTC.1349770&amp;isFromPublicArea=True&amp;isModal=False</t>
  </si>
  <si>
    <t>Prestar los servicios profesionales como apoyo juridico a los procedimientos y estapas, administrativas, operativas y de ejecucion, de los programas, proyectos y actividades de la Alcaldia Local de Teusaquillo</t>
  </si>
  <si>
    <t xml:space="preserve">VIVIAN  ALEJANDRA  LOPEZ  PIEDRAHITA </t>
  </si>
  <si>
    <t>FDLT-CPS-103-2020</t>
  </si>
  <si>
    <t>https://community.secop.gov.co/Public/Tendering/OpportunityDetail/Index?noticeUID=CO1.NTC.1348058&amp;isFromPublicArea=True&amp;isModal=False</t>
  </si>
  <si>
    <t>Prestacion de servicios profesionales como apoyo al Area de Gestion de Desarrollo Local de Teusaquillo, planeacion realizando las actividades concernientes al desarrollo del proyecto 1333 Teusaquillo Mejor para la Cultura, la Rrecreacion y el Deporte, del a Alcaldia Localo de Teusaquillo, en cumplimiento al Plan de Desarrollo Local  2017-2020 y Plan de Gestion</t>
  </si>
  <si>
    <t>FDLT-CPS-104-2020</t>
  </si>
  <si>
    <t>FDTL-CPS-104-2020</t>
  </si>
  <si>
    <t>https://community.secop.gov.co/Public/Tendering/OpportunityDetail/Index?noticeUID=CO1.NTC.1349591&amp;isFromPublicArea=True&amp;isModal=False</t>
  </si>
  <si>
    <t>Prestar los servicios profesionales para el diseño, estructuracion, organización,y ejecucion de estrategias de innovacion y gobierno abierto aplicadas de manera trasnversal a los planes, programas, proyectos o actividades tecnicas y administrativas desarrolladas en la Alcaldia Local de Teusauillo</t>
  </si>
  <si>
    <t>MARTHA LUCIA ENRIQUEZ GUERRERO</t>
  </si>
  <si>
    <t>FDLT-CPS-105-2020</t>
  </si>
  <si>
    <t>https://community.secop.gov.co/Public/Tendering/OpportunityDetail/Index?noticeUID=CO1.NTC.1348416&amp;isFromPublicArea=True&amp;isModal=False</t>
  </si>
  <si>
    <t>Prestar los servicios profesionales para la operación,prestacion, segumineto y cumplimiento de los procedimientos administrativos,operativos y programaticos del Servicio de apoyo Economico tipo C y Banco de Ayudas Tecnicas que contribuyan a la garantia de los derechos de la poblacion mayor y / discapacitada  de la Localidad de Terusaquillo</t>
  </si>
  <si>
    <t>FDLT-CPS-106-2020</t>
  </si>
  <si>
    <t>https://community.secop.gov.co/Public/Tendering/OpportunityDetail/Index?noticeUID=CO1.NTC.1348942&amp;isFromPublicArea=True&amp;isModal=False</t>
  </si>
  <si>
    <t>Prestar sus servicios profesionales para adelantar y desarrollar los tramites Juridicos relacionados con la actividad contractual del Fondo de Desarrollo Local</t>
  </si>
  <si>
    <t>FDLT-CPS -107-2020</t>
  </si>
  <si>
    <t>FDLT-CPS-107-2020</t>
  </si>
  <si>
    <t>https://community.secop.gov.co/Public/Tendering/OpportunityDetail/Index?noticeUID=CO1.NTC.1351534&amp;isFromPublicArea=True&amp;isModal=False</t>
  </si>
  <si>
    <t>Apoyar tecnicamente las idstintas etapas de los procesos de competencias de las Inspecciones de Polcia de la Localidad de Teusaquillo, según reparto</t>
  </si>
  <si>
    <t>DIANA MAYERLY LARROTA</t>
  </si>
  <si>
    <t>FDLT-CPS-108-2020</t>
  </si>
  <si>
    <t>https://community.secop.gov.co/Public/Tendering/OpportunityDetail/Index?noticeUID=CO1.NTC.1351528&amp;isFromPublicArea=True&amp;isModal=False</t>
  </si>
  <si>
    <t>Apoyar tecnicamente las distintas etapas de los procesos de competencia de las Inspecciones de Policia de la Localidad de Teusquilo</t>
  </si>
  <si>
    <t>FRANCISCO ANTONIO TORRES TORRES</t>
  </si>
  <si>
    <t>FDLT-CPS-109-2020</t>
  </si>
  <si>
    <t>https://community.secop.gov.co/Public/Tendering/OpportunityDetail/Index?noticeUID=CO1.NTC.1350966&amp;isFromPublicArea=True&amp;isModal=False</t>
  </si>
  <si>
    <t>Apoyar tecnicamente las  etapas de los procesos de competencia de las Inspecciones de Policia de la Localidad de Teusaquillo según reparto</t>
  </si>
  <si>
    <t>JOHANA ALEXANDRA ECHEVERRI  ROJAS</t>
  </si>
  <si>
    <t>FDLT-CPS -110-2020</t>
  </si>
  <si>
    <t>FDLT-CPS-110-2020</t>
  </si>
  <si>
    <t>https://community.secop.gov.co/Public/Tendering/OpportunityDetail/Index?noticeUID=CO1.NTC.1351447&amp;isFromPublicArea=True&amp;isModal=False</t>
  </si>
  <si>
    <t>Prestacion de servicios profesionales al Area de Gestion Policiva de la Alcaldia Local de Teusaquillo en la gestion y tramite de solicitudes para la realizacion de eventos que generan aglomeraciones de publico en la Localidad y asistencia a los  mismos, asi como efectuar las actividades relacionadas con los temas de prevencion de emergencias, seguridad y convivencia en la Localidad</t>
  </si>
  <si>
    <t>FDLT-CPS-111-2020</t>
  </si>
  <si>
    <t xml:space="preserve">FDLT-CPS-111-2020	</t>
  </si>
  <si>
    <t>https://community.secop.gov.co/Public/Tendering/OpportunityDetail/Index?noticeUID=CO1.NTC.1353531&amp;isFromPublicArea=True&amp;isModal=False</t>
  </si>
  <si>
    <t>Apoyar la formulacion, gestion y seguimiento, de actividades enfocadas, a la gestion ambiental externa, encaminadas a la mitigacion de los diferentes impactos ambientales y la conservacion de los recursos naturales de la Localidad</t>
  </si>
  <si>
    <t>FDLT-CPS-112-2020</t>
  </si>
  <si>
    <t>https://community.secop.gov.co/Public/Tendering/OpportunityDetail/Index?noticeUID=CO1.NTC.1355501&amp;isFromPublicArea=True&amp;isModal=False</t>
  </si>
  <si>
    <t>Prestar sus revicios profesionales para realizar todas las actividades concernientes al desarrollo del proyecto 1348 y los que sean designados en el marco del  Plan de Desarrollo Local 2017-2020</t>
  </si>
  <si>
    <t>JOHN JAIRO POVEDA ORDUÑA</t>
  </si>
  <si>
    <t>FDLT-CPS-113-2020</t>
  </si>
  <si>
    <t xml:space="preserve">FDLT-CPS-113-2020	</t>
  </si>
  <si>
    <t>https://community.secop.gov.co/Public/Tendering/OpportunityDetail/Index?noticeUID=CO1.NTC.1358688&amp;isFromPublicArea=True&amp;isModal=False</t>
  </si>
  <si>
    <t>Prestar los servicios profesionales en el area de  Gestion de Desarrollo Local de Teusaquillo, para apoyar las actividades de elaboracion, seguimiento , actualizacion y liquidacion de los difrentes proyectos y contratos que se financian con  los rubros de funcionamiento y demas componemtes asignados del proyecto 1329  que coadyuven al desarrollo y fortalecimiento institucional, de acuerdo a lo aprobado en el Plan Anual de adqusiciones</t>
  </si>
  <si>
    <t>FDLT-CPS-114-2020</t>
  </si>
  <si>
    <t xml:space="preserve">FDLT-CA-114-2020	</t>
  </si>
  <si>
    <t>https://community.secop.gov.co/Public/Tendering/OpportunityDetail/Index?noticeUID=CO1.NTC.1355156&amp;isFromPublicArea=True&amp;isModal=true&amp;asPopupView=true</t>
  </si>
  <si>
    <t>Entregar al Fondo de Desarrollo Local de Teusaquillo a titulo de arrendamineto el uso y goce del inmueble ubicado en la Calle 39B N°19-30  para el funcionamiento de la sede administrativa de la Alcaldia Local de Teusaquillo</t>
  </si>
  <si>
    <t>HOLDING GRIP SAS</t>
  </si>
  <si>
    <t>900521065-9</t>
  </si>
  <si>
    <t>FDLT-CPS -115-2020</t>
  </si>
  <si>
    <t xml:space="preserve">FDLT-CPS-115-2020	</t>
  </si>
  <si>
    <t>https://community.secop.gov.co/Public/Tendering/OpportunityDetail/Index?noticeUID=CO1.NTC.1357881&amp;isFromPublicArea=True&amp;isModal=False</t>
  </si>
  <si>
    <t>Apoyar tecnicamente las distintas etapas de los procesos de competencia de las inspecciones de Policia de la Localidad de Teusaquillo según reparto</t>
  </si>
  <si>
    <t>FDLT-CPS -116-2020</t>
  </si>
  <si>
    <t>FDLT-CPS-116-2020</t>
  </si>
  <si>
    <t>https://community.secop.gov.co/Public/Tendering/OpportunityDetail/Index?noticeUID=CO1.NTC.1358161&amp;isFromPublicArea=True&amp;isModal=False</t>
  </si>
  <si>
    <t>Prestar los servicios profesionales al Alclade Local en la informacion, seguimiento, revision,e implementacion de planes,proyectos y/o actividades tecnicas y administrativas especialmente en la estrategia local de impulso y termivacion juridica de las actuaciones adminsitrativas que cursan en la Alcaldia Local de Tesusaquillo</t>
  </si>
  <si>
    <t>FDLT-CPS 117-2020</t>
  </si>
  <si>
    <t>FDLT-CPS-117-2020</t>
  </si>
  <si>
    <t>https://community.secop.gov.co/Public/Tendering/OpportunityDetail/Index?noticeUID=CO1.NTC.1359372&amp;isFromPublicArea=True&amp;isModal=False</t>
  </si>
  <si>
    <t>Prestar los servicios profesionales para apoyar, orientar y realizar seguimientos de la gestion en elarea de infraestructura de la Oficina de Planeacion del Fondo de Desarrollo Local Teusaquillo y demas actividades  que se requieran en el desarrollo del proyecto 1348 Teusaquillo con mejores parques recreativos y deportivos y los que sean  designados en el marco del Plan de Desarrollo Local 2017-2020</t>
  </si>
  <si>
    <t>HELVER  FABIAN CASALLAS ROMERO</t>
  </si>
  <si>
    <t>FDLT-CPS -118-2020</t>
  </si>
  <si>
    <t>FDLT-CPS-118-2020</t>
  </si>
  <si>
    <t>https://community.secop.gov.co/Public/Tendering/OpportunityDetail/Index?noticeUID=CO1.NTC.1360848&amp;isFromPublicArea=True&amp;isModal=true&amp;asPopupView=true</t>
  </si>
  <si>
    <t>Prestar sus servicios profesionales para apoyar,orientar y realizar seguimiento de la gestion en el area de Infraestructura de la Ofgicina de Planeacion del  Fondo de Desarrollo Local de Teusaquillo y demas actividaes que se requieran en el desarrollo del proyecto 1338 Teusquillo mejor para la conservacion de la Malla Vial y Espacio Publico Peatonal y los que le sean designados</t>
  </si>
  <si>
    <t>FDLT-CPS-119-2020</t>
  </si>
  <si>
    <t xml:space="preserve">FDLT-CPS-119-2020	</t>
  </si>
  <si>
    <t>https://community.secop.gov.co/Public/Tendering/OpportunityDetail/Index?noticeUID=CO1.NTC.1362542&amp;isFromPublicArea=True&amp;isModal=true&amp;asPopupView=true</t>
  </si>
  <si>
    <t>Apoyar al equipo de prensa y comunicaciones de la Alcaldia Local mediante el registro, la edicion y la presentacion de fotografias de los acontecimientos,hechos y eventos  de la Alcaldia Local en medios de comunicación especialmente escritos dogitales y audiovisuales</t>
  </si>
  <si>
    <t>DAVID FERNANDO GUACAS  SILVESTRE</t>
  </si>
  <si>
    <t>FDLT-CPS-120-2020</t>
  </si>
  <si>
    <t xml:space="preserve">FDLT-CPS-120-2020	</t>
  </si>
  <si>
    <t>https://community.secop.gov.co/Public/Tendering/OpportunityDetail/Index?noticeUID=CO1.NTC.1360670&amp;isFromPublicArea=True&amp;isModal=False</t>
  </si>
  <si>
    <t>Prestar los servicios de apoyo a la Gestion ,como tecnico o tecnologo de sistemas, brindando asistencia o soporte tecnico de sowfare, hardware, equipos,programas y usuarios de la Alcaldia Local de Teusaquillo y la Junta Administradora Local de Teusaquillo, de acuerdo con los presentes estudios previos</t>
  </si>
  <si>
    <t>SYRUS ASDRUBAL PACHECO VERGEL</t>
  </si>
  <si>
    <t>FDLT-CPS-121-2020</t>
  </si>
  <si>
    <t>https://community.secop.gov.co/Public/Tendering/OpportunityDetail/Index?noticeUID=CO1.NTC.1361237&amp;isFromPublicArea=True&amp;isModal=true&amp;asPopupView=true</t>
  </si>
  <si>
    <t>Prestar los servicios profesionales para apoya al Despacho de la Alcaldia Local de Teusaquillo, en la gestion de los procesos de Planeacion Financiera, administrativa y de seguimiento, que coadyuven al fotalecimineto institucional en torno a las actividades que realiza la Alcaldia Local en sus diferentes dependecnias</t>
  </si>
  <si>
    <t>JENNY VIVIANA POVEDA CORREDOR</t>
  </si>
  <si>
    <t>FDLT-CPS -122-2020</t>
  </si>
  <si>
    <t>FDLT-CPS-122-2020</t>
  </si>
  <si>
    <t>https://community.secop.gov.co/Public/Tendering/OpportunityDetail/Index?noticeUID=CO1.NTC.1363528&amp;isFromPublicArea=True&amp;isModal=true&amp;asPopupView=true</t>
  </si>
  <si>
    <t>Prestar los servicios personales para poyar al Fondo de Desarrollo Local de  Teusaquillo en los tramites administrativos que se requieran en el marco de los procesos pre contractuales, contractuales y pos contractuales, adelantados en cumplimiento de los proyectos, previstos en el Plan de Desarrollo Local Teusaquillo Mejor para Todos 2017 - 2020 , y de acuerdo al Plan Anual de Adquisiciones</t>
  </si>
  <si>
    <t>FDLT-CPS-123-2020</t>
  </si>
  <si>
    <t>https://community.secop.gov.co/Public/Tendering/OpportunityDetail/Index?noticeUID=CO1.NTC.1372554&amp;isFromPublicArea=True&amp;isModal=true&amp;asPopupView=true</t>
  </si>
  <si>
    <t>Prestacion de servicios de apoyo a la gestion en la ejecucion de procesos de correspondencia que se generan en el CDI DEL A Alcaldia Local, de conformidad con los estudios previos</t>
  </si>
  <si>
    <t>FDLT-CPS -124 - 2020</t>
  </si>
  <si>
    <t xml:space="preserve">FDLT-CPS-124-2020	</t>
  </si>
  <si>
    <t>https://community.secop.gov.co/Public/Tendering/OpportunityDetail/Index?noticeUID=CO1.NTC.1393062&amp;isFromPublicArea=True&amp;isModal=False</t>
  </si>
  <si>
    <t>Prestar sus servicios profesionales para adelantar y desarrollar los trámites Jurídicos relacionados con la actividad contractual del Fondo de Desarrollo Local</t>
  </si>
  <si>
    <t>FDLT-CPS -125 - 2020</t>
  </si>
  <si>
    <t xml:space="preserve">FDLT-CPS-125-2020	</t>
  </si>
  <si>
    <t>https://community.secop.gov.co/Public/Tendering/OpportunityDetail/Index?noticeUID=CO1.NTC.1371811&amp;isFromPublicArea=True&amp;isModal=true&amp;asPopupView=true</t>
  </si>
  <si>
    <t>Prestar los servivios para operar los vehiculos asignados  realizando de manera oportuna, eficiente y segura  los desplazamientos de los funcionarios del Fondo de Desarrollo Local de Teusaquillo, en cumplimiento de las actividades propias de la Administarcion local</t>
  </si>
  <si>
    <t>FDLT-CPS-126 -2020</t>
  </si>
  <si>
    <t xml:space="preserve">FDLT-CPS-126-2020	</t>
  </si>
  <si>
    <t>https://community.secop.gov.co/Public/Tendering/OpportunityDetail/Index?noticeUID=CO1.NTC.1362897&amp;isFromPublicArea=True&amp;isModal=true&amp;asPopupView=true</t>
  </si>
  <si>
    <t>El  contratista  se obliga para con el  Fondo de Desarrollo  Local Teusaquillo a prestar sus servicios profesionales para apoyar la realizacion de todas las actividades concernientes al desarrollo del proyecto 1338 Teusaquillo mejor para  la conserrvacion de la Malla vial y el Espacio Publico Peatonal y los que le sean designados en el Marco del Plan del Desarrollo Local 2017 - 2020</t>
  </si>
  <si>
    <t>FDLT-CPS 127-2020</t>
  </si>
  <si>
    <t xml:space="preserve">FDLT-CPS-127-2020	</t>
  </si>
  <si>
    <t>https://community.secop.gov.co/Public/Tendering/OpportunityDetail/Index?noticeUID=CO1.NTC.1382878&amp;isFromPublicArea=True&amp;isModal=False</t>
  </si>
  <si>
    <t>Prestar sus servicios profesionales para las labores operativas requeridas para la promocion y conservacion de la  seguridad ciudadana, convivencia y prevencion de conflictividades en el marco del Plan de Desarrollo Local 2017 - 2020</t>
  </si>
  <si>
    <t xml:space="preserve">YUDY LORENA MENDOZA ANAGARITA </t>
  </si>
  <si>
    <t>FDLT-CPS-128 -2020</t>
  </si>
  <si>
    <t xml:space="preserve">FDLT-CPS-128-2020	</t>
  </si>
  <si>
    <t>https://community.secop.gov.co/Public/Tendering/OpportunityDetail/Index?noticeUID=CO1.NTC.1375196&amp;isFromPublicArea=True&amp;isModal=true&amp;asPopupView=true</t>
  </si>
  <si>
    <t>Apoyar a la Alcaldía Local de Teusaquillo en las actividades asistenciales y operativas que se requieran para el correcto funcionamiento de la Junta Administradora Local</t>
  </si>
  <si>
    <t xml:space="preserve">LUISA FERNANDA MARTINEZ CAMACHO </t>
  </si>
  <si>
    <t>FDLT-CPS-129-2020</t>
  </si>
  <si>
    <t xml:space="preserve">FDLT-CPS-129-2020	</t>
  </si>
  <si>
    <t>https://community.secop.gov.co/Public/Tendering/OpportunityDetail/Index?noticeUID=CO1.NTC.1383026&amp;isFromPublicArea=True&amp;isModal=true&amp;asPopupView=true</t>
  </si>
  <si>
    <t>Apoyar la formulacion,ejecucion, seguimiento y mejora continua de las herraminetas que conforman la Gestion Ambiental Institucional de la Alcaldia Local</t>
  </si>
  <si>
    <t xml:space="preserve">JOHANNA MARCELA RICAURTE RODRIGUEZ </t>
  </si>
  <si>
    <t>FDLT-CPS-130-2020</t>
  </si>
  <si>
    <t xml:space="preserve">FDLT-CPS-130-2020	</t>
  </si>
  <si>
    <t>https://community.secop.gov.co/Public/Tendering/OpportunityDetail/Index?noticeUID=CO1.NTC.1382079&amp;isFromPublicArea=True&amp;isModal=true&amp;asPopupView=true</t>
  </si>
  <si>
    <t>Prestar sus servicios profesionales para adelantar la revisión y el seguimiento jurídico del cumplimiento de las obligaciones de los diferentes contratos suscritos con cargo a los recursos del FDLT, de igual forma adelantar los tramites de requerimientos contractuales, procesos sancionatorios, de imposición de multas, ejecución de garantías, además de la realización de los procesos contractuales adelantados por el FDLT</t>
  </si>
  <si>
    <t xml:space="preserve">LUIS  EDUARDO BERNAL ROMERO </t>
  </si>
  <si>
    <t>FDLT-CPS-131-2020</t>
  </si>
  <si>
    <t>FDLT-CPS-131.-2020</t>
  </si>
  <si>
    <t>https://community.secop.gov.co/Public/Tendering/OpportunityDetail/Index?noticeUID=CO1.NTC.1383833&amp;isFromPublicArea=True&amp;isModal=true&amp;asPopupView=true</t>
  </si>
  <si>
    <t xml:space="preserve">ELIANA MARÍA BAQUERO CARVAJAL </t>
  </si>
  <si>
    <t>FDLT-CPS-132-2020</t>
  </si>
  <si>
    <t>https://community.secop.gov.co/Public/Tendering/OpportunityDetail/Index?noticeUID=CO1.NTC.1390201&amp;isFromPublicArea=True&amp;isModal=true&amp;asPopupView=true</t>
  </si>
  <si>
    <t>Apoyar jurídicamente la ejecución de las acciones requeridas para el trámite e impulso procesal de las actuaciones contravencionales y/o querellas que cursen en las Inspecciones de Policía 13 A, 13 B, 13 C y 13 D de la Localidad</t>
  </si>
  <si>
    <t xml:space="preserve">DEISI  PAOLA MARTINEZ PINEDA </t>
  </si>
  <si>
    <t>FDLT-CPS-133-2020</t>
  </si>
  <si>
    <t>https://community.secop.gov.co/Public/Tendering/OpportunityDetail/Index?noticeUID=CO1.NTC.1390812&amp;isFromPublicArea=True&amp;isModal=true&amp;asPopupView=true</t>
  </si>
  <si>
    <t>Prestar sus servicios profesionales en la proyección, sustanciación, seguimiento, ejecución y depuración de los procesos, procedimientos y actividades del Sistema Integrado de gestión de calidad y la implementación de sus herramientas de gestión de la Alcaldía Local de Teusaquillo</t>
  </si>
  <si>
    <t xml:space="preserve">ANDREA CABALLERO QUIROZ </t>
  </si>
  <si>
    <t>FDLT-CPS-134-2020</t>
  </si>
  <si>
    <t>https://community.secop.gov.co/Public/Tendering/OpportunityDetail/Index?noticeUID=CO1.NTC.1390601&amp;isFromPublicArea=True&amp;isModal=False</t>
  </si>
  <si>
    <t xml:space="preserve">YOLANDA ANGELA MORENO </t>
  </si>
  <si>
    <t>FDLT-CPS-135-2020</t>
  </si>
  <si>
    <t xml:space="preserve">FDLT-CPS-135-2020	</t>
  </si>
  <si>
    <t>https://community.secop.gov.co/Public/Tendering/OpportunityDetail/Index?noticeUID=CO1.NTC.1388177&amp;isFromPublicArea=True&amp;isModal=true&amp;asPopupView=true</t>
  </si>
  <si>
    <t>Prestacion de servicios de apoyo a la gestion en la ejecucion del proceso de correspondencia que se genera en CDI en la Alcaldia Local, de conformidad con los erstudios previos</t>
  </si>
  <si>
    <t>FDLT-CPS-136-2020</t>
  </si>
  <si>
    <t xml:space="preserve">FDLT-CPS-136-2020	</t>
  </si>
  <si>
    <t>https://community.secop.gov.co/Public/Tendering/OpportunityDetail/Index?noticeUID=CO1.NTC.1390531&amp;isFromPublicArea=True&amp;isModal=true&amp;asPopupView=true</t>
  </si>
  <si>
    <t xml:space="preserve">AIDA LUZ RODRIGUEZ RODRIGUEZ </t>
  </si>
  <si>
    <t>FDLT-CPS-137-2020</t>
  </si>
  <si>
    <t xml:space="preserve">FDLT-CPS-137-2020	</t>
  </si>
  <si>
    <t>https://community.secop.gov.co/Public/Tendering/OpportunityDetail/Index?noticeUID=CO1.NTC.1390722&amp;isFromPublicArea=True&amp;isModal=true&amp;asPopupView=true</t>
  </si>
  <si>
    <t>Apoyar asistencialmente  a la Acaldia Local de Teusaquillo a las actividades asistenciales y operativas que se requieran para el corerecto funcionamiento de la Junta Administradora Local</t>
  </si>
  <si>
    <t xml:space="preserve">LUIS FELIPE RODRIGUEZ RAMIREZ </t>
  </si>
  <si>
    <t>FDLT-CPS-138-2020</t>
  </si>
  <si>
    <t xml:space="preserve">FDLT-CPS-138-2020	</t>
  </si>
  <si>
    <t>https://community.secop.gov.co/Public/Tendering/OpportunityDetail/Index?noticeUID=CO1.NTC.1397499&amp;isFromPublicArea=True&amp;isModal=False</t>
  </si>
  <si>
    <t>MERLY JOHANNA GARCÍA LÓPEZ</t>
  </si>
  <si>
    <t>CPS-139-2020</t>
  </si>
  <si>
    <t xml:space="preserve">FDLT-CPS-139-2020	</t>
  </si>
  <si>
    <t>https://community.secop.gov.co/Public/Tendering/OpportunityDetail/Index?noticeUID=CO1.NTC.1397922&amp;isFromPublicArea=True&amp;isModal=False</t>
  </si>
  <si>
    <t>Apoyar jurtdicamente la ejecuciyn de las acciones requeridas para la depuraciyn de las actuaciones administrativas que cursan en la Alcaldta Local</t>
  </si>
  <si>
    <t>SERGIO GARCÍA CARTAGENA</t>
  </si>
  <si>
    <t>FDLT-CPS-140-2020</t>
  </si>
  <si>
    <t xml:space="preserve">FDLT-CPS-140-2020	</t>
  </si>
  <si>
    <t>https://community.secop.gov.co/Public/Tendering/OpportunityDetail/Index?noticeUID=CO1.NTC.1397792&amp;isFromPublicArea=True&amp;isModal=False</t>
  </si>
  <si>
    <t>Apoyar la gestion documental de la Alcaldia,en el desarrollo de las actividades relacionadas con la recepcion,distribucion,tramite,organización,consulta,conservacion y disposicion final de los documentos que producen todas las dependencias de la  administracion local de acuerdo al Sistema Integrado de Gestion (SIG)</t>
  </si>
  <si>
    <t>FDLT-CPS-141 - 2020</t>
  </si>
  <si>
    <t xml:space="preserve">FDLT-CPS-141-2020	</t>
  </si>
  <si>
    <t>https://community.secop.gov.co/Public/Tendering/OpportunityDetail/Index?noticeUID=CO1.NTC.1402196&amp;isFromPublicArea=True&amp;isModal=False</t>
  </si>
  <si>
    <t>El contratista se obliga para con la Alcaldía Local de Teusaquillo a prestar sus servicios profesionales en el Área de Gestión de Desarrollo Local Presupuesto apoyando la elaboración, seguimiento, análisis y administración del presupuesto del Fondo de Desarrollo Local de Teusaquillo</t>
  </si>
  <si>
    <t xml:space="preserve"> FDLT-CPS-142-2020</t>
  </si>
  <si>
    <t xml:space="preserve">FDLT-CPS-142-2020	</t>
  </si>
  <si>
    <t>https://community.secop.gov.co/Public/Tendering/OpportunityDetail/Index?noticeUID=CO1.NTC.1437199&amp;isFromPublicArea=True&amp;isModal=False</t>
  </si>
  <si>
    <t>Prestacion de servicios profesionales como apryo al Area de Gestion dd Desarrollo Local de Teusaquillo, planeacion  realizando las actividades  concernientes al desarrollo  del Proyecto 1333 Teusaquillo mejor para la cultura,la recreacion y el deporte de la Alcladia Local de Teusaquillo, en cumplimiento al Plan de Desarrollo Local 2017 - 2020 y Plan de Gestion</t>
  </si>
  <si>
    <t>CLIMACO  ESTEBAN ZABALA  RAMIREZ</t>
  </si>
  <si>
    <t>FDLT-CPS-143-2020</t>
  </si>
  <si>
    <t xml:space="preserve">FDLT-CPS-143-2020	</t>
  </si>
  <si>
    <t>https://community.secop.gov.co/Public/Tendering/OpportunityDetail/Index?noticeUID=CO1.NTC.1405304&amp;isFromPublicArea=True&amp;isModal=False</t>
  </si>
  <si>
    <t>Apoyar administrativa y asistencialmente al Área Gestión de Desarrollo Local, en el marco del Plan de Gestión Local para la vigencia 2020</t>
  </si>
  <si>
    <t>FDLT-CPS 144-2020</t>
  </si>
  <si>
    <t xml:space="preserve">FDLT-CPS-144-2020	</t>
  </si>
  <si>
    <t>https://community.secop.gov.co/Public/Tendering/OpportunityDetail/Index?noticeUID=CO1.NTC.1408060&amp;isFromPublicArea=True&amp;isModal=False</t>
  </si>
  <si>
    <t>El contratista se obliga con la alcaldía Local de Teusaquillo a prestar sus servicios para que realice las actividades concernientes a los trámites relacionados con la recepción, organización, entrada, salida de materiales y suministros, bienes y equipos solicitados por las diferentes áreas que conforman la Alcaldía Local de Teusaquillo, de acuerdo a los estudios previos, en cumplimiento al plan de desarrollo local 2017-2020 y el Plan de Gestión de Teusaquillo</t>
  </si>
  <si>
    <t>FDLT-CPS- 145-2020</t>
  </si>
  <si>
    <t xml:space="preserve">FDLT-CPS-145-2020	</t>
  </si>
  <si>
    <t>https://community.secop.gov.co/Public/Tendering/OpportunityDetail/Index?noticeUID=CO1.NTC.1407322&amp;isFromPublicArea=True&amp;isModal=False</t>
  </si>
  <si>
    <t>Apoyar juridicamente la ejecuciyn de las acciones requeridas para la depuraciyn de las actuaciones administrativas que cursan en la Alcaldta Local</t>
  </si>
  <si>
    <t>FDLT-CPS- 146-2020</t>
  </si>
  <si>
    <t xml:space="preserve">FDLT-CPS-146-2020	</t>
  </si>
  <si>
    <t>https://community.secop.gov.co/Public/Tendering/OpportunityDetail/Index?noticeUID=CO1.NTC.1406726&amp;isFromPublicArea=True&amp;isModal=False</t>
  </si>
  <si>
    <t>Prestar los servicios profesionales para apoyar al desarrollo de los procesos de participacion ciudadana en la Localidad de Teusaquillo en el marco de la formulacion del Plan de Desarrollo Local 2021- 2024  y su posterior implementacion</t>
  </si>
  <si>
    <t>LILIANA PARDO MONTENEGRO</t>
  </si>
  <si>
    <t>FDLT-CPS-147-2020</t>
  </si>
  <si>
    <t xml:space="preserve">FDLT-CPS-147-2020	</t>
  </si>
  <si>
    <t>https://community.secop.gov.co/Public/Tendering/OpportunityDetail/Index?noticeUID=CO1.NTC.1407131&amp;isFromPublicArea=True&amp;isModal=False</t>
  </si>
  <si>
    <t>El contratista se obliga para con el Fondo de la Alcaldia Local de Teusaquillo a prestar sus servicios profesionales en El area de Gestion DE Desarrollo Local, presupuesto y contabilidad, apoyando el seguimineto, analisis y la presentacion de la informacion financiera y contable en cumplimiento al Marco Normativo Contable</t>
  </si>
  <si>
    <t>FDLT- CPS-148 - 2020</t>
  </si>
  <si>
    <t xml:space="preserve">FDLT-CPS-148-2020	</t>
  </si>
  <si>
    <t>https://community.secop.gov.co/Public/Tendering/OpportunityDetail/Index?noticeUID=CO1.NTC.1406736&amp;isFromPublicArea=True&amp;isModal=False</t>
  </si>
  <si>
    <t>Prestar los servicios profesionales para apoyar al despacho de la Alcadia Local, en el diseño de estrategias,enision de lineamientos coordinacion y seguimiento de actividades que coadyuven el fortalecimiento institucional en torno a las actividades que realiza la Alcaldia Loal en sus diferentes dependencias</t>
  </si>
  <si>
    <t>FDLT-CPS- 149-2020</t>
  </si>
  <si>
    <t xml:space="preserve">FDLT-CPS-149-2020	</t>
  </si>
  <si>
    <t>https://community.secop.gov.co/Public/Tendering/OpportunityDetail/Index?noticeUID=CO1.NTC.1409933&amp;isFromPublicArea=True&amp;isModal=False</t>
  </si>
  <si>
    <t>Prestar los servicios para operar los vehiculos asignado, realizando de manera oportuna,eficiente y segura, los desplazamientos de los funcionarios del Fondo de Desarrollo Local  de Teusaquillo en cumplimiento de las actividades propias de la  Adminstracion Local</t>
  </si>
  <si>
    <t>LUIS ALFREDO GONZALEZ ROJAS</t>
  </si>
  <si>
    <t>FDLT-CPS -150-2020</t>
  </si>
  <si>
    <t>FDLT-CPS-150-2020</t>
  </si>
  <si>
    <t>https://community.secop.gov.co/Public/Tendering/OpportunityDetail/Index?noticeUID=CO1.NTC.1410047&amp;isFromPublicArea=True&amp;isModal=False</t>
  </si>
  <si>
    <t>JOSE ALEXANDER  ROMERO TABLA</t>
  </si>
  <si>
    <t>FDLT-CPS-151-2020</t>
  </si>
  <si>
    <t xml:space="preserve">FDLT-CPS-151-2020	</t>
  </si>
  <si>
    <t>https://community.secop.gov.co/Public/Tendering/OpportunityDetail/Index?noticeUID=CO1.NTC.1410059&amp;isFromPublicArea=True&amp;isModal=False</t>
  </si>
  <si>
    <t>Prestar el apoyo profesional en las actividades desarrolladas en el marco del proyecto 1351 Teusaquillo  mejor para la participacion comunitaria y en general en la atencion de las instancias de participacion interinstitucionales y locales, asi como los procesos comunitarios en la localidad</t>
  </si>
  <si>
    <t>FDLT-CPS-152 -2020</t>
  </si>
  <si>
    <t xml:space="preserve">FDLT-CPS-152-2020	</t>
  </si>
  <si>
    <t>https://community.secop.gov.co/Public/Tendering/OpportunityDetail/Index?noticeUID=CO1.NTC.1407990&amp;isFromPublicArea=True&amp;isModal=False</t>
  </si>
  <si>
    <t>FDLT-CPS-153-2020</t>
  </si>
  <si>
    <t xml:space="preserve">FDLT-CPS-153-2020	</t>
  </si>
  <si>
    <t>https://community.secop.gov.co/Public/Tendering/OpportunityDetail/Index?noticeUID=CO1.NTC.1407530&amp;isFromPublicArea=True&amp;isModal=False</t>
  </si>
  <si>
    <t>Apoyar técnicamente a los responsables e integrantes de los procesos en la implementación de herramientas de gestión, siguiendo los lineamientos metodológicos establecidos por la Oficina Asesora de Planeación de La Secretaría Distrital de Gobierno</t>
  </si>
  <si>
    <t>FDLT-CPS-154-2020</t>
  </si>
  <si>
    <t xml:space="preserve">FDLT-CPS-154-2020	</t>
  </si>
  <si>
    <t>https://community.secop.gov.co/Public/Tendering/OpportunityDetail/Index?noticeUID=CO1.NTC.1412803&amp;isFromPublicArea=True&amp;isModal=False</t>
  </si>
  <si>
    <t xml:space="preserve">ELIANA ANDREA BARBOSA GALINDO </t>
  </si>
  <si>
    <t>FDLT- CPS-155-2020</t>
  </si>
  <si>
    <t xml:space="preserve">FDLT-CPS-155-2020	</t>
  </si>
  <si>
    <t>https://community.secop.gov.co/Public/Tendering/OpportunityDetail/Index?noticeUID=CO1.NTC.1410123&amp;isFromPublicArea=True&amp;isModal=False</t>
  </si>
  <si>
    <t>Prestar los servicios profesionales en la Alcaldta Local de Teusaquillo en el anilisis, revisiyn, trimite \ respuesta de tutelas, proposiciones, conciliaciones, solicitudes de entes de control, corporaciones p~blicas \ conceptos jurtdicos que se le soliciten</t>
  </si>
  <si>
    <t>FDLT- CI-156-2020</t>
  </si>
  <si>
    <t xml:space="preserve">FDLT-CI-156-2020	</t>
  </si>
  <si>
    <t>https://www.contratos.gov.co/consultas/detalleProceso.do?numConstancia=20-22-18177</t>
  </si>
  <si>
    <t>Aunar esfuerzos para desarrollar acciones de manera articulada entre las partes, para el fortalecimiento de los prercesos de creacion, produccion,distribucion,exhibicion,comercializacion y promocion de bienes y servicios culturales y creativos de los agentes del sector cultura, recreacion y deporte de las Localidaes de Bogota DC que se prioricen en el Eje Adaptacion y Trasnformacion Productiva de la Estrategia de Reactivacion Economica Local  EMPRE LOCAL, Programa, Apoyo y Fortalecimiento de las Industrias Creativas y Culturales para la Adaptacion y Transformacion productiva en el marco de un proceso de Fomento</t>
  </si>
  <si>
    <t>SECRETARIA DISTRITAL DE CULTURA RECREACION  Y DEPORTE  FUNDACION GILBERTO ALZATE AVENDAÑO</t>
  </si>
  <si>
    <t>20226320002203/20216320001203</t>
  </si>
  <si>
    <t>FDLT-CI-157-2020</t>
  </si>
  <si>
    <t>https://www.contratos.gov.co/consultas/detalleProceso.do?numConstancia=20-22-18208</t>
  </si>
  <si>
    <t>Aunar esfuerzos tecnicos, administrativos y financieros para impulsar la reactivacion economica de los Agentes de la industria cultural y creativa del sector cultural, recreacion, y deporte en la Localidad de Teusaquillo de Bogota, que se priorice en  el Eje Adapatacio y  Transformacion Productiva de la Estrategia  de Reactivacion Economica Local -EMPRE LOCAL, Programa, Apoyo y Fortalecimiento de las Industrias  Creativas y Culturales para la Adaptacion y Transformacion Productiva, en el marco de un procdso de  de fomento</t>
  </si>
  <si>
    <t>INSTITUTO DISTRITAL DE LAS ARTES  IDARTES</t>
  </si>
  <si>
    <t>FDLT- 158-2020</t>
  </si>
  <si>
    <t>FDLT-CI-158-2020</t>
  </si>
  <si>
    <t>https://www.contratos.gov.co/consultas/detalleProceso.do?numConstancia=20-22-18404</t>
  </si>
  <si>
    <t xml:space="preserve">Aunar esfuerzos tecnicos, administartivos y financieros que contribuyan al cumplimiento  de los protocolos de bioseguridad para la reactivacion  economica de las Localidades de Bogota, a travez de  de las acciones de informacion, eduaccion y comunicación en Salud- IEC  enfocadas a orientar a los trabajadores respecto al uso aecuado de los elementos de bioseguridad, contenidos en los kits; actividades que seran desarrolladas por perfiles idonesos en seguridad y salud en el trabajo, asi como la entrega de los Kits de elementos de bioseguridad a microempresas, establecimientos, locales comerciales, y vendedores informales; en el marco de Programa de Cumplimiento de Protocolo de Bioseguridad  para la Adaptacion y Reactivacion Economica del Eje Adaptacion y Transformacion Productiva de la Estrategia Local- EMRE LOCAL </t>
  </si>
  <si>
    <t>SECRETARIA DISTRITAL DE SALUD,SUBRED NORTE, SUR,OCCIDENTE Y CENTRO ORIENTE</t>
  </si>
  <si>
    <t>20226320002253/20216320001203</t>
  </si>
  <si>
    <t>FDLT-CI-159-2020</t>
  </si>
  <si>
    <t xml:space="preserve">FDLT-CI-159-2020	</t>
  </si>
  <si>
    <t>https://www.contratos.gov.co/consultas/detalleProceso.do?numConstancia=20-22-18507</t>
  </si>
  <si>
    <t>Implementar y ejecutar el programa  Cumplimientos de Protocolo de Bioseguridad para la Adaptacion y Reactivacion economica en  la localidades de Usaquem, Chapinero,Engativa, Suba,Barrios Unidos y Teusaquillo</t>
  </si>
  <si>
    <t>SUBRED INTEGRADA DE SERVICIOS DE SALUD DEL NORTE</t>
  </si>
  <si>
    <t>FDLT-CI -160-2020</t>
  </si>
  <si>
    <t>FDLT-CPS-160-2020</t>
  </si>
  <si>
    <t>https://www.contratos.gov.co/consultas/detalleProceso.do?numConstancia=20-22-18418</t>
  </si>
  <si>
    <t>COMPENSAR se obliga a prestar los servicios requeridos para operar el Programa de Incentivos para el Empleo con el cual se busca apoyar al tejido productivo de las Localidades  de Bogota DC con especial enfasis en los empresarios, e incluir y/o  mantener laboralmente a trabajadores mayores de 50 años, mujeres y jovenes ( 18-28 ) años principalmente a traves de la trasnferencia de incentivos a la nomina en el marco de la  contencion y mitigacion de los efectos del Covid-19, la declaratoria de emergencia sanitartia en todo el territorio nacional y la calaimidad publica declarada en la ciudad de Bogot DC</t>
  </si>
  <si>
    <t>COMPENSAR CAJA DE COMPENSACION FAMILIAR</t>
  </si>
  <si>
    <t>DAVIV CAMILO CASTIBLANCO</t>
  </si>
  <si>
    <t>20216320001203</t>
  </si>
  <si>
    <t>04/03/2021</t>
  </si>
  <si>
    <t>FDLT-CPS-161-2020</t>
  </si>
  <si>
    <t xml:space="preserve">FDLT-CPS-161-2020	</t>
  </si>
  <si>
    <t>https://community.secop.gov.co/Public/Tendering/OpportunityDetail/Index?noticeUID=CO1.NTC.1437637&amp;isFromPublicArea=True&amp;isModal=False</t>
  </si>
  <si>
    <t>Apoyar tecnicamente las distintas etapas de los procesos de competencia de la Alcladia Local, para la depuracion de las actuaciones Administrativas</t>
  </si>
  <si>
    <t>20216320007443</t>
  </si>
  <si>
    <t>FDLT-CPS-162-2020</t>
  </si>
  <si>
    <t xml:space="preserve">FDLT-CPS-162-2020	</t>
  </si>
  <si>
    <t>https://community.secop.gov.co/Public/Tendering/OpportunityDetail/Index?noticeUID=CO1.NTC.1454560&amp;isFromPublicArea=True&amp;isModal=Fals</t>
  </si>
  <si>
    <t>Prestar sus servivios profesionales al Area de Gestion de Desarrollo Local, para apoyar el tramite de la actividad contractual,el proceso de depuracion de obligaciones por pagar y el tramite  e impulso a la liquidacion de contratos suscritos con cargo a los recursos del Fondo de Desarrollo Local  y dar respuesta a toda la informacion requerida y relacionada con la Oficina juridica del FDLT</t>
  </si>
  <si>
    <t>FDLT- CPS- 163 - 2020</t>
  </si>
  <si>
    <t>FDLT-CPS-163-2020</t>
  </si>
  <si>
    <t>https://community.secop.gov.co/Public/Tendering/OpportunityDetail/Index?noticeUID=CO1.NTC.1470718&amp;isFromPublicArea=True&amp;isModal=False</t>
  </si>
  <si>
    <t>Apoyar juridicamente la ejecucion de las acciones requeridas para la depuracion de las actuaciones administartivas que cursan en la Alcaldia Local</t>
  </si>
  <si>
    <t>CECILIA SOSA GOMEZ</t>
  </si>
  <si>
    <t>FDLT- CPS-164-2020</t>
  </si>
  <si>
    <t xml:space="preserve">FDLT-CPS-164-2020	</t>
  </si>
  <si>
    <t>https://community.secop.gov.co/Public/Tendering/OpportunityDetail/Index?noticeUID=CO1.NTC.1470328&amp;isFromPublicArea=True&amp;isModal=False</t>
  </si>
  <si>
    <t>Prestar servicios de apoyo a la gestion en el  acompañamiento a los operativos y jornadas relacionadas con asuntos de seguridad ciudadAna, convivnecia  y prevencion de conflictividades en el marco del Plan de Desarrollo Local 2017 - 2020  y el Plan de Gestion</t>
  </si>
  <si>
    <t>FDLT-CPS-165-2020</t>
  </si>
  <si>
    <t>https://community.secop.gov.co/Public/Tendering/OpportunityDetail/Index?noticeUID=CO1.NTC.1508791&amp;isFromPublicArea=True&amp;isModal=False</t>
  </si>
  <si>
    <t>Prestar servicios de apoyo a la  gestion de acompañamiento a los operativos y jornadas relacionadas con asuntos de seguridad ciudadana, convivnecia y prevencion de conflictividades en el marco del Plan de Desarrollo Local 2017-2020 y  el Plan de gestion</t>
  </si>
  <si>
    <t>NANCY JOHANA MONSALVA BERNAL</t>
  </si>
  <si>
    <t>FDLT-CPS-166-2020</t>
  </si>
  <si>
    <t>https://community.secop.gov.co/Public/Tendering/OpportunityDetail/Index?noticeUID=CO1.NTC.1470162&amp;isFromPublicArea=True&amp;isModal=False</t>
  </si>
  <si>
    <t>Prestar los servicios profesionales para apoyar el desarrollo de todos los proyectos y actividades de reactivacion economica en la Localidad de Teusaquillo que permitan avanzar en la superacion de la  crisis  socio economica actual</t>
  </si>
  <si>
    <t>FDLT- CPS-167-2020</t>
  </si>
  <si>
    <t xml:space="preserve">FDLT-CPS-167-2020	</t>
  </si>
  <si>
    <t>https://community.secop.gov.co/Public/Tendering/OpportunityDetail/Index?noticeUID=CO1.NTC.1509048&amp;isFromPublicArea=True&amp;isModal=False</t>
  </si>
  <si>
    <t>Prestar sus servicios profesionales como lder del equipo de apoyo  a la supervicion de los Contratos de Obra COP 088-2016, su interventoria  CIN-096-2016 y Mobiliario CV 136-2019, para la construccion de la nueva sede del FDLT en las etapas contractuales y poscontractuales</t>
  </si>
  <si>
    <t>CESAR LEONARDO ARDILA PINILLA / CESION A FRANCISCO JAVIER GRANADOS GUTIERREZ</t>
  </si>
  <si>
    <t>FDLT-CPS-168-2020</t>
  </si>
  <si>
    <t xml:space="preserve">FDLT-CPS-168-2020	</t>
  </si>
  <si>
    <t>https://community.secop.gov.co/Public/Tendering/OpportunityDetail/Index?noticeUID=CO1.NTC.1510286&amp;isFromPublicArea=True&amp;isModal=False</t>
  </si>
  <si>
    <t>FDLT-CPS-169-2020</t>
  </si>
  <si>
    <t>https://community.secop.gov.co/Public/Tendering/OpportunityDetail/Index?noticeUID=CO1.NTC.1515975&amp;isFromPublicArea=True&amp;isModal=False</t>
  </si>
  <si>
    <t>Prestar los servicios profesionales para apoyar de manera articulada el desarrollo, implementacion y seguimiento de las acciones necesarias que se deriven de los programas Bogota Solidaria en Casa y la Estrategia de Mitigacion y Reactivacion Economica Local ( EMRE-LOCAL) en la Localidad de Teusaquillo, en el marco de la declaratoria de Estado de Emergencia y Calamidad publica en el Distrito Capital</t>
  </si>
  <si>
    <t>JULIAN FELIPE MARTINEZ GARCIA</t>
  </si>
  <si>
    <t>FDLT- CPS - 170-2020</t>
  </si>
  <si>
    <t>FDLT-CPS-170-2020</t>
  </si>
  <si>
    <t>https://community.secop.gov.co/Public/Tendering/OpportunityDetail/Index?noticeUID=CO1.NTC.1551464&amp;isFromPublicArea=True&amp;isModal=False</t>
  </si>
  <si>
    <t>Prestar los servicios profesionales para  apoyar el desarrollo de todos los proyectos y actividades de reactivacion economica en la Localidad de Teusaquillo que permitan avanzar en la superacion de la crisis socio economica actual</t>
  </si>
  <si>
    <t>HORACIO SANATANA CAICEDO</t>
  </si>
  <si>
    <t>FDLT-MC-005-2020</t>
  </si>
  <si>
    <t>FDLT-CS-171-2020</t>
  </si>
  <si>
    <t>https://community.secop.gov.co/Public/Tendering/OpportunityDetail/Index?noticeUID=CO1.NTC.1504611&amp;isFromPublicArea=True&amp;isModal=False</t>
  </si>
  <si>
    <t>Contratar los seguros que amparen los intereses patrimoniales, asi como los bienes que esten bajo su reponsabilidad, custodia, cuidado y control o pro los que pueda ser legalmente responsable del Fondo de Desarrollo Local de Teusaquillo</t>
  </si>
  <si>
    <t>LIBERTY SEGUROS</t>
  </si>
  <si>
    <t>860039988-0</t>
  </si>
  <si>
    <t>FDLT-CPS- 172-2020</t>
  </si>
  <si>
    <t xml:space="preserve">FDLT-CPS-172-2020	</t>
  </si>
  <si>
    <t>https://community.secop.gov.co/Public/Tendering/OpportunityDetail/Index?noticeUID=CO1.NTC.1526096&amp;isFromPublicArea=True&amp;isModal=False</t>
  </si>
  <si>
    <t>Prestar los servicios profesionales al Area de Gestion  de Desarrollo Local de la Alcaldia Local de  Teusaquillo,para apoyar los proyectos y contratos relacionados con procesos y espacios culturales, artisticos y recreo deportivos que permitan el mejoramiento de  la calidad de vida de los habitantes de la Localidad de Teusaquillo</t>
  </si>
  <si>
    <t>FDLT-CPS-173-2020</t>
  </si>
  <si>
    <t>https://community.secop.gov.co/Public/Tendering/OpportunityDetail/Index?noticeUID=CO1.NTC.1529201&amp;isFromPublicArea=True&amp;isModal=False</t>
  </si>
  <si>
    <t>Prestar servicios de apoyo a la gestion en el acompañamiento a los  operativos  y jornadas relacionadas con asuntos de seguridad ciuadana, convienecia y prevencion de conflictividades en el marco del Plan de Desarrollo Local 2017-2020 y el plan de gestion</t>
  </si>
  <si>
    <t>FDLT-CPS-174-2020</t>
  </si>
  <si>
    <t xml:space="preserve">FDLT-CPS-174-2020	</t>
  </si>
  <si>
    <t>https://community.secop.gov.co/Public/Tendering/OpportunityDetail/Index?noticeUID=CO1.NTC.1555351&amp;isFromPublicArea=True&amp;isModal=False</t>
  </si>
  <si>
    <t>Prestar los servicios profesionales como apoyo para la promocion,acompañamiento y atencion de las instancias de coordinacion institucionales y las instancias de participacion locales, asi como los procesos comunitarios en la Localidad, en el marco del proyecto de inversion 1351 2Teusaquillo Mejor para la Participacion Comunitaria</t>
  </si>
  <si>
    <t> </t>
  </si>
  <si>
    <t>FDLT- CPS-175- 2020</t>
  </si>
  <si>
    <t>FDLT-CPS-175-2020</t>
  </si>
  <si>
    <t>https://community.secop.gov.co/Public/Tendering/OpportunityDetail/Index?noticeUID=CO1.NTC.1535808&amp;isFromPublicArea=True&amp;isModal=False</t>
  </si>
  <si>
    <t>Apoyar las tareas operativas de carácter archivistico desarrolladas en la Alcaldia Local, para garantizar la aplicación correcta de procedimientos tecnicos</t>
  </si>
  <si>
    <t>JOHANNA ALEXANDRA MATINEZ MALDONADO</t>
  </si>
  <si>
    <t>FDLT-CPS-176-2020</t>
  </si>
  <si>
    <t>https://community.secop.gov.co/Public/Tendering/OpportunityDetail/Index?noticeUID=CO1.NTC.1535901&amp;isFromPublicArea=True&amp;isModal=False</t>
  </si>
  <si>
    <t>Prestar sus setrvicios profesionales para adelantar y desarrollar tramites juridicos del Despacho de la Alcaldesa y de la actividad contractual del Fondo de Desarrollo Local de Teusaquillo</t>
  </si>
  <si>
    <t>JOHAN CAMILO SUPELANO CRUZ</t>
  </si>
  <si>
    <t>FDLT-CPS-177-2020</t>
  </si>
  <si>
    <t>https://community.secop.gov.co/Public/Tendering/OpportunityDetail/Index?noticeUID=CO1.NTC.1539982&amp;isFromPublicArea=True&amp;isModal=False</t>
  </si>
  <si>
    <t>Prestar servicios de apoyo a la gestion en el acompañamiento a los operativos y jornadas relacionadas con asusntos de seguridad ciudadana, convivencia y  prevencion de conflictividades en el marco del Plan de Desarrollo Local  2017 - 2020 y el  Plan de Gestion</t>
  </si>
  <si>
    <t>EDINSON AGUJA MOTOMA</t>
  </si>
  <si>
    <t>FDLT- CPS 178-2020</t>
  </si>
  <si>
    <t>FDLT-CPS-178-2020</t>
  </si>
  <si>
    <t>https://community.secop.gov.co/Public/Tendering/OpportunityDetail/Index?noticeUID=CO1.NTC.1562511&amp;isFromPublicArea=True&amp;isModal=False</t>
  </si>
  <si>
    <t>Prestar los servicos de apoyo a la gestion para el acompañamiento a todas las actividades administrativas y en campo previstas para la implementacion de la estrategia de reactivacion economica en la Localidad de Teusaquillo</t>
  </si>
  <si>
    <t>FDLT-CPS -179-2020</t>
  </si>
  <si>
    <t xml:space="preserve">FDLT-CPS-179-2020	</t>
  </si>
  <si>
    <t>https://community.secop.gov.co/Public/Tendering/OpportunityDetail/Index?noticeUID=CO1.NTC.1562279&amp;isFromPublicArea=True&amp;isModal=False</t>
  </si>
  <si>
    <t>Prestar los servicios de apoyo a la gestion, para el acompañamiento a todas las actividades administrativas y en campo previstas para la implementacion de la estrategia de reactivacion economica en la Localidad de Teusaquillo</t>
  </si>
  <si>
    <t>FDLT-CPS-180-2020</t>
  </si>
  <si>
    <t xml:space="preserve">https://community.secop.gov.co/Public/Tendering/ContractNoticePhases/View?PPI=CO1.PPI.11157708&amp;isFromPublicArea=True&amp;isModal=False
</t>
  </si>
  <si>
    <t>Prestar los servicios de apoyo a la gestion para el acompañamiento a todas las actividades administrativas y en campo previstas para la implementacion de la estrategia de  reactivacion econoica en la Localidad de Teusaquillo</t>
  </si>
  <si>
    <t>FDLT-MC-06-2020</t>
  </si>
  <si>
    <t>181-2020</t>
  </si>
  <si>
    <t>https://community.secop.gov.co/Public/Tendering/OpportunityDetail/Index?noticeUID=CO1.NTC.1564025&amp;isFromPublicArea=True&amp;isModal=False</t>
  </si>
  <si>
    <t>Prestar a la Alcaldia Local de Teusaquillo el servicio integral de Transporte Terrestre  Automotor especial continuo, con el proposito de trasladar a los Funcionarios/as, contratistas y/o  usuarios en el marco de la Misionalidad de la Alcaldia Local de Teusaquillo, en cumplimiento al Plan de Gestion</t>
  </si>
  <si>
    <t>GRUPO EMPRESARIAL  JHS -  SAS</t>
  </si>
  <si>
    <t>900205684-3</t>
  </si>
  <si>
    <t>falta dato</t>
  </si>
  <si>
    <t>FDLT-CPS-182-2020</t>
  </si>
  <si>
    <t xml:space="preserve">FDLT-CPS-182-2020	</t>
  </si>
  <si>
    <t>https://community.secop.gov.co/Public/Tendering/OpportunityDetail/Index?noticeUID=CO1.NTC.1593461&amp;isFromPublicArea=True&amp;isModal=False</t>
  </si>
  <si>
    <t>Prestar los resvicios de apoyo a la gestion para el acompañamiento a todas las actividades administrativas y en campo previstas para la implementacion de la estrategia de reactivacion economica en la  Localidad de Teusaquillo</t>
  </si>
  <si>
    <t>DIANA ESMERALDA CARRILLO ACOSTA - NO HA SIDO SUBIDO AL SECOP ADICION NI PRORROGA</t>
  </si>
  <si>
    <t>FDLT-CPS- 183-2020</t>
  </si>
  <si>
    <t>FDLT-CPS-183-2020</t>
  </si>
  <si>
    <t>https://community.secop.gov.co/Public/Tendering/OpportunityDetail/Index?noticeUID=CO1.NTC.1607478&amp;isFromPublicArea=True&amp;isModal=False</t>
  </si>
  <si>
    <t>Prestar los servicios profesionales para apoyar la oficina de Planeacion de la Alcvaldia Local de Teusaquillo en el agendamiento yseguimiento a la formulacion de los proyectos de inversion del Plan de Desarrollo Local 2017-2020</t>
  </si>
  <si>
    <t>FDLT-MC-008-2020</t>
  </si>
  <si>
    <t xml:space="preserve">184-2020	</t>
  </si>
  <si>
    <t>https://community.secop.gov.co/Public/Tendering/OpportunityDetail/Index?noticeUID=CO1.NTC.1604951&amp;isFromPublicArea=True&amp;isModal=False</t>
  </si>
  <si>
    <t>Suministro de refrigerios, alimentos prepadados,menus y/o bebidas a precios unitarios  y a monto agotable para fortalecer y apoyar las actividades desarrolladas, por le Fondoe de Desarrollo Local de  Teusaquillo y por las instacnias y espacios de paeticipacion de la Localidad de Teusaquillo</t>
  </si>
  <si>
    <t>DIAGO Y BENITEZ  -DIABEN</t>
  </si>
  <si>
    <t>900438648-8</t>
  </si>
  <si>
    <t>JUAN PABLO GOMEZ TORRES/OSCAR MONROY</t>
  </si>
  <si>
    <t>20226320002223/20226320001113/20216320007653/20216320007403/20216320001203</t>
  </si>
  <si>
    <t>03/03/2022</t>
  </si>
  <si>
    <t xml:space="preserve">FDLT-MC-010-2020	</t>
  </si>
  <si>
    <t>185 2020</t>
  </si>
  <si>
    <t>https://community.secop.gov.co/Public/Tendering/OpportunityDetail/Index?noticeUID=CO1.NTC.1607468&amp;isFromPublicArea=True&amp;isModal=False</t>
  </si>
  <si>
    <t>Suministro de alimentacion en los eventos y reuniones liderafas por el Despacho de la Alcaldesa Local</t>
  </si>
  <si>
    <t>DIAGO BENITEZ - DIABEN (REFIGERIOS DESPACHO)</t>
  </si>
  <si>
    <t>FDLT-CPS-186-2020</t>
  </si>
  <si>
    <t>https://community.secop.gov.co/Public/Tendering/OpportunityDetail/Index?noticeUID=CO1.NTC.1618218&amp;isFromPublicArea=True&amp;isModal=False</t>
  </si>
  <si>
    <t>Contratar los servicios profesionales para emitir concepto tecnico que permita determinar si la construccion de la nueva sede Administrativa de la Alcaldia de Teusaquillo, afecto edificaciones colindantes, mediante el estudio documnetal del proyecto y la revision de los diseños esturcturales de los cortasoles respecto a los instalados en la edificacion</t>
  </si>
  <si>
    <t>860008582-1</t>
  </si>
  <si>
    <t>CO1.PCCNTR.2076244</t>
  </si>
  <si>
    <t xml:space="preserve">FDLT-CPS-187-2020	</t>
  </si>
  <si>
    <t>https://community.secop.gov.co/Public/Tendering/OpportunityDetail/Index?noticeUID=CO1.NTC.1618138&amp;isFromPublicArea=True&amp;isModal=False</t>
  </si>
  <si>
    <t>Contratar los servicios profesionales para emitir peritaje sobre el diseño y obra de la nueva sede de la Alcaldia Local de Teusaquillo con el cual se verifique la correspondencia entre licencia de construccion y obra adelantada,entre la licencia de construccion y el producto final  de la consultoria de diseños asi como el nivel de desarrollo de los productos presentados por el diseñador</t>
  </si>
  <si>
    <t>SOCIEDAD COLOMBIANA DE ARQUITECTOS BOGOTA DC Y CUNDINAMRCA</t>
  </si>
  <si>
    <t>860029120-2</t>
  </si>
  <si>
    <t>FDLT-LP-002-2020</t>
  </si>
  <si>
    <t>FDLT-CO-188-2020</t>
  </si>
  <si>
    <t>https://community.secop.gov.co/Public/Tendering/OpportunityDetail/Index?noticeUID=CO1.NTC.1535862&amp;isFromPublicArea=True&amp;isModal=False</t>
  </si>
  <si>
    <t>Ejecutar a precios unitarios y a momto agotable, las obras y actividades necesarias para la conservacion de la Malla Vial Local e intermedia y espacio publico de la Localidad de Teusaquillo, en la ciudad de Bogota DC de conformidad con los estudios previos, anexo tecnico y apendices</t>
  </si>
  <si>
    <t>800104214-9</t>
  </si>
  <si>
    <t>NA</t>
  </si>
  <si>
    <t>20226320002213/20216320005063/20216320001203</t>
  </si>
  <si>
    <t>FDLT-MC-009-2020</t>
  </si>
  <si>
    <t>FDLT-CS-189-2020</t>
  </si>
  <si>
    <t>https://community.secop.gov.co/Public/Tendering/OpportunityDetail/Index?noticeUID=CO1.NTC.1607472&amp;isFromPublicArea=True&amp;isModal=False</t>
  </si>
  <si>
    <t>Contratar los servicios que amparen los intereses patrimoniales,asi como los bienes que esten bajo su reponsabilidad, custodia, ciudad y control o por los que pueda ser legalmente responsable del Fondo de Desarrollo Local de Teusaquillo</t>
  </si>
  <si>
    <t>866039988-0</t>
  </si>
  <si>
    <t>20216320001193/1203</t>
  </si>
  <si>
    <t>FDLT-CMA-001-2020</t>
  </si>
  <si>
    <t>190 - 2020</t>
  </si>
  <si>
    <t>https://community.secop.gov.co/Public/Tendering/OpportunityDetail/Index?noticeUID=CO1.NTC.1595775&amp;isFromPublicArea=True&amp;isModal=False</t>
  </si>
  <si>
    <t>REALIZAR LA INTERVENTORÍA TÉCNICA, ADMINISTRATIVA, FINANCIERA, JURÍDICA, SOCIAL, AMBIENTAL Y SISO AL CONTRATO DE OBRA PUBLICA QUE TENDRÁ POR OBJETO EJECUTAR A PRECIOS UNITARIOS Y A MONTO AGOTABLE, LAS OBRAS Y ACTIVIDADES NECESARIAS PARA LA CONSERVACIÓN DE LA MALLA VIAL LOCAL E INTERMEDIA Y ESPACIO PUBLICO DE LA LOCALIDAD DE TEUSAQUILLO, EN LA CIUDAD DE BOGOTÁ DC DE CONFORMIDAD CON LOS ESTUDIOS PREVIOS Y ANEXO TÉCNICO</t>
  </si>
  <si>
    <t>GNG INGENIERIA  SAS - INTERVENTORIA</t>
  </si>
  <si>
    <t>830515117-5</t>
  </si>
  <si>
    <t>20226320002213/20216320001203</t>
  </si>
  <si>
    <t xml:space="preserve">FDLT-MC-007-2020	</t>
  </si>
  <si>
    <t>191-2020</t>
  </si>
  <si>
    <t>https://community.secop.gov.co/Public/Tendering/OpportunityDetail/Index?noticeUID=CO1.NTC.1618838&amp;isFromPublicArea=True&amp;isModal=False</t>
  </si>
  <si>
    <t>Adquisicion de elementos pedagogicos  que faciliten el desarrollo de habilidades y potencialidades en los niños y niñas en el jardin infantil  el lugar de recreo en la Localidad de Teusaquillo, conforme a las especificaciones y cantidades establecidas en las fichas tecnicas y en el estudio previo</t>
  </si>
  <si>
    <t>S&amp;S SERVICIOS Y  SUMINISTROS STELAR  SAS</t>
  </si>
  <si>
    <t>901151389-5</t>
  </si>
  <si>
    <t>04/03/2020</t>
  </si>
  <si>
    <t xml:space="preserve"> FDLT-ORDEN DE COMPRA 63038 -2020</t>
  </si>
  <si>
    <t>ORDEN DE COMPRA  63038</t>
  </si>
  <si>
    <t>https://www.colombiacompra.gov.co/tienda-virtual-del-estado-colombiano/ordenes-compra/63038</t>
  </si>
  <si>
    <t>Adquisicion de vehiculo ( motocicleta) para el Fondo de Desarrollo  de Teusaquillo en virtud del acuerdo marco de precios CCE -971-1-AMP -2019  para fortalecer las acciones de seguridad en las Localidades de Bogota DC</t>
  </si>
  <si>
    <t xml:space="preserve"> FANALCA SA</t>
  </si>
  <si>
    <t>OMAR AUGUSTO HENADEZ PAEZ/IVAN PINILLOS</t>
  </si>
  <si>
    <t>20226320002243/20216320001203</t>
  </si>
  <si>
    <t>FDLT-CI-193-2020</t>
  </si>
  <si>
    <t>https://community.secop.gov.co/Public/Tendering/OpportunityDetail/Index?noticeUID=CO1.NTC.1628049&amp;isFromPublicArea=True&amp;isModal=False</t>
  </si>
  <si>
    <t>Aunar esfuerzos para el otorgamiento de Dispositivos de Asistencia Personal –Ayudas Técnicas-, no incluidos en el plan de beneficios en salud a personas con discapacidad de la Localidad de Teusaquillo, que permita el mejoramiento de la calidad de vida, inclusión social, independencia y autonomía, acordes con la Política Pública Distrital y demás normas afines</t>
  </si>
  <si>
    <t>SUBRED INTEGRADA DE SERVICIOS DE SALUD NORTE ESE  - SUBRED NORTE - SRN</t>
  </si>
  <si>
    <t xml:space="preserve">900971006-4 </t>
  </si>
  <si>
    <t>20226320002273/20226320001213/1203</t>
  </si>
  <si>
    <t>FDLT-CI-189-2020</t>
  </si>
  <si>
    <t>CI-189-2020</t>
  </si>
  <si>
    <t>https://community.secop.gov.co/Public/Tendering/OpportunityDetail/Index?noticeUID=CO1.NTC.1626527&amp;isFromPublicArea=True&amp;isModal=False</t>
  </si>
  <si>
    <t>AUNAR ESFUERZOS INSTITUCIONALES, TÉCNICOS, ECONÓMICOS Y ADMINISTRATIVOS CON EL FIN DE REALIZAR ACTIVIDADES AMBIENTALES EN EL MARCO DE LA EJECUCIÓN DEL PROYECTO No 1330 TEUSAQUILLO MEJOR PARA EL AMBIENTE DE CONFORMIDAD CON LAS ESPECIFICACIONES TÉCNICAS</t>
  </si>
  <si>
    <t xml:space="preserve"> AGUAS DE BOGOTA SA ESP</t>
  </si>
  <si>
    <t>830128286-1</t>
  </si>
  <si>
    <t>20226320002283/20226320001193</t>
  </si>
  <si>
    <t>NO SE USO</t>
  </si>
  <si>
    <t>CPS-002-2019</t>
  </si>
  <si>
    <t>CPS 002 - 2019</t>
  </si>
  <si>
    <t>https://community.secop.gov.co/Public/Tendering/OpportunityDetail/Index?noticeUID=CO1.NTC.688787&amp;isFromPublicArea=True&amp;isModal=False</t>
  </si>
  <si>
    <t xml:space="preserve">Prestar servicios de apoyo a la gestion   en temas administrativos  asistenciales enfocadas  a la gestion  ambiental externa, encaminadas a la mitigacion de los diferentes impactos  ambientales a la conservacion de los recursos naturales </t>
  </si>
  <si>
    <t>CAMILA YESENIA MENDOZA CASTAÑEDA</t>
  </si>
  <si>
    <t>3924416 / 3006465994</t>
  </si>
  <si>
    <t xml:space="preserve">MARIA ELENA ORTEGA </t>
  </si>
  <si>
    <t>20196320001673</t>
  </si>
  <si>
    <t>05/03/2019</t>
  </si>
  <si>
    <t>CPS-003-2019</t>
  </si>
  <si>
    <t>CPS 003 - 2019</t>
  </si>
  <si>
    <t>https://community.secop.gov.co/Public/Tendering/OpportunityDetail/Index?noticeUID=CO1.NTC.687098&amp;isFromPublicArea=True&amp;isModal=False</t>
  </si>
  <si>
    <t>Prestar los servicios prfesionales en la AlcaldiaLocal  de Teusaquillo para la respuesta efectiva  y oportuna a los requerimientospresentados,revision de las actuaciones,manejo de relaciones en sus dfistintos niveles y demas asuntos de su competencia de la Alcaldia Local de Teusaquillo</t>
  </si>
  <si>
    <t>MARIA ALEJANDRA ARIAS METUS</t>
  </si>
  <si>
    <t>DANIEL RODRIGO ARISTIZABAL SILVA</t>
  </si>
  <si>
    <t>20196320001653</t>
  </si>
  <si>
    <t>CPS-004-2019</t>
  </si>
  <si>
    <t>CPS 004 - 2019</t>
  </si>
  <si>
    <t>https://community.secop.gov.co/Public/Tendering/OpportunityDetail/Index?noticeUID=CO1.NTC.689555&amp;isFromPublicArea=True&amp;isModal=False</t>
  </si>
  <si>
    <t>Prestar los servicios profesionales  en la Alcaldia Local de Taeusquillo para la respuesta efectiva  y oportuna a los requerimientos  presentados, revision de las actuaciones,manejo de relaciones en sus distintos niveles y demas asuntos de competencia de la Alcaldia Local de Teusaquillo</t>
  </si>
  <si>
    <t>NATALIA ANDREA FERNANDEZ ARROYAVE</t>
  </si>
  <si>
    <t>300 4597961</t>
  </si>
  <si>
    <t>CPS-005-2019</t>
  </si>
  <si>
    <t>CPS - 005-2019</t>
  </si>
  <si>
    <t>https://community.secop.gov.co/Public/Tendering/OpportunityDetail/Index?noticeUID=CO1.NTC.687243&amp;isFromPublicArea=True&amp;isModal=False</t>
  </si>
  <si>
    <t>Prestacion de servicios profesionales especializados  para dar respuesta  efectiva y oportuna a los requerimientos persentados,revision de las actuaciones,manejo de relaciones en sus distintos niveles y demas asuntos de competencia concernientes al desarrollo del proyecto 1333Teusquillo mejor para la cultura, recreacion y deporte de la Alcadia Local de Teusaquillo, en cumplimiento al Plan de Desarrollo Local 2017 - 2020 y plan de gestion</t>
  </si>
  <si>
    <t>GERMAN CAMILO ALMANZA BASTIDAS</t>
  </si>
  <si>
    <t>314 3825113</t>
  </si>
  <si>
    <t>CPS 006 - 2019</t>
  </si>
  <si>
    <t>https://community.secop.gov.co/Public/Tendering/OpportunityDetail/Index?noticeUID=CO1.NTC.687524&amp;isFromPublicArea=True&amp;isModal=False</t>
  </si>
  <si>
    <t>Prestacion de servicios profesionales  especializados para dar respuesta  efectiva y oportuna  a los requerimientos presentados, revfision de las actuaciones,manejo de relaciones en sus distintos niveles  y demas asuntos de competencia concernientes al desarrollo del proyecto 133 Teusaquillo mejor para la cultura, la recreacion y el deporte en cumolimiento al Plan de Desarrollo Local 2017 - 2020 y plan de gestion</t>
  </si>
  <si>
    <t>JOHAN MAURICIO BUSTOS ROMERO /  CESION A MIGUEL AUGUSTO RODRIGUEZ RAIÑO/LINA MARIA MORENO</t>
  </si>
  <si>
    <t>CPS-007-2019</t>
  </si>
  <si>
    <t>CPS 007-2019</t>
  </si>
  <si>
    <t>https://community.secop.gov.co/Public/Tendering/OpportunityDetail/Index?noticeUID=CO1.NTC.689666&amp;isFromPublicArea=True&amp;isModal=False</t>
  </si>
  <si>
    <t xml:space="preserve"> Prestacion de servicios profesionales para adelantar los tramites juridicos  precontractuales,contractuales y pos contractuales en el marco de los proyectos previstos en el  Plan de Desarrollo Local  Teusaquillo Mejor para todos 2017-2020 con cargo a los recursos del Fondo de Desarrollo  Local y de acuerdo al Plan anual de adquisiciones </t>
  </si>
  <si>
    <t>ELKIN LEONARDO LOPEZ GUERRERO</t>
  </si>
  <si>
    <t>CPS-008-2019</t>
  </si>
  <si>
    <t>CPS- 008-2019</t>
  </si>
  <si>
    <t>https://community.secop.gov.co/Public/Tendering/OpportunityDetail/Index?noticeUID=CO1.NTC.701580&amp;isFromPublicArea=True&amp;isModal=False</t>
  </si>
  <si>
    <t>Apoyar tecnicamente las idstintas etapas de los procesos de competencia de la Alcaldia Local de Teusaquillo para la depuracion de actuaciones administrativas</t>
  </si>
  <si>
    <t>TANIA PAOLA RONCANCIO RODRIGUEZ</t>
  </si>
  <si>
    <t>CARLOS EDUARDO HOYOS PEREZ</t>
  </si>
  <si>
    <t>20196320001643</t>
  </si>
  <si>
    <t>CPS-009-2019</t>
  </si>
  <si>
    <t>CPS -009 -2019</t>
  </si>
  <si>
    <t>https://community.secop.gov.co/Public/Tendering/OpportunityDetail/Index?noticeUID=CO1.NTC.694838&amp;isFromPublicArea=True&amp;isModal=False</t>
  </si>
  <si>
    <t>El contratista se obliga para con la Alcaldia Lcal de Teusaquillo apoyar al equipo de prensa y comunicaciones de la Alcaldia Local de Teusaquillo en la realizacion y publicacion  de contenidos de redes sociales y canales de divulgacion digital(sitio web) de la Alcaldia Local</t>
  </si>
  <si>
    <t xml:space="preserve"> YINETH PAOLA GOMEZ SANTACOLOMA</t>
  </si>
  <si>
    <t>GERMAN CAMILO ALMANZA BASTIDAS / MAURICIO BUSTOS ROMERO</t>
  </si>
  <si>
    <t>20196320004933/1723</t>
  </si>
  <si>
    <t>10/07/2019</t>
  </si>
  <si>
    <t>CPS-010-2019</t>
  </si>
  <si>
    <t>CPS 10 - 2019</t>
  </si>
  <si>
    <t>https://community.secop.gov.co/Public/Tendering/OpportunityDetail/Index?noticeUID=CO1.NTC.705189&amp;isFromPublicArea=True&amp;isModal=False</t>
  </si>
  <si>
    <t>Apoyar administrativamente y asistencialmente  al Area de Gestion de Desarrollo Local, en el marco del Plan de Desarrollo  Local de Teusaquillo 2017-2020 y el Plan de Gestion Local para la Vigencia 2019 en el marco de toda la normatividad legal y procedimiento establecida</t>
  </si>
  <si>
    <t xml:space="preserve">ANA ANGELICA CHAPARRO VARON </t>
  </si>
  <si>
    <t>NOHORA CLEMENCIA GARCIA DE SEEN/ DANIEL RODRIGO ARISTIZABAL SILVA</t>
  </si>
  <si>
    <t>20196320001653/0373</t>
  </si>
  <si>
    <t>17/03/2020</t>
  </si>
  <si>
    <t>CPS-011-2019</t>
  </si>
  <si>
    <t>https://community.secop.gov.co/Public/Tendering/OpportunityDetail/Index?noticeUID=CO1.NTC.701378&amp;isFromPublicArea=True&amp;isModal=False</t>
  </si>
  <si>
    <t>3002139448  4187921</t>
  </si>
  <si>
    <t>CPS-012-2019</t>
  </si>
  <si>
    <t>CPS - 012-2019</t>
  </si>
  <si>
    <t>https://community.secop.gov.co/Public/Tendering/OpportunityDetail/Index?noticeUID=CO1.NTC.701550&amp;isFromPublicArea=True&amp;isModal=False</t>
  </si>
  <si>
    <t>Apoyar tecnicamente las distintas etapas de los procesos de competencia de la Alcaldia Local de Teusaquillo para la depuracion de las actuaciones administrativas.</t>
  </si>
  <si>
    <t>ADRIANA MARIA LEON LOPEZ</t>
  </si>
  <si>
    <t>3143881568 3132795624</t>
  </si>
  <si>
    <t>CPS-013-2019</t>
  </si>
  <si>
    <t>https://community.secop.gov.co/Public/Tendering/OpportunityDetail/Index?noticeUID=CO1.NTC.701901&amp;isFromPublicArea=True&amp;isModal=False</t>
  </si>
  <si>
    <t>El  contratista se obliga para con la Alcaldia Local de Tuesaquillo a prestar sus servicios de apoyo a las acvtividades aistenciales y operativas que se requieran para el correcto funcionamiento de la Junta Administradora Local de Teusaquillo</t>
  </si>
  <si>
    <t>CAMILO ANDRES POVEDA ORTEGA</t>
  </si>
  <si>
    <t xml:space="preserve"> 3132971891  3089272</t>
  </si>
  <si>
    <t>GLADYS STELLA MOLANO</t>
  </si>
  <si>
    <t>20196320001733</t>
  </si>
  <si>
    <t>CPS-014-2019</t>
  </si>
  <si>
    <t>https://community.secop.gov.co/Public/Tendering/OpportunityDetail/Index?noticeUID=CO1.NTC.696745&amp;isFromPublicArea=True&amp;isModal=False</t>
  </si>
  <si>
    <t>Prestacion de servicios profesionales al Area de Gestion de Desarrollo  Local para coadyudar el proceso de depuracion de obligaciones por pagar y  el tramite e impulso  a la liquidacion de contratos  suscritos con cargo a los recursos del Fondo de Desarrollo Local y dar respuesta  a toda la informacion requerida y relacionada con la oficina juridica del FDLT</t>
  </si>
  <si>
    <t>GUSTAVO HERNANDO JIMENEZ SANDOVAL</t>
  </si>
  <si>
    <t>CPS-015-2019</t>
  </si>
  <si>
    <t>https://community.secop.gov.co/Public/Tendering/OpportunityDetail/Index?noticeUID=CO1.NTC.698109&amp;isFromPublicArea=True&amp;isModal=False</t>
  </si>
  <si>
    <t>Apoyar la gestion documental de la Alcaldia en el desarrollo de las actividades relacionadas con la recepcion,distribucion,tramite,organización,consulta, conservacion y disposicion final de  los documentos que producen todas las dependencias de la Administracion Local,  de acuerdo al Sistema Integrado de Gestion (SIG)</t>
  </si>
  <si>
    <t>GINNA PAOLA ZEA MATEUS</t>
  </si>
  <si>
    <t>CPS-016-2019</t>
  </si>
  <si>
    <t>CPS - 016-2019</t>
  </si>
  <si>
    <t>https://community.secop.gov.co/Public/Tendering/OpportunityDetail/Index?noticeUID=CO1.NTC.698324&amp;isFromPublicArea=True&amp;isModal=False</t>
  </si>
  <si>
    <t xml:space="preserve"> Apoyar la  Gestion Documental de la Alcaldia,en el desarrollo de las actividades relacionadas con la recepcion, distribucion, tyramite,organización,consulta,conservacion y disposicion final   de los documentos que  producen  todas las dependencias de la Administracion Local, de acuerdo al Sistema Integrado de Gestion</t>
  </si>
  <si>
    <t>312 3851744</t>
  </si>
  <si>
    <t>CPS-017-2019</t>
  </si>
  <si>
    <t>CPS-017 - 2019</t>
  </si>
  <si>
    <t>https://community.secop.gov.co/Public/Tendering/OpportunityDetail/Index?noticeUID=CO1.NTC.697530&amp;isFromPublicArea=True&amp;isModal=False</t>
  </si>
  <si>
    <t xml:space="preserve"> Apoyar la formulacion, gestion y seguimiento de actividades enfocadas a la Gestion Ambiental externa,encaminadas a la mitigacion  de los diferentes impactos ambientales y la conservacion de los recursos  naturales de la Localidad</t>
  </si>
  <si>
    <t>MARIA HELENA ORTEGA  AMAYA</t>
  </si>
  <si>
    <t>20196320001703</t>
  </si>
  <si>
    <t>CPS-018-2019</t>
  </si>
  <si>
    <t>CPS - 018 -2019</t>
  </si>
  <si>
    <t>https://community.secop.gov.co/Public/Tendering/OpportunityDetail/Index?noticeUID=CO1.NTC.698236&amp;isFromPublicArea=True&amp;isModal=False</t>
  </si>
  <si>
    <t>Prestar los servicios profersionales como apoyo para la articulacion, orientaciion, y concentracion de las acciones que adelante la Alcaldia Local para el fortalecimiento  de las instancias de participacion y procesos comunitarios en la Localidad en el marco del  proyecto de inversion 1351 Teusaquillo Mejor para la Participacion Comunitaria</t>
  </si>
  <si>
    <t>DAYI MARLEN SEDANO GONZALEZ</t>
  </si>
  <si>
    <t>3213196694 / 4760157</t>
  </si>
  <si>
    <t>CPS-019-2019</t>
  </si>
  <si>
    <t>https://community.secop.gov.co/Public/Tendering/OpportunityDetail/Index?noticeUID=CO1.NTC.699332&amp;isFromPublicArea=True&amp;isModal=False</t>
  </si>
  <si>
    <t>Apoyar la formulacion,ejecucion, seguimiento y mejora continua de las herramientas que conforman  la Gestion Ambiental Institucional de la Alcaldia Local</t>
  </si>
  <si>
    <t>CAMILO ANDRES ACUÑA CARO</t>
  </si>
  <si>
    <t>CPS-020-2019</t>
  </si>
  <si>
    <t>https://community.secop.gov.co/Public/Tendering/OpportunityDetail/Index?noticeUID=CO1.NTC.711242&amp;isFromPublicArea=True&amp;isModal=False</t>
  </si>
  <si>
    <t>Prestar los servicios  profesionales en la promocion, acompañamiento,coordinacion y atencion de las instancias de coordinacion interinstitucionales y en las instancias de participacion  locales asi como los procesos  comunitarios en la Localidad , en el marco del proyecto de inversion 1351 Teusaquillo Mejor para la Participacion ComUnitaria</t>
  </si>
  <si>
    <t>OSCAR JAVIER MONROY</t>
  </si>
  <si>
    <t>CPS-021-2019</t>
  </si>
  <si>
    <t>https://community.secop.gov.co/Public/Tendering/OpportunityDetail/Index?noticeUID=CO1.NTC.697127&amp;isFromPublicArea=True&amp;isModal=False</t>
  </si>
  <si>
    <t xml:space="preserve"> Prestar los servicios profesionales  como apoyo a la Gestion en el Area de Gestion de Desarrollo Local de Teusaquillo realizando las actividades concernientes a la formulacion, ejecucion, seguimiento y liquidacion necesarias que conlleven  a dar cumplimiento al Plan anual de adquisiciones  en lo referente a los rubros de funcionamiento y companentes asignados del Proyecto 1329, en el Marco del Plan  de Desarrollo Local 2017 - 2020, plan de gestion , de acuerdo a los presentes estudios previos.</t>
  </si>
  <si>
    <t>LINA MARIA MORENO RODRIGUEZ</t>
  </si>
  <si>
    <t>20196320002313</t>
  </si>
  <si>
    <t>15/03/2019</t>
  </si>
  <si>
    <t>CPS-022-2019</t>
  </si>
  <si>
    <t>https://community.secop.gov.co/Public/Tendering/OpportunityDetail/Index?noticeUID=CO1.NTC.704463&amp;isFromPublicArea=True&amp;isModal=False</t>
  </si>
  <si>
    <t>El contratista se obliga para con el Fondo de Desarrollo Local de Teusaquillo a prestar los servicios profesionales en el Area de Gestion Policiva para apoyar los temas de seguridad y convivencia</t>
  </si>
  <si>
    <t>ANA MARIA LIZCANO NARVAEZ/ LIQUIDADO</t>
  </si>
  <si>
    <t>CPS-023-2019</t>
  </si>
  <si>
    <t>https://community.secop.gov.co/Public/Tendering/OpportunityDetail/Index?noticeUID=CO1.NTC.704174&amp;isFromPublicArea=True&amp;isModal=False</t>
  </si>
  <si>
    <t>El Contratista se obliga para con el Fondo de Desarrollo  Local  de Teusaquillo a prestar los servicios prefesionales en el Area de Gestion Policiva para apoyar los temas de seguridad y convivencia.</t>
  </si>
  <si>
    <t>CPS-024-2019</t>
  </si>
  <si>
    <t>https://community.secop.gov.co/Public/Tendering/OpportunityDetail/Index?noticeUID=CO1.NTC.708261&amp;isFromPublicArea=True&amp;isModal=False</t>
  </si>
  <si>
    <t>Apoyar administrativa y asistencialmente al Area de Gestion de Desarrollo Local en el marco del Plan de Desarrollo Local de Teusaquillo 2017-2020 y el Plan  de Gestion Local para la vigenvia 2019 en el marco de toda la normatividad legal y procedimental establecida</t>
  </si>
  <si>
    <t>CPS-025-2019</t>
  </si>
  <si>
    <t>https://community.secop.gov.co/Public/Tendering/OpportunityDetail/Index?noticeUID=CO1.NTC.698414&amp;isFromPublicArea=True&amp;isModal=False</t>
  </si>
  <si>
    <t>Apoyar al Alcalde Local en el seguimiento e implementacion de la estrategia local para la terminacion juridica de las actuaciones administrativas que cursan en la Alcaldia Local  de Teusaaquillo</t>
  </si>
  <si>
    <t>3213434864  3025971</t>
  </si>
  <si>
    <t>CPS-026-2019</t>
  </si>
  <si>
    <t>https://community.secop.gov.co/Public/Tendering/OpportunityDetail/Index?noticeUID=CO1.NTC.714688&amp;isFromPublicArea=True&amp;isModal=False</t>
  </si>
  <si>
    <t>Apoyar tecnicamente  a los responsables e integrantes de los procesos en la implementacion  de herramientas de gestion, siguiendo los lineamientos metodologicos establecidos por la Oficina Asesora de Planeacion de la Scretartia Distrital de Gobierno</t>
  </si>
  <si>
    <t>CPS-027-2019</t>
  </si>
  <si>
    <t>CPS - 027-2019</t>
  </si>
  <si>
    <t>https://community.secop.gov.co/Public/Tendering/OpportunityDetail/Index?noticeUID=CO1.NTC.694178&amp;isFromPublicArea=True&amp;isModal=False</t>
  </si>
  <si>
    <t xml:space="preserve"> Preatacion de servicos profesionales  como Apoyov a la Gestion de Desarrollo  Local de Teusaquillo-planeacion,realizando las actividades concernientes al desarrollo del proyecto 1333 Teusaquillo mejor para la cultura,la recreacion y el deporte de la Alcaldia Local de Teusaquillo en cumpplimiento al Plan de Desarrollo Local 2017 - 2020 y Plan de Gestion</t>
  </si>
  <si>
    <t>JAIME ROLANDO RODRIGUEZ BARRETO / TERMINACION DE CONTRATO ANTICIPADO</t>
  </si>
  <si>
    <t>CPS-028-2019</t>
  </si>
  <si>
    <t>https://community.secop.gov.co/Public/Tendering/OpportunityDetail/Index?noticeUID=CO1.NTC.698258&amp;isFromPublicArea=True&amp;isModal=False</t>
  </si>
  <si>
    <t xml:space="preserve"> El  contratista se obliga para con la Alcadia Local de Teusaquillo a prestar sus servicios profesionales al Despacho,especificamente en las actividades de seguimiento y atencion a los requerimientos   de los entes de control, asuntos disciplinarios,administrativos y juridicos en general en cumplimiento  a las metas del Plan de Gestion PDL 2017-2020 Y Planes de Mejoramiento </t>
  </si>
  <si>
    <t>DANIEL RODRIGO ARISTIZABAL VILLA</t>
  </si>
  <si>
    <t>CPS-029-2019</t>
  </si>
  <si>
    <t>https://community.secop.gov.co/Public/Tendering/OpportunityDetail/Index?noticeUID=CO1.NTC.698262&amp;isFromPublicArea=True&amp;isModal=False</t>
  </si>
  <si>
    <t>El contratista se obliga con el FDLT  prestar sus servicios profesionales, coordinando ,liderando y asesorando los planes y estrategias de comunicación interna y externa para la divulgacion de los programas,proyectos y actividades de la Alcaldia Localde Teusaquillo</t>
  </si>
  <si>
    <t>FELIPE CARDONA  ACEVEDO  CESION A  ERIKA PAOLA BRU VELEZ</t>
  </si>
  <si>
    <t>CPS-030-2019</t>
  </si>
  <si>
    <t>CPS 030-2019</t>
  </si>
  <si>
    <t>https://www.contratos.gov.co/consultas/detalleProceso.do?numConstancia=19-12-9237726&amp;g-recaptcha-response=03AGdBq25ufMcLBPSUJOwmizB-myCK4ws911OY_1FN3kZr9zIDnEqVvbQGWmdMmZ6PglvsFCD1h8OOBF6smg1dw28w5QPNjgEnFVqG6EEjQZB-C8HvWWB1iRDnornPEVJ-Js_-0nPz7_bKInNXXnpqFZOJC-JaUpXAlhRySWR9QDna9rDjV3ucvdVCKsR9QMuSrD8iLPuVo0mjCr1gmOKSU4ZJgYlDZ64EHqi-Fa56gB6hc8IvNBwzezvZLK_MRsnL3GaK7bfFMv80E-U3lU3i_e4hA8N9usSMpNSrA1qebLeupzsrenIG0f0qvtN993UOQhS2_y_wrBwJVV0hs7CB3dmAxE5iqkXkdONEYc68bUeRAAiFBgvH6C56fM47L78hW_bGMXKuvsU2IvXmd_qPGrTUTMUBT7yX2ihkN4PX5NgNUl-BpkGI0hIaCEnKdFX4Rzy6jUaIFaH2p8kD-VRBYWkOeFcDKs62zUOnQaNYQXyDDvhM34OiFRQ</t>
  </si>
  <si>
    <t>Prestar los servicios profesionales para la operación, pretacion, seguimiento y cumplimiento de los procedimientosadministrativos, operativos y programaticos del Servicio Apoyo Economico Tipo C  que contribuye a la garantia de los derechos de la poblacion mayor en el marco de la Politica  Publica Social para el envejecimiento y la  Vejez en el Distrito Capital a cargo de la Alcaldia Local</t>
  </si>
  <si>
    <t xml:space="preserve">JENNIFER ARIAS TAVERA </t>
  </si>
  <si>
    <t>318 6166034</t>
  </si>
  <si>
    <t>MAURICIO BUSTOS ROMERO</t>
  </si>
  <si>
    <t>20196320002883</t>
  </si>
  <si>
    <t>05/04/2019</t>
  </si>
  <si>
    <t>CPS-031-2019</t>
  </si>
  <si>
    <t>CPS - 031-2019</t>
  </si>
  <si>
    <t>https://community.secop.gov.co/Public/Tendering/OpportunityDetail/Index?noticeUID=CO1.NTC.701713&amp;isFromPublicArea=True&amp;isModal=False</t>
  </si>
  <si>
    <t>Apoyar la gestion  documental de la Alcaldia Local para la implementacion del proceso de verificacion ,soporte y acompañamiento, en el desarrollo de las actividades  propias de los procesos y actuacioines administrativas</t>
  </si>
  <si>
    <t>CPS-032-2019</t>
  </si>
  <si>
    <t>https://community.secop.gov.co/Public/Tendering/OpportunityDetail/Index?noticeUID=CO1.NTC.701593&amp;isFromPublicArea=True&amp;isModal=False</t>
  </si>
  <si>
    <t>Apoyar juridicamente a la ejecucion de las acciones requeridas para la depuracion de las actuaciones administrativas que cursan  en la Alcaldia Local de Treusaquillo</t>
  </si>
  <si>
    <t>ADRIANA MARITZA ANGULO LEON</t>
  </si>
  <si>
    <t>3223118916  3214622113</t>
  </si>
  <si>
    <t>CPS-033-2019</t>
  </si>
  <si>
    <t>https://community.secop.gov.co/Public/Tendering/OpportunityDetail/Index?noticeUID=CO1.NTC.705519&amp;isFromPublicArea=True&amp;isModal=False</t>
  </si>
  <si>
    <t>Apoyar juridicamente la ejecucion de las acciones requeridas para la depuracion de las actuaciones adminstrativas que cursan en la Alcaldia Local de Teusaquillo</t>
  </si>
  <si>
    <t>NATALIA ZAMUDIO ZAMUDIO / CESION DEL CPS  EDWIN PEDROZA CARDENAS</t>
  </si>
  <si>
    <t>20196320001713</t>
  </si>
  <si>
    <t>CPS-034-2019</t>
  </si>
  <si>
    <t>https://community.secop.gov.co/Public/Tendering/OpportunityDetail/Index?noticeUID=CO1.NTC.701802&amp;isFromPublicArea=True&amp;isModal=False</t>
  </si>
  <si>
    <t>Apoyar jurtidicamente  la ejecucion de las acciones requeridas para la depuracion de las actuaciones administrativas que cursan en la Alcaldia Local de Teusaquillo</t>
  </si>
  <si>
    <t>MIGUEL AUGUSTO FLOREZ ORTIZ</t>
  </si>
  <si>
    <t>3002559592  3504635999</t>
  </si>
  <si>
    <t>CAR-035-2019</t>
  </si>
  <si>
    <t>CPS -035-2019</t>
  </si>
  <si>
    <t>https://community.secop.gov.co/Public/Tendering/OpportunityDetail/Index?noticeUID=CO1.NTC.697165&amp;isFromPublicArea=True&amp;isModal=False</t>
  </si>
  <si>
    <t xml:space="preserve"> Entregar al Fondo de Desarrollo Local de Teusaquillo a titulo de Arrendamiento el uso y goce del inmueble ubicado en la CALLE 39B N° 19-30 para el funcionamiento de la Sede Administrativa de la Alcaldia Local</t>
  </si>
  <si>
    <t xml:space="preserve">HOLDINGRIP-ARRENDAMIENTO  </t>
  </si>
  <si>
    <t>DIANA CHRISTINA CORDOVEZ MENDEZ/ GLADYS STELLA MOLANO</t>
  </si>
  <si>
    <t>20226320004393/20196320001683</t>
  </si>
  <si>
    <t>CPC-036-2019</t>
  </si>
  <si>
    <t>CPS-036-2019</t>
  </si>
  <si>
    <t>https://community.secop.gov.co/Public/Tendering/OpportunityDetail/Index?noticeUID=CO1.NTC.705075&amp;isFromPublicArea=True&amp;isModal=False</t>
  </si>
  <si>
    <t xml:space="preserve"> El contratista se obliga  para con la Alcaldia Local de Teusaquillo a prestar sus servicios para apoyar el proceso de radicacion y entrega de la correspondencia interna y externa en el marco del Plan de Desarrollo  Local de Teusaquillo 2017 - 2020, Plan  de Gestion y Sistema Integrado de Gestion</t>
  </si>
  <si>
    <t>JEIMMY  STEPHANIA  BONILLA  VARGAS</t>
  </si>
  <si>
    <t>319 3927343 / 6360261</t>
  </si>
  <si>
    <t>CPS-037-2019</t>
  </si>
  <si>
    <t>https://community.secop.gov.co/Public/Tendering/OpportunityDetail/Index?noticeUID=CO1.NTC.705293&amp;isFromPublicArea=True&amp;isModal=False</t>
  </si>
  <si>
    <t>Prestar los servicios asistenciales de apoyo a la Gestion  en la ejecucion  de las actividades  administrativas y operativas en temas concernientes a registros, certificaciones,actualizaciones  de datos, entre otras con el fin de dar cumplimiento a lo establecido en la Ley 675 de 2001 y 746 de 2009 y demas normas vigentes , asi como los temas relacionados con Establecimientos de comercio y Espacio Publico que se adelanten en el Area de Gestion Policiva de la Alcaldia Local de Teusaquillo</t>
  </si>
  <si>
    <t>JAQUELINE GALLEGO CASTELLANOS</t>
  </si>
  <si>
    <t>CPS-38-2019</t>
  </si>
  <si>
    <t>https://community.secop.gov.co/Public/Tendering/OpportunityDetail/Index?noticeUID=CO1.NTC.705044&amp;isFromPublicArea=True&amp;isModal=False</t>
  </si>
  <si>
    <t xml:space="preserve"> El contratista se obliga para con la Alcaldia Lcal de Teusaquillo a presentar sus servicios para apoyar el proceso de radicacion y entrega de la correspondencia inerna y externa en el marco del Plan de Desarrollo Local  de Teusaquillo 2017 - 2020 Plan de Gestion y Sitema Integrado de Gestion</t>
  </si>
  <si>
    <t>JUAN CARLOS ZUÑIGA ENCISO</t>
  </si>
  <si>
    <t xml:space="preserve">CC </t>
  </si>
  <si>
    <t>CPS-039-2019</t>
  </si>
  <si>
    <t>https://community.secop.gov.co/Public/Tendering/OpportunityDetail/Index?noticeUID=CO1.NTC.712556&amp;isFromPublicArea=True&amp;isModal=False</t>
  </si>
  <si>
    <t>Apoyar tecnicamente las distintas etapas de los procesos de competencia de las inspecciones de Policia de la Localidad  según reparto</t>
  </si>
  <si>
    <t>HUGO ALBERTO MERCADO TIRADO</t>
  </si>
  <si>
    <t>JACQUELINE CAMPOS RINCON</t>
  </si>
  <si>
    <t>20196320001773</t>
  </si>
  <si>
    <t>07/03/2019</t>
  </si>
  <si>
    <t>CPS-040-2019</t>
  </si>
  <si>
    <t>https://community.secop.gov.co/Public/Tendering/OpportunityDetail/Index?noticeUID=CO1.NTC.705240&amp;isFromPublicArea=True&amp;isModal=False</t>
  </si>
  <si>
    <t xml:space="preserve"> El contratista se obliga para con  la Alcaldia Local de Teusaquillo a prestar sus servicios de apoyo a las actividades aistenciales y operativas que se requieran  para el correcto funcionamiento de la Junta Administradora Local de Teusaquillo</t>
  </si>
  <si>
    <t>SANDRA CAROLINA GALINDO QUIÑONES</t>
  </si>
  <si>
    <t>CPS-041-2019</t>
  </si>
  <si>
    <t>El contratista se obliga para con la Alcaldia Local de Teusaquillo  a prestar sus servicios de apoyo a las actividades asistenciales y operativas que se requieran  para el corecto funcionamiento de la Junta Administradora Local  de Teusaquillo</t>
  </si>
  <si>
    <t>YEISON ZRARATE YAGUARA</t>
  </si>
  <si>
    <t>CPS-042-2019</t>
  </si>
  <si>
    <t>CPS-042-2'19</t>
  </si>
  <si>
    <t>https://community.secop.gov.co/Public/Tendering/OpportunityDetail/Index?noticeUID=CO1.NTC.712907&amp;isFromPublicArea=True&amp;isModal=False</t>
  </si>
  <si>
    <t xml:space="preserve"> Apoyar tecnicamente las distintas etapas de los procesos de competencia de las inspecciones de Policia de la Localidad, según reparto</t>
  </si>
  <si>
    <t>311 5803404</t>
  </si>
  <si>
    <t>CPS-043-2019</t>
  </si>
  <si>
    <t>https://community.secop.gov.co/Public/Tendering/OpportunityDetail/Index?noticeUID=CO1.NTC.705319&amp;isFromPublicArea=True&amp;isModal=False</t>
  </si>
  <si>
    <t xml:space="preserve"> Apoyar tecnicamente las distintas etapas de los procesos de competencia de las inspecciones de Policia de la Localidad,según reparto</t>
  </si>
  <si>
    <t>JAIRO VIVAS LOPEZ</t>
  </si>
  <si>
    <t>20196320001783</t>
  </si>
  <si>
    <t>CPS-044-2019</t>
  </si>
  <si>
    <t>https://community.secop.gov.co/Public/Tendering/OpportunityDetail/Index?noticeUID=CO1.NTC.705774&amp;isFromPublicArea=True&amp;isModal=False</t>
  </si>
  <si>
    <t>Apoyar juridicamente la ejecucion de las acciones requeridas para el tramite e impulso procesal de las actuaciones contravencionales y/o querellas que cursen en las inspecciones de Policia 13A,13B Y 13 E, de la Localidad</t>
  </si>
  <si>
    <t>312 4295039 3133622536</t>
  </si>
  <si>
    <t>20196320000373/1783</t>
  </si>
  <si>
    <t>CPS-045-2019</t>
  </si>
  <si>
    <t>https://community.secop.gov.co/Public/Tendering/OpportunityDetail/Index?noticeUID=CO1.NTC.704106&amp;isFromPublicArea=True&amp;isModal=False</t>
  </si>
  <si>
    <t xml:space="preserve"> El contratista se obliga para con el Fondo de Desarrollo Local de Teusaquillo a prestar sus servicios profesionales para corrdinar, orientar y realizar el seguimiento de la gestion en el area de infraestructura de la Oficina de Planeacion  del Fondo de Desarrollo Local Teusaquillo, y demas actividades que se requieran  en el desarrollo del proyecto  1338 Teusaquillo Mejor para la Conservacion de la Malla Vial y  Espacio Publico Peatonal y los que sean designados en el marco del Plan  de Desarrollo Local</t>
  </si>
  <si>
    <t>CPS-046-.2019</t>
  </si>
  <si>
    <t>https://community.secop.gov.co/Public/Tendering/OpportunityDetail/Index?noticeUID=CO1.NTC.705309&amp;isFromPublicArea=True&amp;isModal=False</t>
  </si>
  <si>
    <t xml:space="preserve"> Apoyar juridicamente la ejecucion de las acciones requeridas para el tramite e impulso procesal  de las actuaciones contravencionales y/o  querellas que cursen en las inspecciones de Policia 13A, 13B y 13 de la Localidad de Teusaquillo.</t>
  </si>
  <si>
    <t>OLGA LUCIA ARANGO RODRIGUIEZ</t>
  </si>
  <si>
    <t>CPS-047-2019</t>
  </si>
  <si>
    <t>https://community.secop.gov.co/Public/Tendering/OpportunityDetail/Index?noticeUID=CO1.NTC.705262&amp;isFromPublicArea=True&amp;isModal=False</t>
  </si>
  <si>
    <t>Apoyar tecnicamente  las  distintas etapas de los procesos de competencia de las inspecciones de Policia de la Localidad según reparto</t>
  </si>
  <si>
    <t>JOHAN ANDRES CAMARGO GARCES</t>
  </si>
  <si>
    <t>JOSE JOAQUIN MILINA PATARROYO</t>
  </si>
  <si>
    <t>20196320001793</t>
  </si>
  <si>
    <t>CPS-048-2019</t>
  </si>
  <si>
    <t>https://community.secop.gov.co/Public/Tendering/OpportunityDetail/Index?noticeUID=CO1.NTC.704352&amp;isFromPublicArea=True&amp;isModal=False</t>
  </si>
  <si>
    <t xml:space="preserve"> Prestacion de servicios  profesionales con el fin de gestionar  el proceso de cobro persuasivo dentro de las Actuaciones Administrativas que se adelantan en el Area de Gestion Policiva,asi como el tramite a las actuaciones administrativas relacionadas con obras, y atender todo lo relacionado con Despachos Comisorios y procedimientos legales y juridicos que surjan en cumplimiento  de la Misionalidad</t>
  </si>
  <si>
    <t>ANDREA ROMERO</t>
  </si>
  <si>
    <t>CPS-049-2019</t>
  </si>
  <si>
    <t>https://community.secop.gov.co/Public/Tendering/OpportunityDetail/Index?noticeUID=CO1.NTC.704985&amp;isFromPublicArea=True&amp;isModal=False</t>
  </si>
  <si>
    <t xml:space="preserve"> El Contratista se obliga para el Fondo de Desarrollo Local de Teusaquillo a apoyar todas las activdades de tipo operativo y administrativo relacionadas con todos los proyectos (componentes)  y contratos de infraestructura, el marco del Plan de Desarrollo Local 2017-2020</t>
  </si>
  <si>
    <t>JULIETH  VANESSA  GARCIA  CARDENAS</t>
  </si>
  <si>
    <t>MAGDA DAVILA VELANDIA</t>
  </si>
  <si>
    <t>20196320001663</t>
  </si>
  <si>
    <t>CPS-050-2019</t>
  </si>
  <si>
    <t>https://community.secop.gov.co/Public/Tendering/OpportunityDetail/Index?noticeUID=CO1.NTC.704947&amp;isFromPublicArea=True&amp;isModal=False</t>
  </si>
  <si>
    <t xml:space="preserve"> Prestacio de servicios como apoyo profesional realizando difusion, promocion, y acompañamiento a todas las actividades relacionadas con eventos culturales y artisticos, eventos recreativos y deportivos,procesos de formacion artistica y cultural,procesos de formacio deportiva en marco del proyecto 1333 Teusaquillo mejor para la cultura, la recreacion y el deporte, de la Alcaldia Local de Teusaquillo, en cumplimiento al Plan  de Desarrollo  Laocal 217-2020.</t>
  </si>
  <si>
    <t>ALEXANDRA MOJICA MOJICA</t>
  </si>
  <si>
    <t>CPS-051-2019</t>
  </si>
  <si>
    <t>https://community.secop.gov.co/Public/Tendering/OpportunityDetail/Index?noticeUID=CO1.NTC.703484&amp;isFromPublicArea=True&amp;isModal=False</t>
  </si>
  <si>
    <t xml:space="preserve"> Apoyar administrativa y asistencialmente al Despacho de la Alcaldia Local de Teusaquillo  de acuerdo al Plan de Desaroolllo Local de Teusaquillo 2017-2020</t>
  </si>
  <si>
    <t>ANDREA PATRICIA CAMARGO CARDONA</t>
  </si>
  <si>
    <t>CPS-052-2019</t>
  </si>
  <si>
    <t>https://community.secop.gov.co/Public/Tendering/OpportunityDetail/Index?noticeUID=CO1.NTC.718519&amp;isFromPublicArea=True&amp;isModal=False</t>
  </si>
  <si>
    <t xml:space="preserve"> Prestar servicios de apoyo a la gestion como acompañamiento a los operativos y jornadas relacionadas con asustos de seguridad ciudadana, convivencia y prevencion de conflictividades </t>
  </si>
  <si>
    <t>FREDY EDUARDO NARVAEZ / CESION A SULIN VANESSA LIZARAZO/ WILSON HERNAN JR MUÑOZ</t>
  </si>
  <si>
    <t>20196320001843</t>
  </si>
  <si>
    <t>CPS-053-2019</t>
  </si>
  <si>
    <t>https://www.contratos.gov.co/consultas/detalleProceso.do?numConstancia=19-12-9146800&amp;g-recaptcha-response=03AGdBq252pjPsipW2SyuMueCHV-Vo3D5gse_lAM7f1AjJbu-g6ylLVEf1UIcK-HtjRHLigW2FNKXpT0ElCg3EubMJ3FTXwXZQlCREBuqWzHOoIfijfhuUW2EDIa6C2uPsY8mMdTghgC18kH3g4u-m_olVVc6MxdFyKqT9Tpoc8_ndRaKFH3z_me82IStEXY6VqM1-4DznBRBbVV_cGLjale6BlDnQ278Tgf5PTRiOC-kPRq-rSfZMPrQGk001ZXDF6w_g2X0Ab_5hTHQ2KpXDno3lXW7XaPNn8V5osVRiuP3rnbZnbRzSZaNfZpF1g-A7skOP9dOG3yvKTOu9x-x8T6CqctYHqJGkwg684rt2D1E1Rce6I2OohAS0faoAnqF7dGHW7EmerKELtgmnbDrtsqCG2FgXpba_SklvEDgZLWnBfkQ7Tk1GqpaOCmch3VzvBgJbhHrqB4zJUqwfVCK4oVNw5gSU_2ZvSmXxqt1zcuXo1h9Ywd23fA8</t>
  </si>
  <si>
    <t>Prestar los servicios de Apoyo a la Gestion en la ejecucion de las actividades administrativas y operativas en temas concernientes a registros, certificaciones,actualizaciones de datos, entre otras, con el fin de dar cumplimiento a lo establecido en Ley 675 de 2001 y 746 de 2009 y demas normas vigentes, asi como  los temas relacionados con Establecimientos de Comercio y Espacio Publico, que adelanten en el Area de Gestion Policiva de la Alcaldia Local de Teusaquillo.</t>
  </si>
  <si>
    <t>NATALIA  MURCIA MURCIA</t>
  </si>
  <si>
    <t>20196320001813</t>
  </si>
  <si>
    <t>07-03-2019</t>
  </si>
  <si>
    <t>CPS-054-2019</t>
  </si>
  <si>
    <t>https://community.secop.gov.co/Public/Tendering/OpportunityDetail/Index?noticeUID=CO1.NTC.723916&amp;isFromPublicArea=True&amp;isModal=False</t>
  </si>
  <si>
    <t>El contrato que se pretende celebrare, tendra por objeto: Prestar servicios de apoyo a la Gestion en tameas administrativos y asitenciales enfocados ala gestion ambiental externa,encaminadas a la mitigacion de los diferentes impactos ambientales y la conservacion de los recursos naturales de la Localidad</t>
  </si>
  <si>
    <t>20196320001833</t>
  </si>
  <si>
    <t>CPS-055-2019</t>
  </si>
  <si>
    <t>https://community.secop.gov.co/Public/Tendering/OpportunityDetail/Index?noticeUID=CO1.NTC.714666&amp;isFromPublicArea=True&amp;isModal=False</t>
  </si>
  <si>
    <t xml:space="preserve"> Prestar los servicios  profesionales como Administrador de la Red de Voz y Datos, de la Alcaldia Local de Teusaquillo y JALT,brindando asistencia y soporte tecnico de sofware y hardware de los equipos y programas  que maneja la entidad, asi como a los usuarios que desarrollen  sus actividades en la Alcaldia Local de Teusaquillo y JALT, de acuerdo a los presentes estudios previos.</t>
  </si>
  <si>
    <t>JOHN JAIRO ARBELAEZ CASTAÑEDA</t>
  </si>
  <si>
    <t>CO1.PCCNTR.828601</t>
  </si>
  <si>
    <t>CPS-056-2019</t>
  </si>
  <si>
    <t>https://community.secop.gov.co/Public/Tendering/OpportunityDetail/Index?noticeUID=CO1.NTC.730204&amp;isFromPublicArea=True&amp;isModal=False</t>
  </si>
  <si>
    <t>Prestar los servicios de apoyo a la Gestion  como acompañamiento a los operativos y jornadas  relacionadas con asuntos de seguridad ciudadana,convivencia y prevencion de conflictividades en el marco del plan  de Desarrollo Local 2017 - 2020</t>
  </si>
  <si>
    <t>NAZLY ANDREA OLARTE  VALENCIA</t>
  </si>
  <si>
    <t>CPS-057-2019</t>
  </si>
  <si>
    <t>https://community.secop.gov.co/Public/Tendering/OpportunityDetail/Index?noticeUID=CO1.NTC.732460&amp;isFromPublicArea=True&amp;isModal=False</t>
  </si>
  <si>
    <t>El contratista se obliga para con la Alcaldia Local de Teusaquillo prestando sus servicios en la conduccion de los vehiculos de propiedad de propiedad de la Alcaldia Local de Teusaquillo, que le sean designados</t>
  </si>
  <si>
    <t>GUSTAVO PINILLA VALVUENA</t>
  </si>
  <si>
    <t>CPS-058-2019</t>
  </si>
  <si>
    <t>https://community.secop.gov.co/Public/Tendering/OpportunityDetail/Index?noticeUID=CO1.NTC.735503&amp;isFromPublicArea=True&amp;isModal=False</t>
  </si>
  <si>
    <t>El contratista se obliga para con la Alcaldia Local de Teusaquillo prestando sus servicios en la conduccion de los vehiculos de propiedad de la Alcaldia Local de Teusaquillo que le sean designados</t>
  </si>
  <si>
    <t>FELIPE OSWALDO CADENAS</t>
  </si>
  <si>
    <t>CPS-059-2019</t>
  </si>
  <si>
    <t>https://community.secop.gov.co/Public/Tendering/OpportunityDetail/Index?noticeUID=CO1.NTC.705583&amp;isFromPublicArea=True&amp;isModal=False</t>
  </si>
  <si>
    <t xml:space="preserve"> Prestacion de servicios profesionales al Area de Gestion Policiva de la Alcaldia Local de Teusaquillo, en la Gestion y tramite de solicitudes para la realizacion de eventos que generan  aglomeraciones de publico en la localidad y asitencia  a los mismos  asi como,efectuar las actividades relacionadas con los temas de prevencion, mitigacion y tencion de emrgencias en la Localidad.</t>
  </si>
  <si>
    <t>FABIAN ANDRES GIL MONTOYA</t>
  </si>
  <si>
    <t>CPS-060-2019</t>
  </si>
  <si>
    <t>https://community.secop.gov.co/Public/Tendering/OpportunityDetail/Index?noticeUID=CO1.NTC.705932&amp;isFromPublicArea=True&amp;isModal=False</t>
  </si>
  <si>
    <t xml:space="preserve"> Prestacion de  servicios profesionales al Area de Gestion Policiva de la Acaldia Local de Teusaquillo, en la gestion y tramite de solicitudes para la realizacion de eventos que generan aglomeraciones de publico en la Localidad y asitencia a los  mismos, asi como, efectuar las actividades relacionadas con los temas de prevencion, mitigacion y atencion de emergencias en la Localidad</t>
  </si>
  <si>
    <t>JENIIFER HERNANDEZ BAUTISTA</t>
  </si>
  <si>
    <t>CPS-061-2019</t>
  </si>
  <si>
    <t>https://community.secop.gov.co/Public/Tendering/OpportunityDetail/Index?noticeUID=CO1.NTC.705726&amp;isFromPublicArea=True&amp;isModal=False</t>
  </si>
  <si>
    <t xml:space="preserve"> Prestacion de servicios profesionales co9mo apoyo al Area de Gestion de Desarrollo Local de Teusaquillo-planeacion,realizando las actividades concernientes al desarrollo del proyecto 1333 Teusaquillo en cumplimiento al Plan de Desarrollo Local 2017 - 2020 y Plan de Gestion.</t>
  </si>
  <si>
    <t>ANDREA MILENA GONZALEZ  ZULUAGA</t>
  </si>
  <si>
    <t>CPS-062-2019</t>
  </si>
  <si>
    <t>https://community.secop.gov.co/Public/Tendering/OpportunityDetail/Index?noticeUID=CO1.NTC.705135&amp;isFromPublicArea=True&amp;isModal=False</t>
  </si>
  <si>
    <t>El Contratista se obliga para con el Fondo de Desarrollo Local de Teusaquillo a apoyar todas las actividades de formulacion,evaluacion y seguimiento de los procesos contractuales  correspondiente al proyecto 1338 Teusaquillo Mejor para la conservacion de la Malla Vial y Espacio Publico</t>
  </si>
  <si>
    <t>YAIRA MILENA  QUINTERO  CAUCALI</t>
  </si>
  <si>
    <t>CPS-063-2019</t>
  </si>
  <si>
    <t>https://community.secop.gov.co/Public/Tendering/OpportunityDetail/Index?noticeUID=CO1.NTC.715145&amp;isFromPublicArea=True&amp;isModal=False</t>
  </si>
  <si>
    <t xml:space="preserve"> El contratista se obliga para con la Alcaldia Local de Teusaquillo  a prestar sus servicios profesionales en el Apoyo a la supervision de los procesos de Infraestrucutura,espacio publico y malla vial  designados enmarcados en el Plan de Desarrollo Local 2017-2020</t>
  </si>
  <si>
    <t>OSCAR JAVIER  GODOY BAUTISTA  CESION A JOSE MAURICIO BELLO</t>
  </si>
  <si>
    <t>CPS-064-2019</t>
  </si>
  <si>
    <t>https://community.secop.gov.co/Public/Tendering/OpportunityDetail/Index?noticeUID=CO1.NTC.708180&amp;isFromPublicArea=True&amp;isModal=False</t>
  </si>
  <si>
    <t xml:space="preserve">El contratista se obliga para con la Alcaldia Local de Teusaquillo a prestar sus servicios para que realice las actividades concernientes a los tramites relacionados con la recepcion,organización , entrada y salida de materiales y suministros,bienes y equipos solicitados por las diferentes areas que conforman la Alcaldia Local  de Teusaquillo, de acuerdo a los estudios </t>
  </si>
  <si>
    <t>LUIS GABRIEL NOSSA ROJAS</t>
  </si>
  <si>
    <t>LUIS GABRIEL NOSSA ROJAS/ NIDIA ESPERANZA ALVAREZ SIERRA</t>
  </si>
  <si>
    <t>20196320004453/1823</t>
  </si>
  <si>
    <t>20/06/2019</t>
  </si>
  <si>
    <t>CPS-065-2019</t>
  </si>
  <si>
    <t>https://community.secop.gov.co/Public/Tendering/OpportunityDetail/Index?noticeUID=CO1.NTC.706216&amp;isFromPublicArea=True&amp;isModal=False</t>
  </si>
  <si>
    <t xml:space="preserve"> Prestar los servicios tecnicos para la operación, seguimiento y cumplimiento de los procesos y procedimientos del Servivio de Apoyo para la Seguridad Economica  tipo C , requeridos para el oportuno y adecuado registro,cruce y reporte de datos en el Sistema Misional-SIRBE,  que contribuyan  a la garantia de los derechos de la poblacion mayor en el marco de la Politica Publica Social para el  Envejecimiento y la Vejez, en el Distrito Capital, a cargo de la Alcaldia Local .</t>
  </si>
  <si>
    <t>VIVIANA MARCELA ROZO / TERMINADO</t>
  </si>
  <si>
    <t>CPS-066-2019</t>
  </si>
  <si>
    <t>https://community.secop.gov.co/Public/Tendering/OpportunityDetail/Index?noticeUID=CO1.NTC.715025&amp;isFromPublicArea=True&amp;isModal=False</t>
  </si>
  <si>
    <t xml:space="preserve"> Prestacion de servicios de apoyo a la  Gestion Policiva de la Alcaldia Local de Teusaquillo en las actividades, concernientes  a la recepcion de correspondencia , registro, digitalizacion y seguimiento a los tramites administrativos de las oficinas de obras y juridica, asi como el manejo de agenda y elaboracion de actas de reuniones</t>
  </si>
  <si>
    <t>JOHAN CAMILO RODRIGUEZ BAREÑO CESION A JUAN DAVID CAMPO ARANDA</t>
  </si>
  <si>
    <t>301 2312867</t>
  </si>
  <si>
    <t>067-2019</t>
  </si>
  <si>
    <t>CPS-067-2019</t>
  </si>
  <si>
    <t>https://community.secop.gov.co/Public/Tendering/OpportunityDetail/Index?noticeUID=CO1.NTC.706623&amp;isFromPublicArea=True&amp;isModal=False</t>
  </si>
  <si>
    <t>El contratista se obliga para con el Fondo de Desarrollo Local de Teusaquillo a prestar sus servicios profesionales para realizar todas las actividades concernientes al desarrollo del proyecto 1348 Teusaquillo con Mejores parques Recreativos y Deportivos y los que le sean desginados en el marco del Plan de Desarrollo Local 2017 - 2020; Plan de Gestion.</t>
  </si>
  <si>
    <t>PEDRO FERNANDO PEÑA VILLAMIL</t>
  </si>
  <si>
    <t>CPS-068-2019</t>
  </si>
  <si>
    <t>https://community.secop.gov.co/Public/Tendering/OpportunityDetail/Index?noticeUID=CO1.NTC.708007&amp;isFromPublicArea=True&amp;isModal=False</t>
  </si>
  <si>
    <t>Prestacion de servicios de Apoyo de logistica que se requieran en el desarrollo de las actividades relativas a la recuperacion y embellecimiento del Espacio Publico dentro del Proyecto 1338  Teusaquillo Mejor para la conservacion de la Malla Vial Local y Espacio Publico Peatonal</t>
  </si>
  <si>
    <t>LUIS ALBERTO VELOZA MONSALVE</t>
  </si>
  <si>
    <t>3143444993  5176052</t>
  </si>
  <si>
    <t>CPS-069-2019</t>
  </si>
  <si>
    <t>https://community.secop.gov.co/Public/Tendering/OpportunityDetail/Index?noticeUID=CO1.NTC.710855&amp;isFromPublicArea=True&amp;isModal=False</t>
  </si>
  <si>
    <t xml:space="preserve"> Prestar los servicios  de apoyo a la gestion en temas administrativos y asitenciales en la ejecucion del proyecto  1348 Teusaquillo con Mejores Parques Recreativos y  Deportivos en el marco del Plan de Desarrollo Local 2017-2020; Plan de Gestion</t>
  </si>
  <si>
    <t>JENNY ELVIRA PRIETO</t>
  </si>
  <si>
    <t>CPS-070-2019</t>
  </si>
  <si>
    <t>https://community.secop.gov.co/Public/Tendering/OpportunityDetail/Index?noticeUID=CO1.NTC.711227&amp;isFromPublicArea=True&amp;isModal=False</t>
  </si>
  <si>
    <t>Prestar servicios de Apoyo a la Gestion en los temas administrativos y asitenciales en la ejecucion del proyecto1348 - Teusaquillo con los  Mejorers parques Recreativos y Deportivos en el Mrco del Plan dec desarrollo local 2017-2020, Plan de Gestion</t>
  </si>
  <si>
    <t>MARIA FERNANDA HERRERA VARGAS</t>
  </si>
  <si>
    <t>313 8806030</t>
  </si>
  <si>
    <t>CPS-071-2019</t>
  </si>
  <si>
    <t>https://community.secop.gov.co/Public/Tendering/OpportunityDetail/Index?noticeUID=CO1.NTC.715255&amp;isFromPublicArea=True&amp;isModal=False</t>
  </si>
  <si>
    <t xml:space="preserve"> El contratista se obliga para con el Fondo de Desarrollo Local de Teusaquillo a prestar  sus servicios PROFESIONALES  para realizar todas las actividades concernientes al Desarrollo del proyecto 1348 Teusaquillo con Mejores parques Recreativos Y Deportivos y los que sean designados en el marco del Plan de Desarrollo Local 2017-2020; Plan de Gestion.</t>
  </si>
  <si>
    <t>JOSE DUVAN ARIAS NARANJO</t>
  </si>
  <si>
    <t>313 4634969</t>
  </si>
  <si>
    <t>20196320001803</t>
  </si>
  <si>
    <t>CPS-072-2019</t>
  </si>
  <si>
    <t>https://community.secop.gov.co/Public/Tendering/OpportunityDetail/Index?noticeUID=CO1.NTC.721309&amp;isFromPublicArea=True&amp;isModal=False</t>
  </si>
  <si>
    <t xml:space="preserve"> El contratista se obliga para con el Fondo de Desarrollo Local de Teusaquillo a prestar sus servicios profesionales para realizar todas las actividades concernientes  al desarrollo del proyecto 1348 Teusaquillo con Mejores Parques Recreativos  y Deportivos  y los que sean desginados en el marco del Plan de Desarrollo  Local 2017 - 2020; Plan de  Gestion</t>
  </si>
  <si>
    <t>ANDRES FELIPE TRIANA ALUZENA</t>
  </si>
  <si>
    <t>CPS-073-2019</t>
  </si>
  <si>
    <t>https://community.secop.gov.co/Public/Tendering/OpportunityDetail/Index?noticeUID=CO1.NTC.730269&amp;isFromPublicArea=True&amp;isModal=False</t>
  </si>
  <si>
    <t>Apoyar administrativa y asitencialmente a las inspecciones de Policia de la Localidad.</t>
  </si>
  <si>
    <t>DUBAN  ESNEIDER RAMOS TIBABIJA</t>
  </si>
  <si>
    <t>CPS-074-2019</t>
  </si>
  <si>
    <t>https://community.secop.gov.co/Public/Tendering/OpportunityDetail/Index?noticeUID=CO1.NTC.732607&amp;isFromPublicArea=True&amp;isModal=False</t>
  </si>
  <si>
    <t xml:space="preserve"> Apoyar juridicamente la ejecucion de lasc acciones  requeridas para la depuracion de lasc actuaciones administrativas que cursan en la Alcaldia Local de Teusaquillo</t>
  </si>
  <si>
    <t>CARLOS FABIAN HAMON ALARCON</t>
  </si>
  <si>
    <t>CPS-075-2018</t>
  </si>
  <si>
    <t>CPS-075-2019</t>
  </si>
  <si>
    <t>https://community.secop.gov.co/Public/Tendering/OpportunityDetail/Index?noticeUID=CO1.NTC.735428&amp;isFromPublicArea=True&amp;isModal=False</t>
  </si>
  <si>
    <t xml:space="preserve"> Prestacion de servicios para coordinar las acciones que se requieran en el desarrollo de las actividades relativas a recuperacion y embellecimiento del espacio publico dentro del Proyecto 1338  Teusaquillo Mejor para la conservacion de la Malla Vial Local y Espacio Publico Peatonal</t>
  </si>
  <si>
    <t>WILLIAM XAVIER POVEDA ORTIZ</t>
  </si>
  <si>
    <t>CPS-076-2019</t>
  </si>
  <si>
    <t>https://community.secop.gov.co/Public/Tendering/OpportunityDetail/Index?noticeUID=CO1.NTC.731922&amp;isFromPublicArea=True&amp;isModal=False</t>
  </si>
  <si>
    <t xml:space="preserve"> Prestacion de servicios de Apoyo Logistico que se requieran en el desarrollo de las actividades relativas a la recuperacion  y embellecimiento del espacio publico dentro del proyecto 1338 Teusaquillo Mejor para la conservacion de la Malla Vial y Espacio Publico Peatonal</t>
  </si>
  <si>
    <t>CAMILO    ANDRES AVELLANEDA  SARMIENTO</t>
  </si>
  <si>
    <t>CPS-077-2019</t>
  </si>
  <si>
    <t>cps-077-2019</t>
  </si>
  <si>
    <t>https://community.secop.gov.co/Public/Tendering/OpportunityDetail/Index?noticeUID=CO1.NTC.735167&amp;isFromPublicArea=True&amp;isModal=False</t>
  </si>
  <si>
    <t xml:space="preserve"> Prestacion de servicios de apoyo de logistica que se requieran en el desarrollo de las actividades relativas a recuperacion y embellecimiento del espacio publico dentro del proyecto 1338 Teusaquillo Mejor  para la conservacion de la malla vial, local y Espacio Publico.</t>
  </si>
  <si>
    <t>JUAN DAVID CAMPO ARANDA CESION A / HENRY ALFONSO CHAVARRO ARIAS CESION A   MARTHA ROCIO SANABRIA</t>
  </si>
  <si>
    <t>MAURICIO BUSTOS ROMERO / GERMAN CAMILO ALMANZA BASTIDAS</t>
  </si>
  <si>
    <t>20196320003203/20196320004933/1723</t>
  </si>
  <si>
    <t>23/04/2019</t>
  </si>
  <si>
    <t>CPS-078-2019</t>
  </si>
  <si>
    <t>https://community.secop.gov.co/Public/Tendering/OpportunityDetail/Index?noticeUID=CO1.NTC.735407&amp;isFromPublicArea=True&amp;isModal=False</t>
  </si>
  <si>
    <t xml:space="preserve"> Prestacion deservicios de apoyo de logistica que se requieren en el desarrollo de las actividades  relativas a la recuperacion y embellecimiento del espacio publico dentro del proyecto 1338 Teusaquillo Mejor para la conservacion de la Malla Local y Espacio Publico Peatonal.</t>
  </si>
  <si>
    <t>MARIO HUMBERTO VELASQUEZ RODRIGUEZ</t>
  </si>
  <si>
    <t>CPS-079-2019</t>
  </si>
  <si>
    <t>https://community.secop.gov.co/Public/Tendering/OpportunityDetail/Index?noticeUID=CO1.NTC.740003&amp;isFromPublicArea=True&amp;isModal=False</t>
  </si>
  <si>
    <t>Prestar los servicios profesionales como Apoyo para la articulacion,orientacion y concertacion de las acciones que adelante la Alcaldia Local, para el fortalecimiento de las instalacias de participacion y procesos comunitarios en la localidad,en el marco del proyecto de inversion 1351 Teusaquillo Mejor para la Participacion Comunitaria</t>
  </si>
  <si>
    <t>JOSE GABRIEL OSORIO ALVAREZ</t>
  </si>
  <si>
    <t>CPS-080-2019</t>
  </si>
  <si>
    <t>https://community.secop.gov.co/Public/Tendering/OpportunityDetail/Index?noticeUID=CO1.NTC.740210&amp;isFromPublicArea=True&amp;isModal=False</t>
  </si>
  <si>
    <t xml:space="preserve"> Prestacion de servicios profesionales como Apoyo al Area Gestion de Desarrollo Local de Teusaquillo-planeacion,realizando las actividades concernientes al desarrollo del proyecto 1333 Teusaquillo mejor  para la cultura,la recreacion y el deporte de la Alcaldia Local de Teusaquillo, en cumplimiento al Plan de Desarrollo Local 2017- 2020 y  Plan de Gestion.</t>
  </si>
  <si>
    <t>CARLOS EDUARDO CASTAÑEDA</t>
  </si>
  <si>
    <t>CPS-081-2019</t>
  </si>
  <si>
    <t>https://community.secop.gov.co/Public/Tendering/OpportunityDetail/Index?noticeUID=CO1.NTC.743306&amp;isFromPublicArea=True&amp;isModal=False</t>
  </si>
  <si>
    <t xml:space="preserve"> Apoyar juridicamente  la ejecucion de las acciones requeridas para la depuracion de las actuaciones administrativas que cursan en la Alcaldia Local de Teusaquillo </t>
  </si>
  <si>
    <t>NATALIA VAESSA TABORDA CARRILLO</t>
  </si>
  <si>
    <t>CPS-082-2019</t>
  </si>
  <si>
    <t>https://community.secop.gov.co/Public/Tendering/OpportunityDetail/Index?noticeUID=CO1.NTC.747881&amp;isFromPublicArea=True&amp;isModal=False</t>
  </si>
  <si>
    <t xml:space="preserve"> El  contratista se obliga para con el Fondo Desarrollo Local de Teusaquillo a prestar sus servicios profesionales para el  seguimiento a la estabilidad de las obras ejecutadas con recursos del Fondo de Desarrollo Local de Teusaquillo y apoyar en la realizacion de lascactividades en el desarrollo de los proyectos de infraestructura</t>
  </si>
  <si>
    <t>CESAR AUGUSTO CRISTANCHO</t>
  </si>
  <si>
    <t>https://community.secop.gov.co/Public/Tendering/OpportunityDetail/Index?noticeUID=CO1.NTC.735266&amp;isFromPublicArea=True&amp;isModal=False</t>
  </si>
  <si>
    <t xml:space="preserve"> Apoyar juridicamente  la ejecucion de las acciones requeridas para el tramite e impluso procesar de las actuaciones contravencionales y/o querellas que cursan en las inspecciones de Policia 13A,13B y 13E</t>
  </si>
  <si>
    <t>JORGE LUIS MURCIA MURCIA</t>
  </si>
  <si>
    <t>CPS-084-2019</t>
  </si>
  <si>
    <t>https://community.secop.gov.co/Public/Tendering/OpportunityDetail/Index?noticeUID=CO1.NTC.762287&amp;isFromPublicArea=True&amp;isModal=False</t>
  </si>
  <si>
    <t xml:space="preserve"> El contratista se oblioga para con el Fondo de Desarrollo Local de Teusaquillo a prestar sus servicios profesionales para realizar todas las actividades concernientes al seguimiento del contrato de obra COP- 088-2016 CONSTRUCCION DE LA NUEVA SEDE DEL FDLT  y su interventoria enlas etapas contractuales y pos contractuales en el marco del Plan de Desarrollo Local 2017-2020; Plan de Gestion</t>
  </si>
  <si>
    <t>CPS-085-2019</t>
  </si>
  <si>
    <t>https://community.secop.gov.co/Public/Tendering/OpportunityDetail/Index?noticeUID=CO1.NTC.762541&amp;isFromPublicArea=True&amp;isModal=False</t>
  </si>
  <si>
    <t>Prestacion de servicios profesionales para los precesos precontractuales y contractuales en el marco del proyecto 1338Teusaquillo Mejos para la conservacion de Malla Vial y espacio publico peatonal y el Plan de Desarrollo Local  Teusaquillo Mejor para todos 2017 - 2020</t>
  </si>
  <si>
    <t>IVAN ALIRIO RUSINQUE</t>
  </si>
  <si>
    <t>cps-086-2019</t>
  </si>
  <si>
    <t>CPS-086-2019</t>
  </si>
  <si>
    <t>https://community.secop.gov.co/Public/Tendering/OpportunityDetail/Index?noticeUID=CO1.NTC.766537&amp;isFromPublicArea=True&amp;isModal=False</t>
  </si>
  <si>
    <t>El contratista se obliga para con la Alcaldia Local de Teusaquillo a prestar sus servicios profesionales para asistir tecnicamente  al despacho en todos los procesos concernientes al seguimiento y control del contrato de interventoria de la nueva sede  de la Alcaldia Local de Teusaquillo, asi como  en los proyectos de infraestructura que le sean asignados.</t>
  </si>
  <si>
    <t>LEO DAVID LEON CARDOZO</t>
  </si>
  <si>
    <t>3002666740  0918427302</t>
  </si>
  <si>
    <t>JOAQUIN GARCIA TAUTIVA / MAURICIO BUSTOS ROMERO</t>
  </si>
  <si>
    <t>20226320003413 / 20196320001843</t>
  </si>
  <si>
    <t>07/04/2022</t>
  </si>
  <si>
    <t>CPS-087-2019</t>
  </si>
  <si>
    <t>https://community.secop.gov.co/Public/Tendering/OpportunityDetail/Index?noticeUID=CO1.NTC.770514&amp;isFromPublicArea=True&amp;isModal=False</t>
  </si>
  <si>
    <t xml:space="preserve"> El  contratista se obliga para con la Alcaldia Local de Teusquillo a prestar sus serviciosprofesionales en el Area de Gestion de Desarrollo  Local-  Presupuesto y Contabilidad apoyando el seguimiento , analisis y  la presentacion   de la informacion financiera y contable en cumplimiento al Marco Normativo Contable</t>
  </si>
  <si>
    <t>LUIS HERNAN MOYA  SANDOVAL</t>
  </si>
  <si>
    <t>CPS-086.-2019</t>
  </si>
  <si>
    <t>https://community.secop.gov.co/Public/Tendering/OpportunityDetail/Index?noticeUID=CO1.NTC.767186&amp;isFromPublicArea=True&amp;isModal=False</t>
  </si>
  <si>
    <t>Prestar servicios aiatenciales para las labores opertativas requeridas para la promocion y conservacion de la seguridad cuidadana, convivencia y prevencion de conflictividades en el marco del plan de Desarrollo Local 2017-2020; Plan de Gestion</t>
  </si>
  <si>
    <t>LUIS TOVAR</t>
  </si>
  <si>
    <t>CI-089-2019</t>
  </si>
  <si>
    <t>https://www.contratos.gov.co/consultas/detalleProceso.do?numConstancia=19-12-9234312&amp;g-recaptcha-response=03AGdBq24b9nvGxThpBUvFLJfUe5QbCjnHerDcx0vvh2jdXUnPNrCSIcL9MVX0NotUN5oMEa_4STBWOEUxMHXpnate4RTcQgNmi7ARHlT2w2X3R0hYqOlMy4dH-1UdEzJAqzauiWiTdMD2itjrliTAKVoBXjp_DyV3l9Lri324k0XZECuCwsWHC0Hx75tw5gTw1kNtfRAj60AQnG9Ikd4n3MEspRjLe3VHz8EMLwvTf338hGd7fecniuOFOCQPUmcFOHc3OGqsxooY0BKXHPXJxSu_85mK_OPPSfUwBL75Wtw3Wr7YKnRtS8fsjL0FdVgnifBfaWqm7zzTHpnA1M5reRcANMYfhk9ELXgHz6u8wYy2kLRDbbJ1jXui9fPeq3Uw8dtuiFpeRvnpgeaAqjuvPw1S4R9aXmu7scAhvPv--iBAms1AgLfanM3AhxOiz1tRUyyaZB5HtVBr6pTr67uT35CcFUlp2kFzVg</t>
  </si>
  <si>
    <t>AUNAR esfuerzos tecnicos, administrativos, logisticos y financieros entre el Fondo de Desarrollo Local de Teusaquillo y la Orquesta Filarmonica de Bogota  para el desarrollo y continuidad del centro filarmonico  de la Localidad como un espacio para el proceso de formacion musical implementado porv la OFB dirigido a la Localidad</t>
  </si>
  <si>
    <t>ORQUESTA FILARMONICA DE BOGOTA</t>
  </si>
  <si>
    <t>2 883466</t>
  </si>
  <si>
    <t xml:space="preserve">JAIME ROLANDO RODRIGUEZ BARRETO/ ANDREA MILENA GONZALEZ ZULUAGA </t>
  </si>
  <si>
    <t>20196320002873/0813</t>
  </si>
  <si>
    <t>26/02/2020</t>
  </si>
  <si>
    <t>FDLT-SAMC-001-2019</t>
  </si>
  <si>
    <t>CONTRATO DE SEGUROS 090 DE 2019</t>
  </si>
  <si>
    <t>https://community.secop.gov.co/Public/Tendering/OpportunityDetail/Index?noticeUID=CO1.NTC.785609&amp;isFromPublicArea=True&amp;isModal=False</t>
  </si>
  <si>
    <t>Adquisicion de las Polizas de daños y patrimoniales para el programa de Seguros del Fondo de Desarrollo Local de Teusaquillo con el fin de proteger los bienes muebles e inmuebles de su propiedad , los intereses  patrimoniales y  los que se encuentren bajo su cuidado,custodia,tenencia, y comtrol.</t>
  </si>
  <si>
    <t>3 07 70 50</t>
  </si>
  <si>
    <t>DIANA CHRISTINA CORDOVEZ MENDEZ/HELENA DEL PILAR RODRIGUEZ / NIDIA ESPERANZA ALVAREZ SIERRA</t>
  </si>
  <si>
    <t>20226320004393/20196320004453/2823</t>
  </si>
  <si>
    <t>FDLT-MIN-003-2019</t>
  </si>
  <si>
    <t>CS-091-2019</t>
  </si>
  <si>
    <t>https://community.secop.gov.co/Public/Tendering/OpportunityDetail/Index?noticeUID=CO1.NTC.805386&amp;isFromPublicArea=True&amp;isModal=False</t>
  </si>
  <si>
    <t>Suministro de refrigerios,alimentos preparados, menus y/o bebidas a precios unitarios y monto agotable encaminados apoyar las diferentes actividades desarrolladas por el Fondo de Desarrollo Local de Teusaquillo y por las intancias de participacion de la Localidad de Teusaquillo</t>
  </si>
  <si>
    <t>ZUMARCE SAS</t>
  </si>
  <si>
    <t>7 03 49 79. </t>
  </si>
  <si>
    <t>20196320003733</t>
  </si>
  <si>
    <t>24/05/2019</t>
  </si>
  <si>
    <t>FDLT-LP-002-2019</t>
  </si>
  <si>
    <t>CPS-092-2019</t>
  </si>
  <si>
    <t>https://community.secop.gov.co/Public/Tendering/OpportunityDetail/Index?noticeUID=CO1.NTC.815026&amp;isFromPublicArea=True&amp;isModal=False</t>
  </si>
  <si>
    <t>Prestar el servico de vigilancia y seguridad privada en la modalidad de vigilancia fija con arma y medios tecnologicos para las instalaciones donde funcionan las sedes de la Alcaldia Local de Teusaquillo y la Junta Administradora Local de Teusaquillo, asi como  de las personas que se encuentren en el interior de las instalaciones, de los bienes muebles de propiedad de la Alcaldia y todos aquellos bienes de los que legalmente sea o llegare a ser reeponsable, durante la ejecucion del contratro</t>
  </si>
  <si>
    <t>COVISUR DE COLOMBIA - VIGILANCIA</t>
  </si>
  <si>
    <t>3223478468 / 4101231</t>
  </si>
  <si>
    <t>20206300000373</t>
  </si>
  <si>
    <t>FDLT-PSA-SIP-004-2019</t>
  </si>
  <si>
    <t>093-2019</t>
  </si>
  <si>
    <t>https://community.secop.gov.co/Public/Tendering/OpportunityDetail/Index?noticeUID=CO1.NTC.822014&amp;isFromPublicArea=True&amp;isModal=False</t>
  </si>
  <si>
    <t>Compra e intalacion de equipos de audio y grabacion para la Junats Administradora Local de Teuisaquillo JAL</t>
  </si>
  <si>
    <t>SECURITY  VIDEO  EQUIPEMEN T S.A.S</t>
  </si>
  <si>
    <t>CPS-094-2019</t>
  </si>
  <si>
    <t>https://www.contratos.gov.co/consultas/detalleProceso.do?numConstancia=19-12-9700315&amp;g-recaptcha-response=03AGdBq24id_gXE6-zszjgickaCnPbpSn-yO72OPqwQ48Uhfh1NUap7ceP13PCOSaz15cTY2nILq1sD-dC7ZP5tSgZ1iqfORIYCqP6P4ZoESny5BCqRJDz4KqK-NpHp7_I-yLDEsOh55xqviev7hfCw0WGb3zrJveBfracKithXth8Ps2oggONGR0xOOLiIa3WlBhh78AhIMLKUd-vdYRqwp-mVd8AFwokIdc2CT9__TkuGAjEFrdSY-rpJ8ZCLg0JQnkeV74LhtXrjOVkrtt6OdJFNyTHZp4ZS3aw1nS3emm8LPAM8QSXMWYMm9zPuhApmLM3vmwFZbSOwghet3I5QDXApnhjtVWooS5IYx6llWFt0Lhde0BSC-Pj5kkMUnvvvo1tzE9KROiebC5AfW19rDjyg4wZHTo4CZLcuRSVryR-rF3Zm1VyUiqc-hSNUxi4GRtHIsCCEpYtJxIYe17L5ShbuRT71JGKrg</t>
  </si>
  <si>
    <t>Contratar los servicios de un bachiller  para apoyar el fortalecimiento  a la Gestion Local de los procesos institucionales y sociales  de interes publico articulada con el Fondo de Desarrollo Local de Teusaquillo en compañía de sectores administrativos del Distrito, instancias y  organizaciones sociales en la localidad.</t>
  </si>
  <si>
    <t>MIGUEL ANGEL LOPEZ  CELIS</t>
  </si>
  <si>
    <t>3002906822 2332556</t>
  </si>
  <si>
    <t>ERIKA PAOLA BRU VELEZ</t>
  </si>
  <si>
    <t>20196320005433</t>
  </si>
  <si>
    <t>30/07/2019</t>
  </si>
  <si>
    <t>CPS-095-2019</t>
  </si>
  <si>
    <t>https://www.contratos.gov.co/consultas/detalleProceso.do?numConstancia=21-22-22920&amp;g-recaptcha-response=03AGdBq27-CODtzpH5vP2hfvg60U1cq_DB0pbr1wm8TltiOrueWp_J_fuPN1Po6Yrl2-suTOGtkddXXmjcrtpJ2keCC1atsF8zqvq2LzyNy21Jo1kXgUWxNEE-fW4zVTvlflDuYBYa29Peskf48xZ8UZOFtrEQHpEOFX1GoK_mp4_k3RkjBRvcV00pAW9o1vfubEvpvfQ-QHu7zcy8pLHuNQuyK5bW5BmyG68LcADDiHbQFkdqzXzVHjgXz0eVAKuhUQ2eeO3JPUlrsECguGui2DwMXVycHbG_iBzgGkiqRPrqbCv_F9ztpVxEvdBWDrmII0ByiOjCnoyfLts8sdwqV2ouviBPBgKGHmObApTr7WaYW8r_vEDBPROX5JAQG1-pRlfHG0oE70EVKV3I7nrJVS1KtLhbKNQ8E3aeigHKyQVlg2K6dwpBC5QjkZLZtnuWDB6zelITKn3lBASKOqfb-pwIHsQbEIBFUpP0FeIeEsR7kF2QKOEISQg</t>
  </si>
  <si>
    <t>Contratar los servicios de un bachiller  para apoyar el fortalecimiento  a la Gestion Local  de procesos institucionales y sociales de interes publico articulada por el Fondo de Desarrollo  Local de Teusaquillo en compañía de sectores administrativos del distrito,instancias y organizaciones sociales en la Localidad</t>
  </si>
  <si>
    <t>FREDY ENRIQUE RODRIGUEZ MORA</t>
  </si>
  <si>
    <t>CPS-096-2019</t>
  </si>
  <si>
    <t>https://www.contratos.gov.co/consultas/detalleProceso.do?numConstancia=19-12-9700466&amp;g-recaptcha-response=03AGdBq27SenTOFjyBBrcp4DznvQeGWX3SLkrkp_CLjkv0in4iaic6DQFJr9D79FxWEFSkTbdZM6-tmKEs64eO0J3Q7mCV1YLcP3-HwFx4z29kfs_UVm9HFsHNSGl85OmrntRsjhX2Hucvi7byUFBYCf1zdRmeEB8MI9qvZbzCW2SAqgQvK7OEatdkrkurj7OvKVdYP6grab_051T5idMgz4R0PT2Nt17_movxuMA2DvOQcNlqlRuSgfMZPJZPZTBLEC842RwVwlc45ihMYtjzjsb0fSTbcbyvU4KcFXrZGUorlN9Zif5v6eXobz0D0BBVlrKt0ILk59aTU6j30pcu9MbdVQY90XTapwgSNHKmJjk3c7EcqKbRKZ0wLc7-vQYeuT-vmVhPj-X2m55ENgUvdF-niy8Pm8vDgs-7-FV3VaZnNZCOz3VYKvZ3YzrhO2bz8qEgTlSG8Ufi9yijMCqANuzopAECf-FBCw</t>
  </si>
  <si>
    <t>Contratar los servicios de un bachiller para apoyar el fortalecimiento a la Gestion Local de procesos institucionales y sociales de interes publico articulada por Fondo de Desarrollo  Local de Teusaquillo  en compañía de sectores administrtativos  del Distrito,instancias y organizaciones sociales en la localidad.</t>
  </si>
  <si>
    <t>AMELIA MAGALY PEÑA</t>
  </si>
  <si>
    <t>3006120328 / 3630893</t>
  </si>
  <si>
    <t>CPS-097-2019</t>
  </si>
  <si>
    <t>https://www.contratos.gov.co/consultas/detalleProceso.do?numConstancia=19-12-9738288&amp;g-recaptcha-response=03AGdBq24ScL7rY-09W24Itis0KQb_qcCXpFehwBdA9t3cCbwMZDGO9zKbPc3L5mGMlCmOeUd1tg7JPL-9zIZC86KPKxdqn0oQErdzWLSZdlYwPb8B5JD_xuZ-Joz99APEIWmNWxkin6uQIiXfaRGZyhWNK-WK8eYPGUerhHdoslMSeVSblDlatTbawjJEu8wwUW-2TcAg7f_a52hzLiK5iBX1E83lbz5C3PCTvepq5UHnyG6FUuRhFRIEVtG1ckVp9k0nduPVrNOIPpIxKXtcy2BV3WXI8c_5MEtq_BQhITxK8HPWwIRxLhOFOK867UjvryS98_YcXzCCwz9HjoER02m86vWDedp_yH1J5KcWnvOIPMecGMGQ4nkPOWbu0tznGeyxh5EjVfIwq62bNYgO0RfXjSUoAzjIxpomxommBxQW6zgvLcfkbX0rQVu1xOQGUyZXCpPyLvu4onTYXS-vxTwmJLSCq5ouXiuOATKLGYYwifYlM2y7wa4</t>
  </si>
  <si>
    <t xml:space="preserve">Contratar los servicios de un Bachiller para apoyar el fortaleccimiento a la Gestion  Local de Procesos institucionales y sociales de  interes publico  articulada por el fondo  de Desarrollo Local de Teusaquillo  en compañía de sectores  administrativos del Distrito , instancias y organizaciones sociales en la Localidad. </t>
  </si>
  <si>
    <t>GIOVANNY EUDORO  PEREZ VELASCO</t>
  </si>
  <si>
    <t>311 246767  / 2714493</t>
  </si>
  <si>
    <t>03/07/2019</t>
  </si>
  <si>
    <t>CPS-098-2019</t>
  </si>
  <si>
    <t>https://www.contratos.gov.co/consultas/detalleProceso.do?numConstancia=19-12-9738402&amp;g-recaptcha-response=03AGdBq2469qkqWx2SnEvHUi_Q9_fdIvw48mNBF4ptthWMlO3qFyy_r-A3XKNFRcEljGGFVdWc4G-6R_cJKCquC8zHCfIclgpEvk-yRqSdnmckAOBleQbPENxxDRmdPwb5CRI39kMgR73R8q_7kzzeSPmiH94a-DB_l5mrZPEl56vdLG1nHegY1AmvkNasnhA7t-32co2pzLD0SG8uXbPoA_VZQmRhcGb2DX5ZsU9yw6hzo5T-IKIKRmRF2Frvt8lWZMA2F-ITnKAvKVPPNZczy520hOwqdb2jEdOckjtTv038pmMvn46riUQBLMCZyAdg7j9zwLL117WD8vRb9sU33Oxd5Fqu4tnfIxdRp-H1Dzvc987iGC6w6lUANIYgj_8C1xieCPIM-6R1yJSkRSngdvhhRxor_N9IukcNpsXKqZFPaCCixDqWbj0-I447fsamrhCbMnpkD4BeNEAiQpfZbjUDmnPUEg0FBKyWD3RARYPg7Fhk2ql2ymU</t>
  </si>
  <si>
    <t>Contratar los servicios de un bachiller  para apoyar el fortalecimiento  a la Gestion Local  de procesos institucionales y sociales de interes publico articulada por el Fondo de Desarrollo  Local de Teusaquillo en compañía de sectores administrativos del Distrito, intancias y organizaciones sociales en la Localidad</t>
  </si>
  <si>
    <t xml:space="preserve">LEIDY PAOLA LOPEZ MONTAÑEZ     </t>
  </si>
  <si>
    <t>314 1011521</t>
  </si>
  <si>
    <t>CPS-099-2019</t>
  </si>
  <si>
    <t>https://www.contratos.gov.co/consultas/detalleProceso.do?numConstancia=19-12-9812271&amp;g-recaptcha-response=03AGdBq27ooKDBipbHhMET8x8OCqgYnQ-MLykyaEohXTJA9F26ivWHSQ2KU-Mbc1t-OvX1QcSqPP_Hfuc4TUCPwYyYo7qvOsUA_uJuQf5XymkQHg69xEgdAJ5aEORc0dYXMPn53dvuk3g2xMRUzZRZCeqJ6fUJdxzvwOYg9Godz0_8rxS8XCQ6hkWDryhzsuVnbxG0SWWlyhsI-ja-ENoHVeMDbmmzWhE6oZW5h3bOjIY6AQfoMb1gqBEfsb969XNSy9QLuEAXbu5yk9PRp7DBWmw4bpZHpv7XwfdWlC_j7-a-DAJ3BuGFZOEAGNAUsEA68RxnRh3O_dhbijbXF6ASCSJNLvHWuUwSW0fgN4G4ZX43bdkSokKrGzyuhKZlOft546MgEV967oTVTxj6z-LUiJHPAJ7qHa34RiBR6IFLlgZOjcBEaGoECdSfJPvTGaSbIV3VN9o5HfMGHgophH8RjcWuKw4mJtsTloTn4TDCg2RCVHWBekAvixg</t>
  </si>
  <si>
    <t xml:space="preserve"> Contratar los servicios de un bachiller  para apoyar el fortalecimiento a la Gestion Local de procesos institucionales y sociales de interes publico articulada par el Fondo de Desarrollo Local de Teusaquillo en compañía de sectores administrativos del distrito,instancias y organizaciones sociales en la Localidad.</t>
  </si>
  <si>
    <t>OSCAR MAURICIO SOTO MONTOALEGRE</t>
  </si>
  <si>
    <t>311 4411388 / 2996374</t>
  </si>
  <si>
    <t>CPS-100-2019</t>
  </si>
  <si>
    <t>https://www.contratos.gov.co/consultas/detalleProceso.do?numConstancia=19-12-9812413&amp;g-recaptcha-response=03AGdBq26itpZkA9woOwvU-jXQ04R-p9MlD6RIacqHOtulkuNB_iACT_57boZOlruoaxauq8DhhNwGSNzRzU8QOcZKgVFS9gNap19olimvOp3si6qckAeA-k8m5HteQEyDCDNVxb_gQsasmHeJXzFMvmDTMdk2h73SGBQJou3y30lPFObH4aBC_5jCatVccSKxSt__hCkYEqUSbJlbFCbdl8GDEKyDKiHoi9qCMq0diKqkz1AoFhtuTyxK983IS6wgV7btCQDSI3dsc02epVQUFpUtFHGGy7VyrfBA3N6DzAMNBjhWldp5AWPQygcTj-eWaN5fOeJUu-NfPmeFv951NBWpWinJbOdxaf6jLg9nic5MiMEmsc7lEiRhTXUvNupw54Ls71NklvhKF6i4jscOyizUKezvTKCeDpNmmw1QsAO5HdlpniTqF12WA3u8h8pizgRi9KLmzBMNXoosuDMpyCq2H-Nu2FW3836SeauY_M-V8b_yqxzq7to</t>
  </si>
  <si>
    <t>Contratar los servicios de un Bachiller para apoyar el fotalecimiento a la Gestion Local de procesos institucionales y sociales de interes  publico articulada por el Fondo de Desarrollo  Local de Teusaquillo en compañía de sectores administrativos del distrito,instancias y organizaciones sociales en la Localidad</t>
  </si>
  <si>
    <t>FAINORY TIBABIJA LADINO</t>
  </si>
  <si>
    <t>CPS-101-2019</t>
  </si>
  <si>
    <t>https://www.contratos.gov.co/consultas/detalleProceso.do?numConstancia=19-12-9812465&amp;g-recaptcha-response=03AGdBq26D9_ducDPs36cV3zZNpLlMxOC0AScmf2pLDSFy4DjpXt8VhMU2XxoqYOklKlswdB5792TfbcFxTegFIpDb7OXm0DCxATxDzDmMGc-Sv93W6gRFKvF6BtfrdZcOPlS87qPJYFi7lRv2ucahBS0zpvTd1tBUpT4Dw-WUhlWetJQE9nvMMvcVKIez9n9QqPWHDwZC1Xb47eP9OOt-vZoqYzSaWw9wRt-YZhDML3lYo57hCVY8uzlmfIVdUPoxvSqonBnd2J-QmzE7Z2su3mmYpBBElmbu0mKLJjUHnG6zx9i-BSVfU1ae6kBVqn2Qd5VD1b2kEgF3zlganjWWSgXLmdl7Z0MHkLSPytydoZpdJlb-lQNUDOE928fZWqrsWC_MR64CdPp3hFQuQZfV3LNIMjc_sUjV8iW1zzzAy09NdfSSjSbz5QnfYx-WH_7QwSx_wHQMLsN2LgWPNdKA4hICQtb4jjxTooGKF-KBxWxXDOzafcLc9a8</t>
  </si>
  <si>
    <t xml:space="preserve"> Prestar los servicios de apoyo  a la Gestion para la articulacion,orientacion y concentracion de las acciones que adelante la Alcaldia Local  para el fortalecimiento  de las instancias de participacion y procesos comunitarios en la Localidad  en el marco del  proyecto de inversion 1351 Teusaquillo  Mejor para la Participacion  Cominitaria</t>
  </si>
  <si>
    <t>FABIAN LEONARDO MIUÑOZ GUERRERO</t>
  </si>
  <si>
    <t>CPS 102-2019</t>
  </si>
  <si>
    <t>https://www.contratos.gov.co/consultas/detalleProceso.do?numConstancia=21-22-22924&amp;g-recaptcha-response=03AGdBq24NBPW3N6om1KCUKqiOAwwT9MwTK-3eyrztkNxR2nsYDodl4vBZwEf9ic-HV-uYYNS41pY1zptY9hNZiDZH-0AlKDINPPieq5ikNFe5req1JFShyieZyCZPfGT70SsbTI-BKwWy62PMEzXqRlwfvVpeUb7PvrsOB90WmBBls-TW7U_zZGCvqHGU1Y15ai2jacw6BmJ_FH1KPyVEUpvz9V4nFzyjXl73ph9syc5hBY_Axjj1THRvIXMzKKdwSFhR4mipiweqOh9s8iZaPPtB-S3uLDkyuN85tjY1KmXNRO-HebnXNuOCbGTM9JfqpSVxMsI3jWt09nQ4nkQm8VgUgDSpBOVII0kEhFGoe0OxxVssynLxV7uHchnwzeh0hxf8VeVwJHzBfyCqKH5fjvW_WG0w7ESOFsKupLTN_tyq0Wi-V4wlu0jgNsBCBx0i0Rnk4eNtk2oQGjIwdPA9e_UsFE1hXvurOw</t>
  </si>
  <si>
    <t xml:space="preserve"> Prestar los servicios de apoyo  de la gestion para la articulacion,orientacion y concertacion  de las acciones  que adelante la Alcaldia Local para el fortalecimiento de las instancias de participacion y procesos comunitarios  en la Localidad, en el marco del proyecto de inversion 1351 Teusaquillo Mejor para la Participacion Comunitaria</t>
  </si>
  <si>
    <t>LOIS ALICIA  ROJAS CAMACHO</t>
  </si>
  <si>
    <t xml:space="preserve">NO APARACE NADA </t>
  </si>
  <si>
    <t>Apoyar al Alcalde  Local en la Gestion de asuntos relacionados con seguridad ciudadana, convivencia y  prevencion de confictividades, violencias y delitos en la Localidad, de conformidad con el marco normativo aplicable en la materia</t>
  </si>
  <si>
    <t>JORGE ENRIQUE ESCOBAR PRECIADO</t>
  </si>
  <si>
    <t>LEONEL SANCHEZ HERNANDEZ</t>
  </si>
  <si>
    <t>20226320003373</t>
  </si>
  <si>
    <t>06/04/2022</t>
  </si>
  <si>
    <t>FDLT-MC-006-2019</t>
  </si>
  <si>
    <t>CPS-104-2019</t>
  </si>
  <si>
    <t>https://community.secop.gov.co/Public/Tendering/OpportunityDetail/Index?noticeUID=CO1.NTC.853913&amp;isFromPublicArea=True&amp;isModal=False</t>
  </si>
  <si>
    <t>Realizar la prestacion del  servicio  para el mantenimiento, recarga, de los 32 extintores que son  de propiedad de la Alcaldia Local de Teusaquillo , garantizando su funcionameniento  de acuerdo a los presentes estudios previos</t>
  </si>
  <si>
    <t>MEGASERVICE  GVM  LTDA</t>
  </si>
  <si>
    <t>900.276.396-0</t>
  </si>
  <si>
    <t>3126356910 3133627433</t>
  </si>
  <si>
    <t>CAMILO ACUÑA CARO</t>
  </si>
  <si>
    <t>20196320004923</t>
  </si>
  <si>
    <t>CPS-105-2019</t>
  </si>
  <si>
    <t>https://www.contratos.gov.co/consultas/detalleProceso.do?numConstancia=21-22-22925&amp;g-recaptcha-response=03AGdBq24NF0FbS6WaloUmfh9wtQbuH_EYWZIOwN2xKzUvm_M3jrv7AK-EUJ7F-2_NdGzY3Wx5xDKaxcbKhCnEHLmSVf_GZB1EQz26D_GhsvX3LSTq2NME2rkKP_OCjts2xaGjfdXD5G-0b65QG-lt_opBBcDTJBHRqia25vo8oGfnUaOQ-hrEsA7ZfeuvZ7thQShDaoZT0XFtRo2Tcf2CUYSTJq19Pj05JBFOZ36FLHGwm44nGqYwVrXLoaoJo_nXqOyp9DuoD6AABPm_Bn41SbpzWZq4YmN4nJMmUn1BTB77mUTwgl5S2yDXk-nmw4VzgYi_mOtD2Llrqidy14W3K7BS5QCdI71To0coo5KLtfPpqV6kqjRcMlIob7iSkioT4-af_jtZEI-n-mCirDvy7SyWTkxXStgJ3yp2XT41GBmwFJ_MT3h5BiCF91akOw4g600MfVwqiIaOp4gAVUd8-aLOwCZtcEZ3pfqRRtn9BbNXal663mGrr-E</t>
  </si>
  <si>
    <t xml:space="preserve"> Apoyar juridicamente  la ejecucion de las acciones requeridas para el tramite e impulso procesal de las actuaciones contraversionales y/o querellas que cursen en las inspecciones de Policia 13A , 13B  y 13 E  de la Localidad</t>
  </si>
  <si>
    <t>YEIZON ZARATE YAGUARA</t>
  </si>
  <si>
    <t>NO REPORTA RADICADO</t>
  </si>
  <si>
    <t>CPS 106-2019</t>
  </si>
  <si>
    <t>https://www.contratos.gov.co/consultas/detalleProceso.do?numConstancia=21-22-22926&amp;g-recaptcha-response=03AGdBq27PNFeelLP54JC4evqqlKRGGU5CRbskcJQoTzKaq553vvDVt1KitzVWlHsofyGGPl3-6TvKcUkUQD4DDyVPBEQTCwPSTO1uT4cDNtgyu7v-2TqS_2vPXCgBXZ6VeM7cl0orBjNEoqrDP27IsxSnV671AEaTgATDroaY-AJJv1o59lK3CzPKpYSmZQ4BAa23xPE9wHqHYV_LosmEbZOLM-HbybfZwKgJ2UEj_356HGiYJYypvXJfcG8ZNQ3zKZQd_QxoXLbKbbpA3BoK0T0Nd_JNcuRGvWV8VtCFSU1ELml--Tb7gPXltJrj06tebE1R3BfLcHbDteMrEXGzkbvfvsCGR4Cc7aLqAQtKh_mxyBhQDThd3Vr4x3B775rGKfhbrRL1KFIeRLaREqSPyxfLT7MhAxY-ugEmO-ax0UVHilF8xYW0OSDaw_54q9dS0wWeE9CNHzvos3oNErhoQsy7N439KW8g0epCeHwBkmoDjPUnF9DniFg</t>
  </si>
  <si>
    <t>Apoyar juridicamente la ejecucion  de las acciones requeridas para la depuracion de las actuaciones administrativas que cursan  en la Alcaldia Local de Teusaquillo</t>
  </si>
  <si>
    <t xml:space="preserve">EDWIN PEDROZA CARDENAS </t>
  </si>
  <si>
    <t>20196320005343</t>
  </si>
  <si>
    <t>24/07/2019</t>
  </si>
  <si>
    <t>CPS 107-2019</t>
  </si>
  <si>
    <t>https://www.contratos.gov.co/consultas/detalleProceso.do?numConstancia=21-22-22927&amp;g-recaptcha-response=03AGdBq24byzWNlUPnqqF1DNB5q0Th-mTOfpk_-dHhaaCKhuUvYFfKR6IXDZ7NIw7H-e0n9Z5HY8JLv15Fas5CYwwXrH31b1hEZ3kwjcihgSA5IlGZCf9TewxJchHkcLdns-U-JiWPQ7fabl90iRVNQ42W3Z3r8JVla7hWYB1mo7ryOxAuuDof40DpbICKW8LQOnpJES_8YWhOemSgCf_0gIFkLPg1s-I3DvqOrfv24X-SW52dPEPsGqvZQSJHeoBp3cwKwdtX88apz-8r3tZXqVbhWZ5f9KSw1wlHjUv12_UwtBI0aY3bEAzDRZEBa5XWYamyywogmY1hmFoDJzRoBgtgyqpTf89RGycWYNxrZ6nkKhUnNJCZFzHj37VasA2npyIMeUD6cY_J-F3Lf5jOpVIfxz6EadsIGZQQFtxBqvG2Y1EcjW3wiFq3_eMBwllXTy0L2SPzhAr_ZHpzhdgWP_XSYC3g71VpKA</t>
  </si>
  <si>
    <t xml:space="preserve"> Apoyar tecnicamente las  distintas etapas de los procesos  de competencia de las Inspecciones de Policia de la Localidad, según reparto</t>
  </si>
  <si>
    <t>304 6358955</t>
  </si>
  <si>
    <t>FDLT-SAMC-013 DE 2019</t>
  </si>
  <si>
    <t>CPS-108-2019</t>
  </si>
  <si>
    <t>https://community.secop.gov.co/Public/Tendering/OpportunityDetail/Index?noticeUID=CO1.NTC.912913&amp;isFromPublicArea=True&amp;isModal=False</t>
  </si>
  <si>
    <t xml:space="preserve"> Prestacion de servicios  para realizar  acciones de promocion  del buen trato mediante  la vinculacion   de los sectores  poblacionales de la  de la Localidad de Teusaquillo en el marco del proyecto 1335 TEUSAQUILLO MEJOR PARA LA PRIMERA INFANCIA DENTRO DE SU COMPONENTE  buen trato infantil, de conformidad con los estudios previos, anexo tecnico y pliego de condiciones</t>
  </si>
  <si>
    <t>FUNDACION OTRO ROLLO SOCIAL</t>
  </si>
  <si>
    <t>900.018.217-5</t>
  </si>
  <si>
    <t xml:space="preserve">YENNY UMAÑA LOPEZ / ADRIANA BELALCAZAR /CARLOS EDUARDO CASTAÑEDA ALVARADO/ANDREA MILENA GONZALEZ ZULUAGA </t>
  </si>
  <si>
    <t>20226320002313/20216320001203/7043/0253</t>
  </si>
  <si>
    <t>FDLT-MC-009-2019</t>
  </si>
  <si>
    <t>109-2019</t>
  </si>
  <si>
    <t>https://community.secop.gov.co/Public/Tendering/OpportunityDetail/Index?noticeUID=CO1.NTC.873001&amp;isFromPublicArea=True&amp;isModal=False</t>
  </si>
  <si>
    <t>Servicio de mantenimiento prevenctivo  y correctivo  de los sistemas telefonicos de las sedes de la Alcaldia Local de Teusaquillo con soporte presencial y bolsa de respuestos agotable según necesidades de la entidad</t>
  </si>
  <si>
    <t>SYPCO SAS -MANTENIMIEMNTO DE SITEMAS TELEFONICOS</t>
  </si>
  <si>
    <t>900360583-0</t>
  </si>
  <si>
    <t>20226320004333</t>
  </si>
  <si>
    <t>CPS 110-2019</t>
  </si>
  <si>
    <t>https://www.contratos.gov.co/consultas/detalleProceso.do?numConstancia=21-22-22928&amp;g-recaptcha-response=03AGdBq27NPZnVwk-XhVzleNAuCxA8Kuhp95gx380RcmJSmWw9RTNpJey4rS_k8cGXThrAAUl5A5LLJ90M1jqveSDsPptFgz-pyow78Nbxa6hseMYVIVIe4q286hPYN6EwF6QytrNjnic9YuopHL48vrxSGMGa4r64y3BZAuaXiZwgalQc5pMA0mwsXBhT5UYLNHvcjYgqVFno2FfjvrDL80fKpierjiD7ZicnXJry6Ne1pLb1J5Ml131eF29nFsYghRDlOU4vu8rmTHhi6F3cBdfmgR41f2gdVGzXSHXl9nUXxPkzTHEMZh-BmiPLGKFJ5T7l_OWRqRE2J0-LOIYsgYiCnFTEgAV3j1KDvL91VlOjzt0zSeeGBaZaIlHvTAAIEJTXTpa9wWhx2ZXQdIT9PufrR6-QlyfrTVVWZI4_dbS4Tv7A5Eo9GqgvgJA-czup32Y4FfC_iv8X_7lAwRcQkJxv1jy80muI5w</t>
  </si>
  <si>
    <t xml:space="preserve"> Prestar los servicios  de apoyo a la Gestion como acompañamiento a los operativos y jornadas relacionadas con asuntos de seguridad ciudadana, convivencia y prevencion de conflictividades en el marco del  del Plan de Desarrollo Local  2017 - 2020, Plan de Gestion</t>
  </si>
  <si>
    <t>DIANI MIREYA PINZON ROZO</t>
  </si>
  <si>
    <t>320 2176120</t>
  </si>
  <si>
    <t>CPS 111-2019</t>
  </si>
  <si>
    <t>https://www.contratos.gov.co/consultas/detalleProceso.do?numConstancia=21-22-22923&amp;g-recaptcha-response=03AGdBq26QK5Vt6602gGkjU1fUjWFw0YqPoo8GaIOnRJyVpEqFA3vxah4pUREFJ_bh7T0wxI23tvBKPK2SiPk0zjz7VZikTLVOUpmLqaN7a-vsuuNgt_aQKDVBd4JepgkwOc4_AFDZnLnymEwOHBvIG_kjie0Sru-Dl872MZuVfzObM5sQjRrCI561XuTOwNM_SuLvBskhMe_y_tOvmMh2RmzRsQd-0AlgvXkwnVgkHANlKPrqlBwZEvWOceCQ8rtJTMuG05lHqGFhAC49uUd9bZrbPRYRHwXGCOhMxkLf7sPHfaPynpi2f_NtLdUh2vAfqqsEz9iCP8_N1EGAlaPxUwYQbaUlBqU2nBSeNFc5XqJ5YaWaKqfFNfF2BaPhYq4WOoAF3BJ8nhbA9_boDQ_KzMdqOsjrY07UxqSGtq20uBw_icSQCspAKjjBRL7mETcdUqqGe5pr0Lz_Irh1YgbnHqm9zb0tBFswcg</t>
  </si>
  <si>
    <t>Prestar servicios de apoyo a la Gestion en temas administrativos y asistenciales  enfocadas a la Gestion Ambiental externa,  encaminadas a la  mitigacion  de los diferentes impactos ambientales y la conservacion de los recursos  naturales de la Localidad.</t>
  </si>
  <si>
    <t>IVONNE CUELLAR SAAVEDRA</t>
  </si>
  <si>
    <t>20196320005323</t>
  </si>
  <si>
    <t>CPS-112-2019</t>
  </si>
  <si>
    <t>https://www.contratos.gov.co/consultas/detalleProceso.do?numConstancia=19-12-9907283&amp;g-recaptcha-response=03AGdBq26NCf-JJnRAYGaAwlNcNLMogmNNKsNLVlrU71NM7wxmjJP1QHPeshn9YHzD_Iw1Ub5pSHqw_8VA67RdzRECUWaZWDHqZmqeTqrp7C92axZQseJmRmvlS4Ses4zFU3JF-xd5k1Yj6Ae_WeE8Qt0_EkBGm0yGGbWiGE0PEhxDnmT__7YMx19Jywk1D0Mh_-PpwLkHChcpP1OaifPiGJcy5V6USs2teaft0LkotU9dmpWZ82yAmHCAL5Gmt5ZibZoJ_Plh-f0wKlspBVRH7I1R9dFz55O3tMr9oLZOZD3CL-QeAv4syZ51KOCvTBN_uYmNcG3WCKX-L-r2wKF_dfa0Fex5Wt4rbnwW48fZYqrRLbsGode0qXxaY7PsJJtbPH-yp_KNLjmy5RG_go5MfLASBaRn5DjMhfxX1Bm5wHV5vB4tBHX6FOktoYAOYl7Sq4WtXZHtglX3QuJmk1DsILGcSMtZjhzYa6wautXVe2h5rtAB-aVHUlg</t>
  </si>
  <si>
    <t xml:space="preserve"> El Contratista  se obliga para con el Fondo de Desarrollo  Local de Teusaquillo a prestar sus servicios  profesionales para realizar todas ñas actividades concernientes al seguimiento  del contrato de obra COP 088-2016  construccion de la nueva sede del FDLT   y su interventoria en las etapas contractuales y pos contractuales en el marco del plan  de desarrollo local 2017--2020 Plan de Gestion</t>
  </si>
  <si>
    <t>JOSE MAURICIO BELLO PEREZ</t>
  </si>
  <si>
    <t>20196320006463</t>
  </si>
  <si>
    <t>09/09/2019</t>
  </si>
  <si>
    <t>CPS-113-2019</t>
  </si>
  <si>
    <t>https://www.contratos.gov.co/consultas/detalleProceso.do?numConstancia=19-12-9907531&amp;g-recaptcha-response=03AGdBq27Fy3qE-KQ8rmcu0BdpioHp8HXP4pzesvkJ98vBpnyHIYf4eEVd1S430_XurX7wZesjd5IIXh0mHcemMySNc2WngZaPz_HlKhATSuWagfzZy949gANPT6BXEOqc3U9MGmFQ2w2B90VOYakir_I7MS-0YgZ8VTY7-cYkL9NMWJCGI9PMqzd9xQLD9-8B9aGuVVvGr34-HAAiJEWnQjJwLm2O0wChDN7_9Yp_GzGwIWKmSNnKugg9cN1_U9SbInCDXHoxhiOW6HIpRsxZiJNM6DcebWAZHArqr4-hvFAcYt_io6gDfEw6E0XWDtbmaH95sNEG7bISlyK-xf7lwbLm1wudxAzhkqU7f57OVhHX12I1ZVT-WS-Fxpq4LozeTxHbfQVQbntcPy25tZ6jveAWsR3FzKUCt7m7rO9embgvOCzZCtuJiQ90RqYAXOWTEFE1nTqXYfygQ7h85F_hYvvwbd_kzn8HWpnqyt5m5C4lHx3jqIAogyU</t>
  </si>
  <si>
    <t xml:space="preserve"> Prestar servicios de Apoyo  a la Gestion entemas administrativos y asistenciales  enfocadas  a la Gestion  ambiental externa , encaminadas a la mitigacion de los diferentes impactos ambientales y la conservacion a los recursos naturales de la Localidad</t>
  </si>
  <si>
    <t xml:space="preserve">FREDDY EDUARDO NARVAEZ </t>
  </si>
  <si>
    <t>MARIA ELENA ORTEGA AMAYA / GERMAN CAMILO ALMANZA BASTIDAS</t>
  </si>
  <si>
    <t xml:space="preserve"> 20226320003653 / 20196320005323</t>
  </si>
  <si>
    <t>CPS 114-2019</t>
  </si>
  <si>
    <t>https://www.contratos.gov.co/consultas/detalleProceso.do?numConstancia=21-22-22931&amp;g-recaptcha-response=03AGdBq25AMMPzwwM63uavQMGWUKpQLZXpYIRfT3hhU7dY5VyqciKLM-LEUqNTzLt6Gd5avrRd2UgTgqfIU9SpXbzUNZK9QdUmnWF1wSk0d3aK6OMy2XwjdAAwbe0Tgek_Ip5E4O85oFeFeoKKEJ10hIkuLWAOLD9ipVQwsix7s5BljHruvd2_41jdMAQ3KZJbMm4TPPF7GyxPSiDkMwXculXHmlmj3DZV6BykG57wiaWwYCL3GNEJxMBhPFCJkipeQHZcYgzO0pnlA8lsfYQHisdQ96_xLkOs9MYkBLCnWiW2YQtYVv814Om3JeFRbqxCQLx4GtVwWRX03yw7LemB7_tPmI5_LYBWGJ2nYBbbwDIBS4iHJdAWVKphOy3yGyAS-LCibKX8GN0TuJC0gHgUF9v_CO01q4nnQDjpWHQvTKUnltJIi1Sq7G4Zh6ZVGytFRQnVB_f7PUSWRSULKUmft0AvRAsnrNMHbMkpexDgaDW7IYiXAIFgPxU</t>
  </si>
  <si>
    <t xml:space="preserve"> Apoyar tecnicamente a los reponsables e integrantes  de los procesos en la implementacion de las herramientas de gestion, siguiendo los lineamientos metodologicos establecidos por ña Oficina Asesora de Planeacion de la Secretaria Distrital de Gobierno</t>
  </si>
  <si>
    <t>20196320005333</t>
  </si>
  <si>
    <t>CPS 115-2019</t>
  </si>
  <si>
    <t>https://www.contratos.gov.co/consultas/detalleProceso.do?numConstancia=21-22-22932&amp;g-recaptcha-response=03AGdBq246E4qk5npJ1WtHUNo5VLrx2fKs9at0aHvntt5FPeelP_XSOzbd-Uqh-QvWqiamsQebIa0I5etzq1Z8ipcYay3hKvhhF2Uv1k372BHaJ5QlD7USZpuPXhqC0lLpUBH02gJy3FliJij58iDtL9hFx7p5Uri8oT3D14Q9GYn6uJT7wV-HgolN4o2rHke56gj1pT7wYyxV5b7lz1-_r_uy7fYkRm3-EorXutyIeKxrlb3AtAqA2dmYJvlniLxQtHtXaZyNKuN8zxEuQM8T14OTMKHwEnbW3AJEET8Zlk27oUm-FcSBLjVNt_Jbs2gv1kQhQFqWiT95eTqGtQyYPDMo6PltIpXXRSvrfQ4l9YT_yn7Fvh0eFakvJKORRM_Un9I0-RivduEb_JNZjDaApsZaJ738HLXiSNwOwQZVZDiqgMsCw86j5rsvc9ATcri97Y8U41bsdURfp_WJWvFNDMKuZUya9GZx-g</t>
  </si>
  <si>
    <t>Contratar los servicios de un bachiller para apoyar el fortalecimiento a la gestion local de procesos institucionales y sociales de interes publico articulada por el Fondo de Desarrollo Local de Teusaquillo en compañía de sectores administrativos del Distrito,instancias y organizaciones sociales en la localidad.</t>
  </si>
  <si>
    <t>CRISTIAN EDUARDO MASMELA CASTILLO</t>
  </si>
  <si>
    <t>CPS 116-2019</t>
  </si>
  <si>
    <t>https://www.contratos.gov.co/consultas/detalleProceso.do?numConstancia=21-22-22933&amp;g-recaptcha-response=03AGdBq25s8nXHsaW1DUba-7WBsmsbo4oESXn5ZjTWfck_kkdhv2gmjcyFG-prC4QaLxXMW9FP-A4g7_bpIF60gNxivJ8nQhSVug9ePJ-mYhBzu3M6FhV--IlVnxrDo8c5yQMm4aZGpvqD0pi8JJl58MtcmY2L2yfwstL_2xNQQFKRTVzxddATI4XPU80KPi_OH-ZX4zo2TZwjn-XpvJbJXd2TTrojOGnlzmCRbgC0GGIzCNm8NEvggaJTsz7_sHKjtZN4vwB68Zwpm9DeLuyJVOdnXbBj4rt-uwI35uIEBVTWnOoNNhh7dB8zr0a_F4t734l_79b1riOfzzBx17o6-e1Wq5ZjJfkVzVfMID_kaWkTmyLhSO2WqqhIBcTMETapTR3U7rDA67zP6cDwcauShOy6Q1JgVK0GjRCmpDgYDlaQR1WIbDUjAeoSjNw5L8O4UDOa9RrR3QYnUqHXFBhxO7ukEIV3BOBk0A</t>
  </si>
  <si>
    <t>Contratar los servicios de un bachiller  para apoyar el fortalecimiento a la gestion local de procesos institucionales y sociales  de interes publico articulada por el Fondo de Desarrollo Local de Teusaquillo en compañía de sectores administrativos del Distrito,instancias y organizaciones sociales en la localidad</t>
  </si>
  <si>
    <t>CARLOS JULIO GONZALEZ CORTES</t>
  </si>
  <si>
    <t>CPS-117-2019</t>
  </si>
  <si>
    <t>https://www.contratos.gov.co/consultas/detalleProceso.do?numConstancia=19-12-9907412&amp;g-recaptcha-response=03AGdBq274rjtzD_w3-XNFsYTVIFhFV3QBV05qdPxBuCtlWs46TWrN5fgpuxH_EsPI6jJEPBAWGSRha7xXyYwd_GqP3yJ9G212mMS7wKDqgZ8QWDO0lz5V7AWeRK0t0PodhOBSUftoO7BkdSO25vaACwZlOZH9Olairty8Y7-j2PJBJo8GODpbNJSDusuc8GQWBrtt99_fGEWY9aqrQn4LWFOuIVVrcncJnXd8zoBCVXHSjy_bUrNqGZOEUvYbsP1CPEOfbNxJNPi7xYTcSt7RTxdV7x6Pd5SlwuP4vlcE9VjYkgs-RXYx77N3l6s3_7N6GzSJ6eXGi83mGwTTgpPVm2Pn9iG2mn0l4GBIxHjTQPpsIcECj-K3mDcbJpEHmr5xQRJNIX0YN_aM9k4dIFwJBn38wldB6Cugp8D9TnqRlq7PJelD3vCz1EaZPAv9fdpemejmxitEQAhPMvWvUwxztHQ5JpQnTov7jGYm7b3U3Rbib29cD-HLQbI</t>
  </si>
  <si>
    <t xml:space="preserve"> Contratar los servicios de un bachiller para apoyar el fortalecimiento a la Gestion Local de procesos  institucionales y sociales  de ibteres publico  articulada por el Fondo de Desarrollo  Local de Teusaquillo en Comáñia de sectores administrativos del Distrito,instancias y organizaciones sociales en la Localidad</t>
  </si>
  <si>
    <t>GLADYS ROCIO GUERRA FORERO</t>
  </si>
  <si>
    <t>318 685 1518 / 4751741</t>
  </si>
  <si>
    <t>FDLT-MC-011 DE 2019</t>
  </si>
  <si>
    <t>118-2019</t>
  </si>
  <si>
    <t>https://community.secop.gov.co/Public/Tendering/OpportunityDetail/Index?noticeUID=CO1.NTC.895724&amp;isFromPublicArea=True&amp;isModal=False</t>
  </si>
  <si>
    <t xml:space="preserve"> PRESTAR EL SERVICIO INTEGRAL DE  FOTOCOPIADO Y  ESCANEO  DE DOCUMENTOS A PRECIOS UNITARIOS SIN FORMULA DE REAJUSTE MEDIANTE EL SISTEMA DE OUTSOURCING DE ACUERDO CON LOS PRESENTES ESTUDIOS PREVIOS, ANEXOS TECNICOS E INVITACION</t>
  </si>
  <si>
    <t>SERTCO SERVICIO  DE  FOTOCOPIADO</t>
  </si>
  <si>
    <t>29/04/2022</t>
  </si>
  <si>
    <t xml:space="preserve">FDLT-SASIP-012 DE 2019 </t>
  </si>
  <si>
    <t>CV-119-2019</t>
  </si>
  <si>
    <t>https://community.secop.gov.co/Public/Tendering/OpportunityDetail/Index?noticeUID=CO1.NTC.909052&amp;isFromPublicArea=True&amp;isModal=False</t>
  </si>
  <si>
    <t>Adquisicion, instalacion, configuracion y puesta en  marcha de una UPS  Y SISTEMAS PERIFERICOS para la Alcladia Local de Teusaquillo y sus dependecnias</t>
  </si>
  <si>
    <t>COLOMBIANA DE  SERVICIOS TECNOLOGICOS - CONSULTEC</t>
  </si>
  <si>
    <t>800.249.315-7</t>
  </si>
  <si>
    <t>FDLT-SA-MC-014-2019</t>
  </si>
  <si>
    <t>120-2019</t>
  </si>
  <si>
    <t>https://community.secop.gov.co/Public/Tendering/OpportunityDetail/Index?noticeUID=CO1.NTC.913825&amp;isFromPublicArea=True&amp;isModal=False</t>
  </si>
  <si>
    <t xml:space="preserve"> Desarrollar las actividades enmarcadas en el proyecto  1333  Teusaquillo mejor para la cultura , la recreacion  y el deporte  para los procesos de formacion artistica y cultural mediante la realizacion de eventos culturales y artisticos en la Localidad de Teusaquillo</t>
  </si>
  <si>
    <t>900.094.963-5</t>
  </si>
  <si>
    <t>LEONEL SANCHEZ HERNANDEZ/ESTEBAN ZABALA RAMIREZ/ANDREA MILENA GONZALEZ ZULUAGA</t>
  </si>
  <si>
    <t>20226320002233/20216320001203/0253</t>
  </si>
  <si>
    <t>FDLT-SA-SIP-010-2019</t>
  </si>
  <si>
    <t>121-2019</t>
  </si>
  <si>
    <t>https://community.secop.gov.co/Public/Tendering/OpportunityDetail/Index?noticeUID=CO1.NTC.904923&amp;isFromPublicArea=True&amp;isModal=False</t>
  </si>
  <si>
    <t>Adquisicion de elementos pedagogicos que faciliten  el desarrollo de habilidades y potencialidades en los niños y niñas de los Hogares Infantiles LOS PEQUEÑOS GENIOS, CORAZONCITOS,PEQUEÑOS CORAZONES Y SUEÑOS Y AVENTURAS,presentes en la Localidad de Teusaquillo</t>
  </si>
  <si>
    <t>NACIONAL DE INSUMOS SAS</t>
  </si>
  <si>
    <t>900.471.508-4</t>
  </si>
  <si>
    <t>CARLOS EDUARDO CASTEÑEDA ALVARADO</t>
  </si>
  <si>
    <t>20196320007043</t>
  </si>
  <si>
    <t>15/10/2019</t>
  </si>
  <si>
    <t>FDLT-MC-016-2019</t>
  </si>
  <si>
    <t>122 DE 2019</t>
  </si>
  <si>
    <t>https://community.secop.gov.co/Public/Tendering/OpportunityDetail/Index?noticeUID=CO1.NTC.950411&amp;isFromPublicArea=True&amp;isModal=False</t>
  </si>
  <si>
    <t>Suministro de la Poliza de Vida de los EDILES  de la Localidad de Teusaquillo- Bogota D.C  con una vigencia no inferior a 365 dias, expedidas por Copañias de Seguros legalmente constituidas.</t>
  </si>
  <si>
    <t>SEGUROS  LA PREVISORA</t>
  </si>
  <si>
    <t>HELENA DEL PILAR RODRIGUEZ CARDONA</t>
  </si>
  <si>
    <t>20196320000373/7273</t>
  </si>
  <si>
    <t>FDLT-SA-MC-008-2019</t>
  </si>
  <si>
    <t>123-2019</t>
  </si>
  <si>
    <t>https://community.secop.gov.co/Public/Tendering/OpportunityDetail/Index?noticeUID=CO1.NTC.953320&amp;isFromPublicArea=True&amp;isModal=False</t>
  </si>
  <si>
    <t xml:space="preserve"> Contratar los servicios de METROLOGIA legal a precios  unitarios a monto agotable, para el desarrollo de actividades inherentes a la verificacion de equipos e instrumentos de medicion, en el marco de inspeccion, vigilancia y control que adelanta el  FONDO DE DESARROLLO  LOCAL DE TEUSAQUILLO</t>
  </si>
  <si>
    <t>LUIS MARTIO SOSA</t>
  </si>
  <si>
    <t>2771175  7580387</t>
  </si>
  <si>
    <t>FDLT-SA-SIP-015-2019</t>
  </si>
  <si>
    <t>124-2019</t>
  </si>
  <si>
    <t>https://community.secop.gov.co/Public/Tendering/OpportunityDetail/Index?noticeUID=CO1.NTC.916418&amp;isFromPublicArea=True&amp;isModal=False</t>
  </si>
  <si>
    <t>CONTRTAR EL SUMINSITRO DE ELEMENTOS DE PAPELERIA, UTILES DE ESCRITORIO Y OFICINA , MEDIANTE EL SITEMA DE SUMINISTRO INTEGRAL A PRECIOS UNITARIOS,PARA LAS DIFERENTES DEPENDENCIAS DE LA ALCALDIA LOCAL DE TEUSAQUILLO Y LA JUNTA ADMINISTRADORA LOCAL DE TEUSAQUILLO</t>
  </si>
  <si>
    <t>GRUPO LOS LAGOS SAS</t>
  </si>
  <si>
    <t>125-2019</t>
  </si>
  <si>
    <t>https://www.contratos.gov.co/consultas/detalleProceso.do?numConstancia=20-12-10263127&amp;g-recaptcha-response=03AGdBq26K5QxwZljQ4Txk8y1nV2ubBu4D_ewUWassp0mhUm-jsk6F5VOwI8srn25wQa9ZYBUIT7eSjVdnc97XAxn3JfE7WObPwgK7iB73rPlNxRRzCACvY95J6UyRGEHXSIZvj62F4TSpqTVYlQgdQTsNu_ge9quibj2SMK6VFOTSjJMVxZ_dOpAQGtjWVJ1Uw3ZRDzqTMjvg7ibYJTxniQjjWcKTphmqkOJTPA6UbxCFNtdkw3iT8L2-WMIynRw6SGouvzm4bxO5CNazk-9C0FNhTmuJwBDauFQo7dhju6KIcXHPAR1pqzf1kZv_-WpjufRpBamlf9PQe_XMaVbTgyBdePuFoPgmPIwh6xOpvqXuZQfvabbEVLDv-Gr7tcI0jBDxPnApekawy21zI7LjLqleVe1nRdF2ZKj3qrKXuMGKtgQCQm2xIqSpDF_x077TfqP4harhmqX9z3YSfVrG3Wgd3umjQJZcmg</t>
  </si>
  <si>
    <t>Prestar los servicios  prefesionales como poyo a la gestion  en el Area Gestion Desarrollo Local de Teusquillo realizando las  las actividades concernientes a la formulacion, ejecucion,seguimiemnto  y liquidacion  necesarias que conllevan  dar cump0limiento al plan  anual de adquisiciones, en lo referente a los rubros de funcionamiento y componentes  asignados al proyecto  1329, en el marco del Plan de Desarrollo Local 2017 - 2020, Plan de Gestin , de acuerdo a los presentes estudios previos.</t>
  </si>
  <si>
    <t>IVANNA  CAROLINA HERNANDEZ QUIROZ</t>
  </si>
  <si>
    <t>300 4207320</t>
  </si>
  <si>
    <t>CPS126-2019</t>
  </si>
  <si>
    <t>https://www.contratos.gov.co/consultas/detalleProceso.do?numConstancia=20-22-17537&amp;g-recaptcha-response=03AGdBq25TQXp_kqe1ZuJBldfVdXs5-sr5KjhcUT-JeXm0Cd6HEdWtk7EGE8EWfhXU5DqJ3gpqemydKfmLVCo-QFtX8P92bOiw7uFEHFLeIyBX-NIJP-bVOCL2B_vhk8cftxo8RT2vAsAePtj8zAPPuQ7FsTqsySWGz5UpjIEbS_TFaDdvp4qmqJGkru3A5VKITLEsFT8PNHtk-hVgf3qRYpbZyN6-g4esXjfV0g-rawosZmIU1LCmOvoG7nC5rWrcFhwNXJnGvRB-pbM71lPhQHGdGE6ow9O3s61ozPj7H3JQr8rOWAwg1HgBKlLc4E0RMpdKZ5PaFNrIQ9XB128t84W1XhWhxqnsrlNhjiTb2N4OWTxBKyvbT8bkEAG-sXgzYcymNpSqAWkCREjDg7oOAW1Zxr9wa7tXI8FbRCBoAer4jtYU5PkXAzh1Ew3r_9-1nH8Y-mL9l3QErjZ_XGMWtDAgf2jqw7v0NQ</t>
  </si>
  <si>
    <t xml:space="preserve"> Contratar los servicios de un bachiller  para apoyar el fortaleciomiento a la gestion local de procesos institucionales y sociales de interes  publico, articulada por el Fondo de Desarrollo Local de Teusaquillo  en compañía de sectores administrativos del distrito,instancias y organizaciones sociales en la localidad.</t>
  </si>
  <si>
    <t>LAURA MARCELA BONILLA PENAGOS</t>
  </si>
  <si>
    <t>320 2716361</t>
  </si>
  <si>
    <t>FDLT-MC-020-209</t>
  </si>
  <si>
    <t>127-2019</t>
  </si>
  <si>
    <t>https://www.colombiacompra.gov.co/tienda-virtual-del-estado-colombiano/ordenes-compra/41953</t>
  </si>
  <si>
    <t>ADQUIRIR A TITULO DE COMPRAVENTA  MEDIANTE COMPRA DE GRANDES  SUPERFICIES  DE LA TIENDA (ARTICULOS DE MANTENIMIENTO Y REPARACION)</t>
  </si>
  <si>
    <t>CENCOSUD</t>
  </si>
  <si>
    <t>6579797 EXT 62232</t>
  </si>
  <si>
    <t>https://community.secop.gov.co/Public/Tendering/OpportunityDetail/Index?noticeUID=CO1.NTC.974106&amp;isFromPublicArea=True&amp;isModal=False</t>
  </si>
  <si>
    <t>CONTRATAR EL SERVICIO DE EMBELLECIMIENTO URBANO MEDIANTE LA REALIZACIÓN DE ACTIVIDADES AMBIENTALES, PARA EL CUMPLIMIENTO DE LAS METAS DEL PROYECTO 1330 TEUSAQUILLO MEJOR PARA EL AMBIENTE</t>
  </si>
  <si>
    <t>900.374.639-5</t>
  </si>
  <si>
    <t xml:space="preserve">MARIA ELENA ORTEGA AMAYA </t>
  </si>
  <si>
    <t>FDLT-CD-128-2019</t>
  </si>
  <si>
    <t>CI-128</t>
  </si>
  <si>
    <t>https://www.contratos.gov.co/consultas/detalleProceso.do?numConstancia=19-12-10104710&amp;g-recaptcha-response=03AGdBq255W3CvjEWU3v2PEACGUSzR4B4-XwwQsHlOmIY4A2YGEkEZ93C2Z1hGcyh9DyV7UxOkWBbly-lBfL_khuQetg6OaMkxVs7o5WAUItOjdjlQ797vYjwJ6TSnAI9LtAhuMankxuwwvEmYKVnTHoBxHURWjuHpfmn2ko8ujQl5SC1YtrOxfmESr7s7NqJbj6KjnvOgxTvdKMUYWoTIQ78Bg3FHQggZcY9qmHxK2XT4TzKznIAwSliuUpCaMNpfMRj5JPzftmiap7rtKJqLuBGCvca_q7uGKKjcJhcUbVTCa4gRka9Ivpe9iZ4-o2U0NAZI_z3Umz6fTsB7Kh5NZWQcL-wkm8lA5PhT8GQd7qhdrmcZisJix5bDILRfRWvL6-eeMoCrc8JywVf6iwy5xfd0wzY32g_AXGiBVRQOApOBvR8kxtx32waYxUuMrTqX_q6fVEWy-zjhOVCC63WGbjbO6dTUADP_B5Aj9d-dlutPm_MrjeqNwV4</t>
  </si>
  <si>
    <t>PRESTAR LOS SERVICIOS DE ADMISIÓN, CURSO Y ENTREGA DE CORREO, CORRESPONDENCIA Y DEMÁS OBJETOS POSTALES, EN SUS DIFERENTES MODALIDADES, QUE SE GENEREN EN LA ALCALDÍA LOCAL DE TEUSAQUILLO Y JALT DE CONFORMIDAD A LO ESTABLECIDO EN LA LEY 1369 DE 2009 Y PROPUESTA PRESENTADA POR SERVICIOS POSTALES NACIONALES S.A. 4-72</t>
  </si>
  <si>
    <t>SERVICIOS POSTALES NACIONALES S.A. 4-72</t>
  </si>
  <si>
    <t>900.062.917-9</t>
  </si>
  <si>
    <t>FDLT-MC-022-2019</t>
  </si>
  <si>
    <t>129-2019</t>
  </si>
  <si>
    <t>https://community.secop.gov.co/Public/Tendering/OpportunityDetail/Index?noticeUID=CO1.NTC.983807&amp;isFromPublicArea=True&amp;isModal=False</t>
  </si>
  <si>
    <t>CONTRATAR LA PRODUCCIÓN, IMPRESIÓN Y/O ADQUISICIÓN DE MATERIAL POP Y DE PIEZAS COMUNICATIVAS QUE LOGREN DIFUNDIR LAS ACTIVIDADES, PROGRAMAS, PLANES Y PROYECTOS DESARROLLADOS POR LA ALCALDIA LOCAL DE TEUSAQUILLO</t>
  </si>
  <si>
    <t>INVERSIONES DÍAZ POSADA S.A.S</t>
  </si>
  <si>
    <t>830.061.287-9</t>
  </si>
  <si>
    <t>FDLT-CM-SA-017-2019</t>
  </si>
  <si>
    <t>CI 130 DE 2019</t>
  </si>
  <si>
    <t>https://community.secop.gov.co/Public/Tendering/OpportunityDetail/Index?noticeUID=CO1.NTC.970349&amp;isFromPublicArea=True&amp;isModal=False</t>
  </si>
  <si>
    <t>REALIZAR LA INTERVENTORIA TÉCNICA, ADMINISTRATIVA, FINACIERA, JURÍDICA, SOCIAL, AMBIENTAL Y SISO AL CONTRATO DE OBRA PÚBLICA QUE TENDRA POR OBJETO ES CONTRATAR POR EL SISTEMA DE PRECIOS UNITARIOS FIJOS SIN FÓRMULA DE REAJUSTE Y A MONTO AGOTABLE, LAS OBRAS NECESARIAS PARA LA ADECUACIÓN, MANTENIMIENTO Y/O DOTACIÓN DE MOBILIARIO DE DIFERENTES PARQUES VECINALES Y DE BOLSILLO DE LA LOCALIDAD DE TEUSAQUILLO, DE CONFORMIDAD CON LOS ESTUDIOS PREVIOS Y ANEXO TÉCNICO APÉNDICES</t>
  </si>
  <si>
    <t>CONSORCIO FDLT 2019</t>
  </si>
  <si>
    <t>901.343.727-6</t>
  </si>
  <si>
    <t>SANDRA LORENA QUINTERO CHAVEZ / HUGO JAVIER RUBIO</t>
  </si>
  <si>
    <t>20226320002263/20216320001203</t>
  </si>
  <si>
    <t>Cps 131 2019</t>
  </si>
  <si>
    <t>https://www.contratos.gov.co/consultas/detalleProceso.do?numConstancia=20-22-15915&amp;g-recaptcha-response=03AGdBq26Fw5UBaqVpEIosJmCGJ7IX8Z2GTwniFnppAVg2otKtdwK86gpcr0Wz1bMbqi65lgrGDphF-Uk4mdoPAqlfnXLXa76IhxNkJHxJAsk8hm1Ws6Pk5OvDBC4Z507N67bCCRBZv_PZR5jOmCOUCqb3UlE-WdEZv5gMxMBZvyxYPAn_Qe2oNM7m6fSMb79R87xxVhT9gXvM7TQMhItyjHtMrjLIx7-HSc9Yv8hQBD3l0OlP1duMvDcwEXiCM0O7Jj2ioGEJyB5UPTUgRfoIM2IhSwYSzzIser6B0ripeWMmqLss6XoxCrYfFtsitlxv9d70mz9NCkZNGm9EVU5k5hFFuWmjTOXfJWQgbaBUwY6A_UshFQ7GZMy8JgYZziLGvIQSyPekT5px8XZbVxbDaBSLy30TGRsMJz15izAdZqy0ujsoWqgUIrUa2iNdAzKD-jrFbj-5t15IYLzqsDksVlOES2NKXyHslQ</t>
  </si>
  <si>
    <t>“Contratar los servicios de un bachiller para apoyar el fortalecimiento a la gestión local de procesos institucionales y sociales de interés público articulada por el fondo de desarrollo local de Teusaquillo en compañía de sectores administrativos del distrito, instancias y organizaciones sociales en la localidad.”</t>
  </si>
  <si>
    <t>YESICA LORENA CONDE PERDOMO</t>
  </si>
  <si>
    <t>FDLT-LP-007-2019</t>
  </si>
  <si>
    <t>COP 132 DE 2019</t>
  </si>
  <si>
    <t>https://community.secop.gov.co/Public/Tendering/OpportunityDetail/Index?noticeUID=CO1.NTC.928304&amp;isFromPublicArea=True&amp;isModal=False</t>
  </si>
  <si>
    <t>EJECUTAR A PRECIOS UNITARIOS Y A MONTO AGOTABLE, LAS OBRAS Y ACTIVIDADES NECESARIAS PARA LA CONSERVACIÓN DE LA MALLA VÍAL LOCAL E INTERMEDIA Y ESPACIO PÚBLICO DE LA LOCALIDAD DE TEUSAQUILLO, EN LA CIUDAD DE BOGOTÁ D.C. DE CONFORMIDAD CON LOS ESTUDIOS PREVIOS, ANEXO TÉCNICO Y APÉNDICES</t>
  </si>
  <si>
    <t>INCITECO S.A.S</t>
  </si>
  <si>
    <t>800.104.214-9</t>
  </si>
  <si>
    <t>HUGO JAVIER RUBIO/MAGDA LORENA DAVILA VELANDIA</t>
  </si>
  <si>
    <t>20226320002213/20216320001203/0373</t>
  </si>
  <si>
    <t>FDLT-SAMC-024-2019</t>
  </si>
  <si>
    <t>CPS-133 DE 2019</t>
  </si>
  <si>
    <t>https://community.secop.gov.co/Public/Tendering/OpportunityDetail/Index?noticeUID=CO1.NTC.1001714&amp;isFromPublicArea=True&amp;isModal=False</t>
  </si>
  <si>
    <t>REALIZAR EVENTOS DE RECREACIÓN Y DEPÓRTE Y FORMULACIÓN DEPORTIVA EN EL MARCO DEL PROYECTO 1333 TEUSAQUILLO MEJOR PARA LA CULTURA, LA RECREACIÓN Y EL DEPORTE , DE ACUERDO A LOS ESTUDIOS PREVIOS Y ANEXO TÉCNICO</t>
  </si>
  <si>
    <t xml:space="preserve">CITIUS COLOMBIA </t>
  </si>
  <si>
    <t>900.258.517-9</t>
  </si>
  <si>
    <t xml:space="preserve">LEONEL SANCHEZ HERNANDEZ / JAIRO LEON / ANDREA MILENA GONZALEZ ZULUAGA </t>
  </si>
  <si>
    <t xml:space="preserve"> 20226320002233/20216320001203/0253</t>
  </si>
  <si>
    <t>133A</t>
  </si>
  <si>
    <t>FDLT - SAMC-026 DE 2019</t>
  </si>
  <si>
    <t>133-2019</t>
  </si>
  <si>
    <t>https://community.secop.gov.co/Public/Tendering/OpportunityDetail/Index?noticeUID=CO1.NTC.1002809&amp;isFromPublicArea=True&amp;isModal=False</t>
  </si>
  <si>
    <t>PRESTACIÓN DE SERVICIOS CON EL FIN DE DESARROLLAR ACCIONES TENDIENTES A DAR CUMPLIMIENTO AL FORTALECIMIENTO A ORGANIZACIONES COMUNITARIAS Y LA EXALTACIÓN DE LAS MISMAS, ASÍ COMO, VINCULAR A LA COMUNIDAD DE TEUSAQUILLO A PROCESOS DE PARTICIPACIÓN CIUDADANA Y/O CONTROL SOCIAL EN EL MARCO DEL PROYECTO 1351 TEUSAQUILLO MEJOR PARA LA PARTICIPACIÓN CIUDADANA</t>
  </si>
  <si>
    <t>DIGERATI HACER OTRO SI PARA QUE QUEDE 133,A</t>
  </si>
  <si>
    <t>900.360.948.-5</t>
  </si>
  <si>
    <t>JUAN PABLO GOMEZ TORRES/ OSCAR JAVIER MONROY DIAZ</t>
  </si>
  <si>
    <t>20226320002223/20216320001203</t>
  </si>
  <si>
    <t>FDLT-MC-028-2019</t>
  </si>
  <si>
    <t>134-2019</t>
  </si>
  <si>
    <t>https://community.secop.gov.co/Public/Tendering/OpportunityDetail/Index?noticeUID=CO1.NTC.1005237&amp;isFromPublicArea=True&amp;isModal=False</t>
  </si>
  <si>
    <t>PRESTAR A LA ALCALDIA LOCAL DE TEUSAQUILLO EL SERVICIO INTEGRAL DE TRASNPORTE TERRESTRE ESPECIAL CONTINUO, CON EL PROPOSITO DE TRASLADAR A LOS FUNCIONARIOS/AS, CONTRATISTAS Y/O USUARIOS EN EL MARCO DE LA MISIONALIDAD DE LA ALCALDIA LOCAL DE TEUSAQUILLO, EN CUMPLIMIENTO AL PLAN DE GESTIÓN, PLAN DE DESARROLLO LOCAL 2017-2020</t>
  </si>
  <si>
    <t>TRANSPORTES CSC S.A.S</t>
  </si>
  <si>
    <t>900.470.772-8</t>
  </si>
  <si>
    <t>134A</t>
  </si>
  <si>
    <t>FDLT-SA-MC-023-2019</t>
  </si>
  <si>
    <t>COP - 134 DE 2019</t>
  </si>
  <si>
    <t>https://community.secop.gov.co/Public/Tendering/OpportunityDetail/Index?noticeUID=CO1.NTC.998819&amp;isFromPublicArea=True&amp;isModal=False</t>
  </si>
  <si>
    <t>CONTRATAR POR EL SISTEMAS DE PRECIOS UNITARIOS FIJOS SIN FORMULA DE REAJUSTE Y A MONTO AGOTABLE, LAS OBRAS NECESARIAS PARA LA ADECUACIÓN, MANTENIMIENTO Y EL MOBILIARIO DE DIFERENTES PARQUES VECINALES Y DE BOLSILLO DE LA LOCALIDAD DE TEUSAQUILLO, DE CONFORMIDAD CON LOS ESTUDIOS PREVIOS, ANEXO TÉCNICO Y APÉNDICES.</t>
  </si>
  <si>
    <t xml:space="preserve">INGEDEUR </t>
  </si>
  <si>
    <t>900.128.706-7</t>
  </si>
  <si>
    <t xml:space="preserve">SANDRA LORENA QUINTERO CHAVEZ / FABIAN CASALLAS/MAGDA LORENA DAVILA VELANDIA </t>
  </si>
  <si>
    <t>20226320002263/20216320001203/0373</t>
  </si>
  <si>
    <t>FDLT-SAMC-027-2019</t>
  </si>
  <si>
    <t>CPS-135 DE 2019</t>
  </si>
  <si>
    <t>https://community.secop.gov.co/Public/Tendering/OpportunityDetail/Index?noticeUID=CO1.NTC.1004915&amp;isFromPublicArea=True&amp;isModal=False</t>
  </si>
  <si>
    <t>REALIZAR EL MANTENIMIENTO PREVENTIVO Y CORRECTIVO DE LOS EQUIPOS DE CÓMPUTO, IMPRESORAS, ESCANER, VIDEO BEAM, UPS, EQUIPOS ACTIVOS (SWITCH), SERVIDOR, CONTROL DE ACCESO Y ASISTENCIA BIOMÉTRICO DEL FONDO DE DESARROLLO LOCAL DE TEUSAQUILLO, INCLUIDA BOLSA DE REPUESTOS AGOTABLE</t>
  </si>
  <si>
    <t>STARCOMPUTO DE COLOMBIA S.A.S</t>
  </si>
  <si>
    <t>900.029.858-3</t>
  </si>
  <si>
    <t>FDLT-SASIP-021-2019</t>
  </si>
  <si>
    <t>CV - 136 DE 2019</t>
  </si>
  <si>
    <t>https://community.secop.gov.co/Public/Tendering/OpportunityDetail/Index?noticeUID=CO1.NTC.996546&amp;isFromPublicArea=True&amp;isModal=False</t>
  </si>
  <si>
    <t>CONTRATAR LA ADQUISICIÓN, SUMINISTRO E INSTALACIÓN DEL MOBILIARIO PARA LAS INSTALACIONES DE LA NUEVA SEDE DE LA ALCALDÍA LOCAL DE TEUSAQUILLO UBICADA EN LA CARRERA 30 #40A-14 DE LA CIUDAD DE BOGOTÁ D.C.</t>
  </si>
  <si>
    <t>UNION TEMPORAL K 3D</t>
  </si>
  <si>
    <t>901.220.795-9</t>
  </si>
  <si>
    <t>CPS 137 2019</t>
  </si>
  <si>
    <t>https://www.contratos.gov.co/consultas/detalleProceso.do?numConstancia=20-22-15918&amp;g-recaptcha-response=03AGdBq26fxZGCagdY9YLyW1s8NnDitfKbZ0YL1XBCEv5aw3pBBZdVrmzlxynD6Kniz7vxax_L_er1zOqrN0KGjh1Lozvg1xZMV46gVZOUfd7TQDLCnZHJbutt9-yaS9tBrce2JkOe-LDdQfAVhCSjv_tpXXYwPYPkA3P3B4IaTgWN8H6D2OwbZvAOY-DKGmwpjuKI4jFZ21WyJz1iweWYjrJU0J0KXmRvg50JXiQym7dAUWvMIjuFVXYc_jnLVIwxp2Gka0aBLK0VN3QVv5P788W0otbSpfAcWD2F1QPT7x5m5y0NlfR1UjLal842J7rXPOB2UIPP7M_tA6pte9DTUAc_e7FMDHadaLr2Fb5cbtO4DDSNNzWncyEY3oAfv4FpiBXM3WI29MX3BQDik_kc-j2DYH8rUKOOXfqunD74fFfsvCUW1Dtj5mrFrn81TKIMR39udA9hmjdvDfkLNYwqs-qUQLttgyUyd0DGB0_isINlQ8akA2KdpvQ</t>
  </si>
  <si>
    <t>El contratista se obliga para con la Alcaldía Local de Teusaquillo a prestar sus servicios profesionales en el Área de Gestión de Desarrollo Local — Presupuesto apoyando la elaboración, seguimiento, análisis y administración del presupuesto del Fondo de Desarrollo Local de Teusaquillo.”</t>
  </si>
  <si>
    <t>CPS.138.2019</t>
  </si>
  <si>
    <t>https://www.contratos.gov.co/consultas/detalleProceso.do?numConstancia=20-22-15922&amp;g-recaptcha-response=03AGdBq2488mJ9xzjQ4K6KglxM8BysTxKv5PzLxxs4AGZmV4p1qpXjY2sH8rS5k8hzyvkugiExBKReTGS4z3-r7BSyoaPtUNBrKp1vGnUYwIUtUlbwFaGRcjGnSHoghX7gjs4SEz3X8tMvLgBaMSfzPCT_uBZs1zL43eEH03nGDI_RML-K08P0P8E8SHqGk3adxj7efbmoWgt2q1jOp2XxFmWy8O7Y1GzmJLxbulQGib0t-Gcy1FrLamuIbPGMlZw4ZXspByCvcX4QZZ6AKo8PZV0n7f9mefpwUHU44NBm351VJWEs6hUHbMvycupTHxjXsH9vlkpQ7yLS9rkbf_d5ELOv6e4jQsNtVwYWBuhOAS4oTXPKNzDx8-EsPPHvz4ADkkQ65sMz9MXwP6b709MhRiyhCHEMHx6Fo_oULOA5gMprs1rhVd052pzep1K3wJJEJmwDa6r1kR_-gfOXJhHnMyldLzAmQEO3HA</t>
  </si>
  <si>
    <t>Prestación de servicios profesionales como apoyo al Área Gestión de Desarrollo Local de Teusaquillo – planeación, realizando las actividades concernientes al desarrollo del proyecto 1329 “Teusaquillo mejor gobierno Local” de la Alcaldía Local de Teusaquillo, en cumplimiento al Plan de Desarrollo Local 2017-2020 y plan de gestión</t>
  </si>
  <si>
    <t>DIEGO FELIPE TORRES CARDENAS</t>
  </si>
  <si>
    <t>CPS.139 2019</t>
  </si>
  <si>
    <t>https://www.contratos.gov.co/consultas/detalleProceso.do?numConstancia=20-22-15920&amp;g-recaptcha-response=03AGdBq26iLo4FmTpBLBLG3aQSem2NeOQqsnI7nRKF-e5TyeO6GAUBNYb6bO4JYu_KxnivID7iZ0IURWI7uCS6f1uaaHXpxatjB2fnbHHFE78liUu31zLRo8VHveN9c8qYXFGAwz5zklylfyw5IeDAcZ92OixSXj-NGermGspiFLuUekI9vDqT6cNBoQ_Qv4qkHwFmp-bvI6Dee-HnjK6AVsdH5jmE_PWyhLS43a9e9rN2iGlOxn5YYWRiK7Y_S-0T7HnJRKb2cK8grQNd9w-czkcSHbPspz8s_m6J56pTtPoi9idkItXFEQdyrqxL6pJRmoT3uxZD42dpw5KqyfFTKfXSKDLgNIEA3ok0HtLX54gsdDjJDNuAYki-BFMQIl9LjYcdzSdiefYkkEctjCm5V2LBPIk3U1dnDFdgSIGlbPuUFhjE5cxLc4p16KQeth_16vkVltbRtk8GRiH1bu-jDey7ZAnr961w1HjVdM-mu0a32o6G_iWCOwA</t>
  </si>
  <si>
    <t>Prestar servicios de apoyo a la gestión en temas administrativos y asistenciales enfocadas a la gestión ambiental externa, encaminadas a la mitigación de los diferentes impactos ambientales y la conservación de los recursos naturales de la localidad.”</t>
  </si>
  <si>
    <t>CPS 140 2019</t>
  </si>
  <si>
    <t>https://www.contratos.gov.co/consultas/detalleProceso.do?numConstancia=20-22-15951&amp;g-recaptcha-response=03AGdBq24fisAxYKq5ZNMtOFtT3xk6Uri4kzPgkxjNEHgL_D3-wuQrNCinxADK5y3aZoSRca6zhp8f8nnR7ISHIVpGHRIXjT4HxidJRNBkjJdPiADDeAtTqtp-uAufOJjMiVsFDL9U8givvo2ZU0-Gj48tLfv8h2jjftZJqPd8umR486XtzjaYioIyOCvdxGuqQpJMJgpJ8ES0mujQy1xuZGG3FRUljCrNWtFjzCzRrzAhR7t9Pjlz_5GsRnAyKkJYsTXFmJDiLnX3Z5HWgVgziaReLhDpK5IlYILy6_KV2KAcKzTQuh4dWUR7BjOGgW2djLsIBZobtCh2pKAZHLgtZbs1BUl1R2xBaEEsdmPZyiSi1L9ifnhj2O7xuVBMg6XXYFAZR0xzp7-zU-PnxexcFMq8jHT8JTbZrvLYOx13VNj9is-MblQFS7w4dL8-YaE7DnJ0gv2tPB9YKsMIPkD73fDYY43WXkigVw</t>
  </si>
  <si>
    <t>Prestar servicios de apoyo a la gestión en temas administrativos y asistenciales enfocadas a la gestión ambiental externa, encaminadas a la mitigación de los diferentes impactos ambientales y la conservación de los recursos naturales de la localidad.</t>
  </si>
  <si>
    <t xml:space="preserve">FABIAN LEONARDO MUÑOZ GUERRERO </t>
  </si>
  <si>
    <t>NO SE USÓ</t>
  </si>
  <si>
    <t>CPS 142-2019</t>
  </si>
  <si>
    <t>https://www.contratos.gov.co/consultas/detalleProceso.do?numConstancia=20-22-15954&amp;g-recaptcha-response=03AGdBq26FnKhiTh3GCC0FvJh_I5o8mcHmEMzSlMEkjTUJlCCxo5wtJMm6GhusyjzsQJH9RADdZFtIYgZVGOimef7XEl0h07UKeCe4yT_lr3BplaFDbiMflP_ihyQoa3VA30I7fg__ciBrKAvuBDdL23ZSbv2KmZDnIB082ktge7E3cCFHZhWjRfg6nQxoJE_QZezhKw2zOBOAGVDLMyTEOl-TIL1wwBWyaY7WOwvDRv0O8D4np-JwhKvcc_j4ZtUD5RGqAIQebwg_g82JRto3ms5Ugmg4RvGPZHsxbCwPiOEkW0HRJaafazZ0_aXYJCF-oSIXNkbFzWREFeFoGXxvw8LpvR1Ta1Q9e6SZh8_WalTgSjAHzbOMnfaRjbzdN2YXmwlkVfJqYYADQY13yu24KIjbjQrJW0TzYyj8KW_xwfK_vqIueRgEV6ZS5UUNvR428KTQzD5YdicXYaz94-t0vnM1DwPJRA4VLA</t>
  </si>
  <si>
    <t>Prestar servicios de Apoyo  a la Gestion entemas administrativos y asistenciales  enfocadas  a la Gestion  ambiental externa , encaminadas a la mitigacion de los diferentes impactos ambientales y la conservacion a los recursos naturales de la Localidad</t>
  </si>
  <si>
    <t xml:space="preserve">FREDDY EDUARDO NARVAEZ   </t>
  </si>
  <si>
    <t>CAR 001-2018</t>
  </si>
  <si>
    <t>CAR-001-2018</t>
  </si>
  <si>
    <t>https://community.secop.gov.co/Public/Tendering/OpportunityDetail/Index?noticeUID=CO1.NTC.671473&amp;isFromPublicArea=True&amp;isModal=False</t>
  </si>
  <si>
    <t>INVERSIONES RECTICAR S.A.S.</t>
  </si>
  <si>
    <t>20206320000373</t>
  </si>
  <si>
    <t>122A</t>
  </si>
  <si>
    <t>https://www.contratos.gov.co/consultas/detalleProceso.do?numConstancia=18-21-3793&amp;g-recaptcha-response=03ANYolqt3LUbz2ejTsVsdMcE88KX2Zawv1rx2bUBngspk8GinfWexrXbPbThppeLOl79zKXJEQHVXazLL8sSSDmEqaH436gPk3nmxpbbET3UhxVb7Y3uuuBPVeR78BbgGkz-hrK67sxDqSeEx9T0LESNjhhlmdqN9S99B7zz5u5KcuQSfPQEzZlLfDO1QyPAbsohy_l-JVJlj229KQLHt9vp-B8NoNUeGQM2ekK03zTkhjXncHB2dRAazfhr7BIIGF6D3QnDv7dUMigHnh8a4aTORlbEgVtw4hEL9HHXtVghd_LBZ0oNqK44JXNZlbhWpDoZ-3Qq7c8Z8y7G7YK1M3QMFDoZ9ExjnMDEM1ouuyME7UBpayIkAnAoQKjiELrVncfpgPbL3e2rIpYkvRqSjwr0sSfud-YziE3VXMRzZXB0S5CmLVaFUg6lJ6bfeXgnBAiBLDPD0e9lBC-twhsKxZh6KamNnRFlgukeeM4ZSX5AhuEuhNmqVciqDVMDqUO7VTSWs8WJZ3UaYyL8QFWTYgQjWVwwWzqWwCw</t>
  </si>
  <si>
    <t>HUGO JAVIER RUBIO RODRIGUEZ / MAGDA LORENA DAVILA VELANDIA</t>
  </si>
  <si>
    <t>20226320002473/20206300000373</t>
  </si>
  <si>
    <t>JOAQUIN GARCIA TAUTIVA / LUISA FERNANDA GOMEZ ESPINOSA</t>
  </si>
  <si>
    <t>20226320003413/ 20206300000373</t>
  </si>
  <si>
    <t>SANDRA QUINTERO / MAGDA LORENA DAVILA VELANDIA</t>
  </si>
  <si>
    <t>20226320003453/20206300000373</t>
  </si>
  <si>
    <t>HELENA DEL PILAR RODRIGUEZ</t>
  </si>
  <si>
    <t>20196320004453</t>
  </si>
  <si>
    <t xml:space="preserve">NUMERO DE CONTRATO </t>
  </si>
  <si>
    <t xml:space="preserve"> NUMERO DE PROCESO</t>
  </si>
  <si>
    <t>CONTRATISTA</t>
  </si>
  <si>
    <t>VALOR</t>
  </si>
  <si>
    <t>PLAZO</t>
  </si>
  <si>
    <t>ABOGADO RESPONSABLE</t>
  </si>
  <si>
    <t>LUISA FERNANDA MARTINEZ CAMACHO___</t>
  </si>
  <si>
    <t>JOHN GUERRERO PIÑEROS___</t>
  </si>
  <si>
    <t>EDNA MARGARITA DAVILA NOVOA___</t>
  </si>
  <si>
    <t>JHON FREDY CABRERA AYA___</t>
  </si>
  <si>
    <t>FERNANDO PEREZ BEDOYA___</t>
  </si>
  <si>
    <t>LUZ DARY AYALA PALACIO___</t>
  </si>
  <si>
    <t>GLORIA MATILDE SANTANA CASALLAS___</t>
  </si>
  <si>
    <t>BLANCA PATRICIA USECHE CESPEDES___</t>
  </si>
  <si>
    <t>Camilo de Jesús Cogollo Almanza___</t>
  </si>
  <si>
    <t>KATHERINE ROCIO PEÑA LOZANO___</t>
  </si>
  <si>
    <t>LAURA LUZ SANCHEZ TORRES___</t>
  </si>
  <si>
    <t>María Magdalena Polanco Echeverry___</t>
  </si>
  <si>
    <t>CÈSAR MAURICIO CÀCERES HERNÀNDEZ___</t>
  </si>
  <si>
    <t>ALEXANDER ARIAS CASTELLANOS___</t>
  </si>
  <si>
    <t>ANGELA CONSTANZA TENJO GOMEZ___</t>
  </si>
  <si>
    <t>DANIEL ALEXANDER ROZO CALDERON___</t>
  </si>
  <si>
    <t>EDINSON AGUJA MATOMA___</t>
  </si>
  <si>
    <t>ELIZABETH FRANCO CASTRO___</t>
  </si>
  <si>
    <t>ELVIS ENRIQUE DONADO PAREJO___</t>
  </si>
  <si>
    <t>GERMAN OSWALDO SALINAS BERMUDEZ___</t>
  </si>
  <si>
    <t>JHEFFERSON DAVID OVALLE MONTAÑEZ___</t>
  </si>
  <si>
    <t>JOHANA PATRICIA ROMERO SANCHEZ___</t>
  </si>
  <si>
    <t>CARLOS ARTURO SAUCEDO ALVARADO___</t>
  </si>
  <si>
    <t>JORGE LEONARDO RENDON ARAQUE___</t>
  </si>
  <si>
    <t>LISETH TAUSA HUERTAS_JORGE ALBERTO ROMERO CARDENAS__</t>
  </si>
  <si>
    <t>MARCO GABRIEL LOPEZ POLO___</t>
  </si>
  <si>
    <t>ORLANDO HALESIS NARVAEZ GONZALEZ___</t>
  </si>
  <si>
    <t>SANDRA LILIANA QUEVEDO RAMIREZ___</t>
  </si>
  <si>
    <t>YESID ALEXANDER SANCHEZ NARVAEZ___</t>
  </si>
  <si>
    <t>MARIA JOSE RODRIGUEZ MORENO___</t>
  </si>
  <si>
    <t>SANDRA PATRICIA FELICIANO FUENTES___</t>
  </si>
  <si>
    <t>ADRIANA PAOLA DIAZ CHAVEZ___</t>
  </si>
  <si>
    <t>WILLIAM ERLANDI ROMERO ARBOLEDA___</t>
  </si>
  <si>
    <t>SERGIO ANDRES FORERO FAJARDO___</t>
  </si>
  <si>
    <t>JOSE FERNANDO BARRERA BALLESTEROS___</t>
  </si>
  <si>
    <t>LUIS FELIPE RODRIGUEZ RAMIREZ___</t>
  </si>
  <si>
    <t>CLAUDIA BOLENA FAJARDO URREA_EGNA MARGARITA BUITRAGO OVALLE__</t>
  </si>
  <si>
    <t>LUISA FERNANDA GUZMAN MARTINEZ___</t>
  </si>
  <si>
    <t>ALVIS RAFAEL PAZ CANCHILA___</t>
  </si>
  <si>
    <t>Ludwig Fabián Abril Granados_HELIODORO MANRIQUE MANRIQUE__</t>
  </si>
  <si>
    <t>Nathaly Navas Chavez_JOSE LEONARDO GALINDEZ ROJAS__</t>
  </si>
  <si>
    <t>SANDRA PAOLA JAIMES CHONA___</t>
  </si>
  <si>
    <t>CAMILA ANDREA VALDERRAMA RIVERA___</t>
  </si>
  <si>
    <t>NUBIA STELLA MORENO PARRA___</t>
  </si>
  <si>
    <t>LUISA MILENA ARIAS SIERRA___</t>
  </si>
  <si>
    <t>RUBBY ESPERANZA VASQUEZ HERRERA___</t>
  </si>
  <si>
    <t>JAIME ALBERTO RATIVA RAMIREZ___</t>
  </si>
  <si>
    <t>MARCO TULIO VANEGAS SABOGAL___</t>
  </si>
  <si>
    <t>LIGIA PAOLA GOMEZ VARGAS___</t>
  </si>
  <si>
    <t>HECTOR DANIEL COCA GOMEZ___</t>
  </si>
  <si>
    <t>ANDRES LEONARDO CARRERO JAIMES___</t>
  </si>
  <si>
    <t>XIOMARA MARLENE HOYOS RODRIGUEZ___</t>
  </si>
  <si>
    <t>JAIRO ALEJANDRO LEON ACUÑA___</t>
  </si>
  <si>
    <t>SANDRA LORENA TERÁN TINJACÁ___</t>
  </si>
  <si>
    <t>VIVIANA MARCELA MALAGÓN PÉREZ___</t>
  </si>
  <si>
    <t>JORGE ANDRES MONCALEANO FLORIANO___</t>
  </si>
  <si>
    <t>LUISA BIBIANA MEDINA RODRIGUEZ___</t>
  </si>
  <si>
    <t>TANIA XIOMARA CELY BUITRAGO___</t>
  </si>
  <si>
    <t>LUIS EDUARDO PEÑARANDA PINEDA___</t>
  </si>
  <si>
    <t>YAZMÍN ARIZA ULLOA___</t>
  </si>
  <si>
    <t>JUAN PABLO GOMEZ TORRES___</t>
  </si>
  <si>
    <t>DAVID FERNANDO GUACAS SILVESTRE___</t>
  </si>
  <si>
    <t>VICTOR JOSE MENDOZA MANJARRES___</t>
  </si>
  <si>
    <t>BIBIANA MARIN AMEZQUITA___</t>
  </si>
  <si>
    <t>JEIMY PAOLA GONZÁLEZ VELASQUEZ___</t>
  </si>
  <si>
    <t>HILDA YAMILE GUERRERO CARRILLO___</t>
  </si>
  <si>
    <t>NANCY MARINA GONZALEZ CHOCONTA___</t>
  </si>
  <si>
    <t>INGRID PAOLA PUENTES CEDEÑO_OSCAR LEONARDO ARIAS REYES_ANDREA CAROLINA PEREIRA CORRALES_</t>
  </si>
  <si>
    <t>IVAN GERARDO ZIPASUCA FORERO___</t>
  </si>
  <si>
    <t>JESUS ANTONIO PEÑA VARGAS___</t>
  </si>
  <si>
    <t>NAYARA TORRES RANGEL___</t>
  </si>
  <si>
    <t>LAURA MARCELA RODRÍGUEZ AREVALO_CAROLINA RODRIGUEZ JIMENEZ__</t>
  </si>
  <si>
    <t>JUAN ALBERTO OVIEDO SABOGAL___</t>
  </si>
  <si>
    <t>CAROLINA ALEXANDRA CANO MERCHAN___</t>
  </si>
  <si>
    <t>IVAN FRANCISCO ANZOLA PEREZ___</t>
  </si>
  <si>
    <t>MARIA TEREZA URIBE PEÑA___</t>
  </si>
  <si>
    <t>ANDRES LEONARDO TRUJILLO DELGADILLO___</t>
  </si>
  <si>
    <t>DANA GERALDINE MELO ROMERO___</t>
  </si>
  <si>
    <t>JEIMY ROCIO GIRAL VERGARA___</t>
  </si>
  <si>
    <t>EMILFE BAUTISTA RODRIGUEZ___</t>
  </si>
  <si>
    <t>WILSON HEDER OROZCO VENECIA___</t>
  </si>
  <si>
    <t>MARCO ANTONIO PEREZ JIMENEZ___</t>
  </si>
  <si>
    <t>LADY JOHANA ORDOÑEZ GUERRERO___</t>
  </si>
  <si>
    <t>GIOVANNI FRANCESCO RABELLY PINTO___</t>
  </si>
  <si>
    <t>FLOR MARIA GARCIA URREA_DIEGO ALEJANDRO CASTELLANOS CASTILLO__</t>
  </si>
  <si>
    <t>JAVIER RODRIGO HERNANDEZ MENESES___</t>
  </si>
  <si>
    <t>ANGGY LORENA MARTINEZ DIAZ___</t>
  </si>
  <si>
    <t>MARITZA PINZON SANCHEZ___</t>
  </si>
  <si>
    <t>HERMES YESID AYALA PEREZ___</t>
  </si>
  <si>
    <t>MAGDALENA ANDRADE TALERO___</t>
  </si>
  <si>
    <t>HERNAN DARIO COCONUBO GARCIA___</t>
  </si>
  <si>
    <t>HUGO JAVIER RUBIO RODRIGUEZ___</t>
  </si>
  <si>
    <t>ANDREA DEL PILAR MOYA ZAMUDIO___</t>
  </si>
  <si>
    <t>OMAIRA BOADA GARCIA___</t>
  </si>
  <si>
    <t>OLGA CECILIA MARTÍNEZ OROZCO___</t>
  </si>
  <si>
    <t>LUIS FERNANDO BOHORQUEZ REYES___</t>
  </si>
  <si>
    <t>AIDA LUZ RODRIGUEZ RODRIGUEZ___</t>
  </si>
  <si>
    <t>DEISI PAOLA MARTÍNEZ PINEDA___</t>
  </si>
  <si>
    <t>ROSALBA VELOSA DIAZ___</t>
  </si>
  <si>
    <t>PAULA ANDREA MEJIA AMADO___</t>
  </si>
  <si>
    <t>OSCAR FELIPE AVILA BLANCO___</t>
  </si>
  <si>
    <t>THALIA VALENTINA FUENTES PEDROZO___</t>
  </si>
  <si>
    <t>NUBIA ISABEL LEIVA HERNANDEZ_ELKIN MAURICIO BARBOSA SANTANA_YERSON ANDRES MOJICA COGOLLOS_</t>
  </si>
  <si>
    <t>MARYURY PATRICIA OÑATE MARTINEZ___</t>
  </si>
  <si>
    <t>ERIKA MILENA ESPEJO SOSA___</t>
  </si>
  <si>
    <t>YURI ADRIANA RODRIGUEZ AVENDAÑO___</t>
  </si>
  <si>
    <t>RAQUEL ANDREA DEVIA HERNANDEZ___</t>
  </si>
  <si>
    <t>KAREN DANIELA PARADA NOVOA___</t>
  </si>
  <si>
    <t>LAURA NATALIA FRANCO CUESTA___</t>
  </si>
  <si>
    <t>JUANITA DIAZ VILLALOBOS___</t>
  </si>
  <si>
    <t>JUAN CARLOS VARGAS BARREIRO_OSCAR LEONARDO ARIAS REYES__</t>
  </si>
  <si>
    <t>YULIETH ALEXANDRA RIAÑO ESPITIA___</t>
  </si>
  <si>
    <t>JUAN MANUEL VARGAS BUENDÍA___</t>
  </si>
  <si>
    <t>DIANA PAOLA MARTINEZ MORALES ___</t>
  </si>
  <si>
    <t>NARCY JOHANNA MANOSALVA BERNAL___</t>
  </si>
  <si>
    <t>JENNY UMAÑA LOPEZ___</t>
  </si>
  <si>
    <t>JONNATHAN ORLANDO BORRERO OVALLE___</t>
  </si>
  <si>
    <t>CESAR AUGUSTO BARREIRO FERRO___</t>
  </si>
  <si>
    <t>JEISSON DANIEL VALLEJO ROZO_ANA YIVE AGUDELO ORTIZ__</t>
  </si>
  <si>
    <t>JUAN CAMILO BETANCUR MATEUS___</t>
  </si>
  <si>
    <t>JEFERSON ANDRES CASTILLO NIETO___</t>
  </si>
  <si>
    <t>JONNATHAN BUCHELI GALINDO___</t>
  </si>
  <si>
    <t>LUISA FERNANDA INTRIAGO NIÑO___</t>
  </si>
  <si>
    <t>ROSSY PATRICIA PIMIENTA VELASQUEZ___</t>
  </si>
  <si>
    <t>CATALINA VIDAL TORRES_MARIA DEL PILAR MAGDANIEL VALERA__</t>
  </si>
  <si>
    <t>JOSE ALBERTO PEDROZO LENGUA___</t>
  </si>
  <si>
    <t>EDWIN LEIDEL CHICA VALENCIA ___</t>
  </si>
  <si>
    <t>OMAR AUGUSTO HERNADEZ PAEZ___</t>
  </si>
  <si>
    <t>SILVIA CAROLINA GIL LOBO___</t>
  </si>
  <si>
    <t>MAYRA ALEJANDRA SOTO ARCOS___</t>
  </si>
  <si>
    <t>CARLOS ALBERTO BERNAL DELATORRE___</t>
  </si>
  <si>
    <t>WILLINTON ALDEMAR TOLOSA ALBA___</t>
  </si>
  <si>
    <t>HERNAN DANIEL HENANDEZ RUBIANO___</t>
  </si>
  <si>
    <t>MARIA ELENA ORTEGA AMAYA___</t>
  </si>
  <si>
    <t>DIANA ALEJANDRA PARRA RODRIGUEZ___</t>
  </si>
  <si>
    <t>YANINA DEL PILAR AREVALO ARIZA___</t>
  </si>
  <si>
    <t>JHONN DAIRO MARTINEZ HEJEILE___</t>
  </si>
  <si>
    <t>MAIRA JINETH VELASQUEZ HERRERA___</t>
  </si>
  <si>
    <t>SANTIAGO LÓPEZ RAMIREZ___</t>
  </si>
  <si>
    <t>DERLY CATHERINE MUNERA BERNAL___</t>
  </si>
  <si>
    <t>YADIRA ELIANA CRUZ GONZALEZ___</t>
  </si>
  <si>
    <t>LEIVIS CURY PALACIOS___</t>
  </si>
  <si>
    <t>MAURICIO ALBERTO TORRES NUÑEZ_GEORGE MICHEL CASTILLO VILLANUEVA__</t>
  </si>
  <si>
    <t>RUBEN DARIO GUEVARA  MONROY___</t>
  </si>
  <si>
    <t>CAROLINA VARGAS RODRIGUEZ___</t>
  </si>
  <si>
    <t>SANDRA LORENA QUINTERO CHAVEZ___</t>
  </si>
  <si>
    <t>SILVANA JARAMILLO CABRERA___</t>
  </si>
  <si>
    <t>CINDY PAOLA ALVAREZ SIERRA___</t>
  </si>
  <si>
    <t>ANDRES MAURICIO RODRIGUEZ___</t>
  </si>
  <si>
    <t>PABLO CALA CASTRO_JUAN CAMILO CUERVO ROCHA__</t>
  </si>
  <si>
    <t>CAROLINA RODRIGUEZ JIMENEZ_LUIS STEVENS DIAZ OVIEDO_HAROLD GOMEZ CARVAJAL_</t>
  </si>
  <si>
    <t>EDGAR GOYENECHE MUÑOZ___</t>
  </si>
  <si>
    <t>PRUDENCIO BECERRA FINO___</t>
  </si>
  <si>
    <t>ANGELA MARIA BOHORQUEZ BEDOYA___</t>
  </si>
  <si>
    <t>LUZ ANGEE CRUZ GIRAL___</t>
  </si>
  <si>
    <t>DIANA ESMERALDA CARRILLO ACOSTA___</t>
  </si>
  <si>
    <t>CESAR AUGUSTO SABOGAL TARAZONA___</t>
  </si>
  <si>
    <t>EDWIN ALEXANDER DIAZ MORENO_KEVIN SAMID SAENZ DIAZ__</t>
  </si>
  <si>
    <t>ADRIANA MARIA GUERRERO TOVAR___</t>
  </si>
  <si>
    <t>YULMAN ALEXIS SEPÚLVEDA CALLEJAS___</t>
  </si>
  <si>
    <t>CRISTIAN DAVID DIAZ CORDOBA___</t>
  </si>
  <si>
    <t>CARMENZA AGUILAR CERVERA___</t>
  </si>
  <si>
    <t>DIEGO ALEJANDRO CASTELLANOS CASTILLO_FLOR MARIA GARCIA URREA__</t>
  </si>
  <si>
    <t>SONIA ESPERANZA OROZCO CIFUENTES___</t>
  </si>
  <si>
    <t>KATHERIN ANDREA GONZALEZ MURILLO___</t>
  </si>
  <si>
    <t>ADRIANA GUTIÉRREZ___</t>
  </si>
  <si>
    <t>SANTIAGO ENRIQUE SALAZAR OSPINA___</t>
  </si>
  <si>
    <t>JAIRO ESTEBAN SARASTY HUERTRAS___</t>
  </si>
  <si>
    <t>NESTOR VARGAS LOZANO___</t>
  </si>
  <si>
    <t>JAIRO GONZALEZ TORRES___</t>
  </si>
  <si>
    <t>JAZMIN BALAGUER ALVAREZ___</t>
  </si>
  <si>
    <t>JUDITH CONSTANZA GARCIA RODRIGUEZ___</t>
  </si>
  <si>
    <t>EDGAR ESCOBAR ZULOAGA___</t>
  </si>
  <si>
    <t>LUIS ALBERTO CAMACHO JIMENEZ___</t>
  </si>
  <si>
    <t>JAMES ARMANDO CAMACHO BELTRAN___</t>
  </si>
  <si>
    <t>KAREN JOHANA MARTINEZ SEPULVEDA___</t>
  </si>
  <si>
    <t>EDSON JAIR CALVO SALAMANCA___</t>
  </si>
  <si>
    <t>JIDY FERNANDEZ &amp; CIA S EN C S___</t>
  </si>
  <si>
    <t>Casalimpia SA___</t>
  </si>
  <si>
    <t>INGENIERIA ELECTRONICA Y SISTEMAS SAS___</t>
  </si>
  <si>
    <t>DISTRACOM SA___</t>
  </si>
  <si>
    <t>PROINCOL JK SAS___</t>
  </si>
  <si>
    <t>COMPAÑÍA MUNDIAL DE SEGUROS SA___</t>
  </si>
  <si>
    <t>ADPORT LTDA___</t>
  </si>
  <si>
    <t>LA PREVISORA SA COMPAÑÍA DE SEGUROS___</t>
  </si>
  <si>
    <t>INCITECO SAS___</t>
  </si>
  <si>
    <t>FACOMED SAS___</t>
  </si>
  <si>
    <t>LINEAS PREMIUM SAS___</t>
  </si>
  <si>
    <t>Grupo Angel Store SAS___</t>
  </si>
  <si>
    <t>COLOMBIANA DE SOFTWARE Y HARDWARE COLSOF SA___</t>
  </si>
  <si>
    <t>CONSORCIO HUPERNIKAO TEUSAQUILLO CH (JET INGENIERIA SAS 95%  Y HUPERNIKAO INGENIERIA S.A.S. 5 %)___</t>
  </si>
  <si>
    <t>COMERCIALIZADORA ELECTROCON SAS___</t>
  </si>
  <si>
    <t>PANAMERICANA LIBRERÍA Y PAPELERÍA S.A.___</t>
  </si>
  <si>
    <t>AXA COLPATRIA SEGUROS S.A___</t>
  </si>
  <si>
    <t>Instituto Distrital de las Artes –IDARTES y SECRETARÍA DISTRITAL DE CULTURA, RECREACIÓN Y
DEPORTE___</t>
  </si>
  <si>
    <t>PAPELERIA LOS ANDES S.A.S.___</t>
  </si>
  <si>
    <t>PROGRAMA DE LAS NACIONES UNIDAS PARA EL DESARROLLO (PNUD)___</t>
  </si>
  <si>
    <t>JOSE JOAQUIN OCAMPO TEJADA___</t>
  </si>
  <si>
    <t>SUBRED INTEGRADA DE SERVICIOS DE SALUD NORTE E.S.E.___</t>
  </si>
  <si>
    <t>CENTRO DE RECURSOS EDUCATIVOS PARA
LA COMPETITIVIDAD EMPRESARIAL S.A.S -
CRECE S.A.S___</t>
  </si>
  <si>
    <t>CENTRO CAR 19 LIMITADA___</t>
  </si>
  <si>
    <t>JORGE IGNACIO RUEDA PUERTO___</t>
  </si>
  <si>
    <t>CLARA MATILDE SPINEL GOMEZ___</t>
  </si>
  <si>
    <t>NICOL ANDREA JULIO HERRERA___</t>
  </si>
  <si>
    <t>ANA CAROLINA ALZAMORA BUSTAMANTE___</t>
  </si>
  <si>
    <t>CARLOS EDUARDO MONTENEGRO ORTEGA ___</t>
  </si>
  <si>
    <t>MAIRA ALEJANDRA JACANAMEJOY ENRIQUEZ___</t>
  </si>
  <si>
    <t>DIANA MARIA GUEVARA ANDRADE___</t>
  </si>
  <si>
    <t>LISETH TAUSA HUERTAS___</t>
  </si>
  <si>
    <t>AMPARO LILIANA CERON GARCIA___</t>
  </si>
  <si>
    <t>PAOLA ANDREA CHACON TELLEZ___</t>
  </si>
  <si>
    <t>SECRETARÍA DISTRITAL DE DESARROLLO ECONÓMICO___</t>
  </si>
  <si>
    <t>CORPORACIÓN PARA EL DESARROLLO DE LAS MICROEMPRESAS-PROPAIS___</t>
  </si>
  <si>
    <t>JORGE ALEJANDRO DELGADO GONGORA___</t>
  </si>
  <si>
    <t>ARISTÓTELES VASQUEZ PEÑA___</t>
  </si>
  <si>
    <t>LEONARDO ARAGON BOHORQUEZ___</t>
  </si>
  <si>
    <t>RUBEN DARIO CIFUENTES FERRIN___</t>
  </si>
  <si>
    <t>HENRY EDMUNDO ACERO BARON___</t>
  </si>
  <si>
    <t>HERNAN DARIO COCUNUBO GARCIA___</t>
  </si>
  <si>
    <t>AGENCIA DISTRITAL PARA LA EDUCACIÓN SUPERIOR - ATENEA___</t>
  </si>
  <si>
    <t>FAVIAN ANDRES MEJIA URZOLA___</t>
  </si>
  <si>
    <t>COMERCIALIZADORA PADYF SAS___</t>
  </si>
  <si>
    <t>TECNOPHONE COLOMBIA SAS___</t>
  </si>
  <si>
    <t>DISTRIBUIDORA Y COMERCIALIZADORA E.W EL TRIANGULO S.A.S.___</t>
  </si>
  <si>
    <t>DANIEL FELIPE GOMEZ PARRA___</t>
  </si>
  <si>
    <t>CLAUDIA PATRICIA MIRANDA CAMACHO___</t>
  </si>
  <si>
    <t>JULY ANDREA SANABRIA MARCELO___</t>
  </si>
  <si>
    <t>CAMILO DE JESUS COGOLLO ALMANZA___</t>
  </si>
  <si>
    <t>JHON ALEXANDER MELGAREJO CELEITA___</t>
  </si>
  <si>
    <t>ANGELA MARIA GUTIERREZ CARDENAS___</t>
  </si>
  <si>
    <t>GLADYS JOHANNA MOLINA PORRAS___</t>
  </si>
  <si>
    <t>HEIDY JOHANNA GUEVARA NUÑEZ___</t>
  </si>
  <si>
    <t>KATHERYN LIZETH LARA BUSTOS___</t>
  </si>
  <si>
    <t>JAIME EDUARDO SUAREZ RODRIGUEZ___</t>
  </si>
  <si>
    <t>JORGE ORLANDO MORENO RAYO___</t>
  </si>
  <si>
    <t>MARÍA CLAUDIA CAMARGO KOHLGRUBER___</t>
  </si>
  <si>
    <t>GLADYS ISABEL PÉREZ QUINTERO___</t>
  </si>
  <si>
    <t>___</t>
  </si>
  <si>
    <t>JHONATAN ALEXANDER CALDERON RODRIGUEZ___</t>
  </si>
  <si>
    <t>JULIETH NATALIA MARTINEZ MARENTES___</t>
  </si>
  <si>
    <t>MARIA FERNANDA ROMERO___</t>
  </si>
  <si>
    <t>ELSA MARGARITA FLOREZ LOPEZ___</t>
  </si>
  <si>
    <t>FDLT SASI-024 -2022</t>
  </si>
  <si>
    <t>SUMINISTROS</t>
  </si>
  <si>
    <t>3 MESES</t>
  </si>
  <si>
    <t>FDLT-IPMC-025-2022</t>
  </si>
  <si>
    <t>DOTACION SALA MATERNA</t>
  </si>
  <si>
    <t>15 DIAS</t>
  </si>
  <si>
    <t>FDLT- SASI- 026-2022</t>
  </si>
  <si>
    <t>DOTACION  DE JARDINES INFANTILES</t>
  </si>
  <si>
    <t>60 DIAS</t>
  </si>
  <si>
    <t>FDLT -LP -027 -2022</t>
  </si>
  <si>
    <t>4 MESES</t>
  </si>
  <si>
    <t>FABIA ABRIL</t>
  </si>
  <si>
    <t>FDLT SASI-028-2022</t>
  </si>
  <si>
    <t>DOTACIONES DE JARDINES INFANTILES</t>
  </si>
  <si>
    <t>45 DIAS</t>
  </si>
  <si>
    <t>PILAR MAGDANIEL</t>
  </si>
  <si>
    <t>FDLT-CMA 030-2022</t>
  </si>
  <si>
    <t>ALLIET CONSTANZA SANCHEZ</t>
  </si>
  <si>
    <t xml:space="preserve">HELIODORO MANRIQUE </t>
  </si>
  <si>
    <t>DIANA FERNANDA VILLAMIL RODRIGUEZ___</t>
  </si>
  <si>
    <t>EMILFE BAUTISTA</t>
  </si>
  <si>
    <t>FDLT -CD 172-2022</t>
  </si>
  <si>
    <t>CARLOS DIAZ CARREÑO</t>
  </si>
  <si>
    <t xml:space="preserve">FDLT-CD-168-2022 </t>
  </si>
  <si>
    <t>CINDY ROTTA</t>
  </si>
  <si>
    <t xml:space="preserve">FDLT-CD-173-2022 </t>
  </si>
  <si>
    <t xml:space="preserve">JUAN DAVID GUZMAN </t>
  </si>
  <si>
    <t xml:space="preserve">FDLT-CD-158-2022 </t>
  </si>
  <si>
    <t>PAOLA GALEANO</t>
  </si>
  <si>
    <t xml:space="preserve">FDLT-CD-174-2022 </t>
  </si>
  <si>
    <t xml:space="preserve">JULIETH  OCHOA </t>
  </si>
  <si>
    <t xml:space="preserve">FDLT-CD-175-2022 </t>
  </si>
  <si>
    <t>JULIETH PERNO</t>
  </si>
  <si>
    <t xml:space="preserve">DIEGO MOLANO </t>
  </si>
  <si>
    <t xml:space="preserve">FDLT-CD-176-2022 </t>
  </si>
  <si>
    <t>MARISOL SERRANO</t>
  </si>
  <si>
    <t>FDLT -SA MC 031-2022</t>
  </si>
  <si>
    <t>FDLT CD 177-2022</t>
  </si>
  <si>
    <t>EDGAR ESCOBAR</t>
  </si>
  <si>
    <t xml:space="preserve">FAVIAN MEJIA </t>
  </si>
  <si>
    <t>FDLT CD 176-2022</t>
  </si>
  <si>
    <t xml:space="preserve">CENCOSUD </t>
  </si>
  <si>
    <t>FDLT CD 168-2022</t>
  </si>
  <si>
    <t>MAX GIOVANNY REYES</t>
  </si>
  <si>
    <t>FDLT-SASI 029-2022</t>
  </si>
  <si>
    <t>FDLT CD 178-2022</t>
  </si>
  <si>
    <t xml:space="preserve">RAQUEL DEVIA </t>
  </si>
  <si>
    <t xml:space="preserve">JOSE GALINDEZ </t>
  </si>
  <si>
    <t>FDLT CD 179-2022</t>
  </si>
  <si>
    <t xml:space="preserve">WILLIAM ROMERO </t>
  </si>
  <si>
    <t xml:space="preserve">LAURA SANCHEZ </t>
  </si>
  <si>
    <t>FDLT CD 180 -2022</t>
  </si>
  <si>
    <t>DAVID FERNANDO GUASCAS SILVESTRES</t>
  </si>
  <si>
    <t>FDLT CD 181-2022</t>
  </si>
  <si>
    <t>JUAN DIEGO CARMONA  ROMERO</t>
  </si>
  <si>
    <t>FDLT CD 182-2022</t>
  </si>
  <si>
    <t>Maria Lilia Quintero Morales</t>
  </si>
  <si>
    <t>FDLT CD 183 -2022</t>
  </si>
  <si>
    <t>BERTHA JANETH CUITIVA</t>
  </si>
  <si>
    <t>FDLT CD 184 -2022</t>
  </si>
  <si>
    <t>$6.900.000</t>
  </si>
  <si>
    <t>fdlt-cd-185-2022</t>
  </si>
  <si>
    <t>cindy alvarez</t>
  </si>
  <si>
    <t>$6.900.001</t>
  </si>
  <si>
    <t>FDLT-CD-186-2022</t>
  </si>
  <si>
    <t>$6.900.002</t>
  </si>
  <si>
    <t>HELIODO MANRIQUE</t>
  </si>
  <si>
    <t>FDLT CD 187 -2022</t>
  </si>
  <si>
    <t>EDISON AGUJA</t>
  </si>
  <si>
    <t>FDLT -CD-188-2022</t>
  </si>
  <si>
    <t>BERNA ALPA</t>
  </si>
  <si>
    <t>FDLT -CD-189-2022</t>
  </si>
  <si>
    <t>ANA YIBE AGUDELO ORTIZ</t>
  </si>
  <si>
    <t>JUAN DAVID</t>
  </si>
  <si>
    <t>FDLT -CD-190-2022</t>
  </si>
  <si>
    <t>FDLT-CIA-191-2022</t>
  </si>
  <si>
    <t>ETB</t>
  </si>
  <si>
    <t>HELIODORO</t>
  </si>
  <si>
    <t>ORDEN DE COMPRA  98135</t>
  </si>
  <si>
    <t>LA CASA DEL DIDACTICO</t>
  </si>
  <si>
    <t>JOSE</t>
  </si>
  <si>
    <t>FDLT -CD -192-2022</t>
  </si>
  <si>
    <t xml:space="preserve">DAVID RICARDO OSPINA ORTEGON </t>
  </si>
  <si>
    <t>FDLT -CD -193-2022</t>
  </si>
  <si>
    <t>NANCY YAMILE GAHONA</t>
  </si>
  <si>
    <t>FDTL-SASI 028-2022</t>
  </si>
  <si>
    <t>PILAR</t>
  </si>
  <si>
    <t>FDLT-CD-187- 2022</t>
  </si>
  <si>
    <t>FDLT CD 195-2022</t>
  </si>
  <si>
    <t>BENJAMIN PERDOMO</t>
  </si>
  <si>
    <t>FDLT -CD -193-2022 (79201)</t>
  </si>
  <si>
    <t>MARIAELENA  BECERRA RODRIGUEZ</t>
  </si>
  <si>
    <t xml:space="preserve">FDLT CD 194-2022 </t>
  </si>
  <si>
    <t xml:space="preserve">MAIRA JINETH  VELASQUEZ HERRERA </t>
  </si>
  <si>
    <t>ORD DE COMPRA 98503</t>
  </si>
  <si>
    <t>CENCOSUD COLOMBIA S.A.</t>
  </si>
  <si>
    <t>ORD DE COMPRA 98520</t>
  </si>
  <si>
    <t>GS - COLSUBSIDIO</t>
  </si>
  <si>
    <t>ORD DE COMPRA 98521</t>
  </si>
  <si>
    <t>ORD DE COMPRA  98526</t>
  </si>
  <si>
    <t>Almacenes Éxito SA</t>
  </si>
  <si>
    <t>FDLT-CD -168-2022</t>
  </si>
  <si>
    <t>JUAN GIOVANNI FORERRO BEJARANO</t>
  </si>
  <si>
    <t xml:space="preserve">JAIME GARZON </t>
  </si>
  <si>
    <t>YEISON PEÑA</t>
  </si>
  <si>
    <t>FDLT -CD 197-2022</t>
  </si>
  <si>
    <t>ADRIANA GUTIERREZ</t>
  </si>
  <si>
    <t>FAVIAN  MEJIA</t>
  </si>
  <si>
    <t xml:space="preserve">ORD DE COMPRA  </t>
  </si>
  <si>
    <t>FDLT-CIA-198-2022</t>
  </si>
  <si>
    <t>FILARMONICA</t>
  </si>
  <si>
    <t>FDLT-CD-199-2022</t>
  </si>
  <si>
    <t>LUJAN KARIN SANCHEZ BONILLA</t>
  </si>
  <si>
    <t>$9.040.000</t>
  </si>
  <si>
    <t>FDLT-CD-200-2022</t>
  </si>
  <si>
    <t xml:space="preserve">YENNY KATHERINE CALDERON </t>
  </si>
  <si>
    <t>1 MES Y 20 DIAS</t>
  </si>
  <si>
    <t>ORD DE COMPRA  99019</t>
  </si>
  <si>
    <t xml:space="preserve">TALENTO COMERCIALIZADORA S.A. </t>
  </si>
  <si>
    <t>$3,197,705</t>
  </si>
  <si>
    <t>45 DIAS HABILES</t>
  </si>
  <si>
    <t>310</t>
  </si>
  <si>
    <t>FDLT -CD 197 -2022</t>
  </si>
  <si>
    <t>KATHERINE ANDREA GONZALEZ MURILLO</t>
  </si>
  <si>
    <t>4,600,000</t>
  </si>
  <si>
    <t>2 MESES</t>
  </si>
  <si>
    <t>FDLT -SA MC 031-2022 (79309)</t>
  </si>
  <si>
    <t>DESIERTO</t>
  </si>
  <si>
    <t xml:space="preserve">FDLT MC- 032 2022 (XXXX) </t>
  </si>
  <si>
    <t>1,024,000</t>
  </si>
  <si>
    <t xml:space="preserve">2 MESES </t>
  </si>
  <si>
    <t xml:space="preserve">FDLT -SA MC 033-2022 </t>
  </si>
  <si>
    <t>PDD</t>
  </si>
  <si>
    <t>No Programa</t>
  </si>
  <si>
    <t>Programa</t>
  </si>
  <si>
    <t>Pilar /Eje / propósito</t>
  </si>
  <si>
    <t>CODIGO_PROYECTO</t>
  </si>
  <si>
    <t>NOMBRE_PROYECTO</t>
  </si>
  <si>
    <t>Tipo</t>
  </si>
  <si>
    <t>Modalidad de Selección</t>
  </si>
  <si>
    <t>Procedimiento causal</t>
  </si>
  <si>
    <t>afectacion</t>
  </si>
  <si>
    <t>Naturaleza Jurídica</t>
  </si>
  <si>
    <t xml:space="preserve">FORMACION ACADEMICA </t>
  </si>
  <si>
    <t>Un Nuevo Contrato Social y Ambiental para la Bogotá del Siglo XXI</t>
  </si>
  <si>
    <t>Propósito 1: Hacer un nuevo contrato social para incrementar la inclusión social, productiva y política</t>
  </si>
  <si>
    <t>Igualdad de oportunidades y desarrollo de capacidades para las mujeres</t>
  </si>
  <si>
    <t>Consultoría</t>
  </si>
  <si>
    <t>C.E.</t>
  </si>
  <si>
    <t>=+SI.ERROR(BUSCARV(AK3;'PROGRAMAS'!B2:C2'PROGRAMAS'!B2:C58</t>
  </si>
  <si>
    <t>=+SI.ERROR(BUSCARV(AP3;'PROGRAMAS'!D2:$E$2'PROGRAMAS'!$D$2:$E$59</t>
  </si>
  <si>
    <t>=+SIERROR(BUSCARV(AR3;'PROGRAMAS'!B2:$C$2'PROGRAMAS'!$B$2:$C$59</t>
  </si>
  <si>
    <t>Movilidad social integral</t>
  </si>
  <si>
    <t>OPERACIÓN</t>
  </si>
  <si>
    <t>PASAPORTE</t>
  </si>
  <si>
    <t>Prevención de la exclusión por razones étnicas, religiosas, sociales, políticas y de orientación sexual</t>
  </si>
  <si>
    <t>D.E.</t>
  </si>
  <si>
    <t>Promoción de la igualdad, el desarrollo de capacidades y el reconocimiento de las mujeres</t>
  </si>
  <si>
    <t>CD Contratación de empréstitos</t>
  </si>
  <si>
    <t>Régimen privado</t>
  </si>
  <si>
    <t>CD Cuando no exista pluralidad de oferentes en el mercado</t>
  </si>
  <si>
    <t>TEUSAQUILLO SE EMBELLECE PARA LOS CIUDADANOS</t>
  </si>
  <si>
    <t>Régimen especial</t>
  </si>
  <si>
    <t>CD Contratos para el desarrollo de actividades científicas y tecnológicas</t>
  </si>
  <si>
    <t>Prevención y atención de maternidad temprana</t>
  </si>
  <si>
    <t>TEUSAQUILLO SIEMBRA ÁRBOLES Y RESPIRA OXÍGENO</t>
  </si>
  <si>
    <t>Arrendamiento de bienes muebles</t>
  </si>
  <si>
    <t>Prevención y cambios para mejorar la salud de la población</t>
  </si>
  <si>
    <t>Salud para la vida y el bienestar</t>
  </si>
  <si>
    <t>SA Bolsas de productos</t>
  </si>
  <si>
    <t>Salud y bienestar para niñas y niños</t>
  </si>
  <si>
    <t>TEUSAQUILLO RESPONSABLE CON EL CONSUMO</t>
  </si>
  <si>
    <t>Educación inicial: Bases sólidas para la vida.</t>
  </si>
  <si>
    <t>TEUSAQUILLO UNA LOCALIDAD PARA LA PAZ, LA CONCERTACIÓN Y EL CUIDADO</t>
  </si>
  <si>
    <t>Empréstitos</t>
  </si>
  <si>
    <t>Educación para todos y todas: acceso y permanencia con equidad y énfasis en educación rural</t>
  </si>
  <si>
    <t>UN NUEVO CONTRATO SOCIAL PARA EL ESPACIO PÚBLICO LOCAL</t>
  </si>
  <si>
    <t>Fiducia mercantil o encargo fiduciario</t>
  </si>
  <si>
    <t>Formación integral: más y mejor tiempo en los colegios</t>
  </si>
  <si>
    <t xml:space="preserve">Concesión </t>
  </si>
  <si>
    <t>Plan Distrital de Lectura, Escritura y Oralidad: "Leer para la vida"</t>
  </si>
  <si>
    <t>TEUSAQUILLO, UN NUEVO CONTRATO SOCIAL PARA LA PARTICIPACIÓN</t>
  </si>
  <si>
    <t>Transformación pedagógica y mejoramiento de la gestión educativa. Es con los maestros y maestras.</t>
  </si>
  <si>
    <t>Cierre de brechas para la inclusión productiva urbano rural</t>
  </si>
  <si>
    <t>Asociaciones público privadas</t>
  </si>
  <si>
    <t>Vivienda y entornos dignos en el territorio urbano y rural</t>
  </si>
  <si>
    <t>FORTALECIMIENTO INSTITUCIONAL Y RENDICIÓN DE CUENTAS</t>
  </si>
  <si>
    <t>Otros</t>
  </si>
  <si>
    <t>Bogotá, referente en cultura, deporte, recreación y actividad física, con parques para el desarrollo y la salud</t>
  </si>
  <si>
    <t>Otros gastos</t>
  </si>
  <si>
    <t xml:space="preserve">TEUSAQUILLO RESPIRA AGRICULTURA_x000D_
</t>
  </si>
  <si>
    <t>SECTOR</t>
  </si>
  <si>
    <t>Transformación cultural para la conciencia ambiental y el cuidado de la fauna doméstica</t>
  </si>
  <si>
    <t>Gestión Pública</t>
  </si>
  <si>
    <t>Bogotá rural</t>
  </si>
  <si>
    <t>Gobierno</t>
  </si>
  <si>
    <t>Hacienda</t>
  </si>
  <si>
    <t>Bogotá región productiva y competitiva</t>
  </si>
  <si>
    <t>Planeación</t>
  </si>
  <si>
    <t>Bogotá - región, el mejor destino para visitar</t>
  </si>
  <si>
    <t>Desarrollo Económico, Industria y Turismo</t>
  </si>
  <si>
    <t>Cambio cultural para la gestión de la crisis climática</t>
  </si>
  <si>
    <t>Educación</t>
  </si>
  <si>
    <t>Bogotá protectora de sus recursos naturales</t>
  </si>
  <si>
    <t>Salud</t>
  </si>
  <si>
    <t>Asentamientos y entornos protectores</t>
  </si>
  <si>
    <t>Integración Social</t>
  </si>
  <si>
    <t>Decreto 92 de 2017</t>
  </si>
  <si>
    <t>Cultura, Recreación y Deporte</t>
  </si>
  <si>
    <t>No aplica</t>
  </si>
  <si>
    <t xml:space="preserve"> Protección y valoración del patrimonio tangible e intangible en Bogotá y la región</t>
  </si>
  <si>
    <t>Ambiente</t>
  </si>
  <si>
    <t>Revitalización urbana para la competitividad</t>
  </si>
  <si>
    <t>Movilidad</t>
  </si>
  <si>
    <t>SECOP I</t>
  </si>
  <si>
    <t>Más árboles y más y mejor espacio público</t>
  </si>
  <si>
    <t>Hábitat</t>
  </si>
  <si>
    <t>SECOP II</t>
  </si>
  <si>
    <t>Mujeres</t>
  </si>
  <si>
    <t>Manejo y prevención de contaminación</t>
  </si>
  <si>
    <t>Seguridad, Convivencia y Justicia</t>
  </si>
  <si>
    <t>Bogotá Mejor para Todos</t>
  </si>
  <si>
    <t>Manejo y saneamiento de los cuerpos de agua</t>
  </si>
  <si>
    <t>Gestión Juridíca</t>
  </si>
  <si>
    <t>Provisión y mejoramiento de servicios públicos</t>
  </si>
  <si>
    <t>descentralizado territorialmente</t>
  </si>
  <si>
    <t>Ecoeficiencia, reciclaje, manejo de residuos e inclusión de la población recicladora</t>
  </si>
  <si>
    <t>Bogotá territorio de paz y atención integral a las víctimas del conflicto armado</t>
  </si>
  <si>
    <t>Propósito 3: Inspirar confianza y legitimidad para vivir sin miedo y ser epicentro de cultura ciudadana, paz y reconciliación</t>
  </si>
  <si>
    <t>Sin machismo ni violencias contra las mujeres, las niñas y los niños</t>
  </si>
  <si>
    <t>Conciencia y cultura ciudadana para la seguridad, la convivencia y la construcción de confianza</t>
  </si>
  <si>
    <t>Autoconciencia, respeto y cuidado en el espacio público</t>
  </si>
  <si>
    <t>Espacio público más seguro y construido colectivamente</t>
  </si>
  <si>
    <t>Atención a jóvenes y adultos infractores con impacto en su proyecto de vida</t>
  </si>
  <si>
    <t>Calidad de Vida y Derechos de la Población privada de la libertad</t>
  </si>
  <si>
    <t>Plataforma institucional para la seguridad y justicia</t>
  </si>
  <si>
    <t>Movilidad segura, sostenible y accesible</t>
  </si>
  <si>
    <t>Propósito 4: Hacer de Bogotá Región un modelo de movilidad multimodal, incluyente y sostenible</t>
  </si>
  <si>
    <t>Red de metros</t>
  </si>
  <si>
    <t>Gobierno Abierto</t>
  </si>
  <si>
    <t>Propósito 5: Construir Bogotá - Región con gobierno abierto, transparente y ciudadanía consciente</t>
  </si>
  <si>
    <t>Integración regional, distrital y local</t>
  </si>
  <si>
    <t>Información para la toma de decisiones</t>
  </si>
  <si>
    <t>Transformación digital y gestión de TIC para un territorio inteligente</t>
  </si>
  <si>
    <t>Fortalecimiento de cultura ciudadana y su institucionalidad</t>
  </si>
  <si>
    <t>Gestión pública efectiva</t>
  </si>
  <si>
    <t>Gestión pública local</t>
  </si>
  <si>
    <t xml:space="preserve"> NUEVO EN EDICION-NO REGISTRA LINK</t>
  </si>
  <si>
    <t>n</t>
  </si>
  <si>
    <t>VALOR_INICIAL</t>
  </si>
  <si>
    <t>VALOR_MENSUAL</t>
  </si>
  <si>
    <t>NAT</t>
  </si>
  <si>
    <t>PRESUPUESTO</t>
  </si>
  <si>
    <t>ANULACION</t>
  </si>
  <si>
    <t>DIRECCION_CONTRATISTA</t>
  </si>
  <si>
    <t>TELEFONO_CONTRATISTA</t>
  </si>
  <si>
    <t>CDPS</t>
  </si>
  <si>
    <t>RPS</t>
  </si>
  <si>
    <t>TIPOLOGIA</t>
  </si>
  <si>
    <t>NIVELACADEMICO</t>
  </si>
  <si>
    <t>GENERO</t>
  </si>
  <si>
    <t>3.3.1.16.05.57.2169</t>
  </si>
  <si>
    <t>1 1. Natural</t>
  </si>
  <si>
    <t>1 1-Inversion</t>
  </si>
  <si>
    <t>0</t>
  </si>
  <si>
    <t>AVENIDA CARRERA 68 # 1 A - 55</t>
  </si>
  <si>
    <t/>
  </si>
  <si>
    <t>, 2169</t>
  </si>
  <si>
    <t xml:space="preserve">  Cdp 1 289 Fecha 12/01/2022 Valor 36,800,000;</t>
  </si>
  <si>
    <t xml:space="preserve">  Rp 1 2 Fecha 13/01/2022 Valor 18,400,000;</t>
  </si>
  <si>
    <t>SERVICIOS APOYO A LA GESTION DE LA ENTIDAD (SERVICIOS ADMINISTRATIVOS)</t>
  </si>
  <si>
    <t xml:space="preserve"> BACHILLER</t>
  </si>
  <si>
    <t>FEMENINO</t>
  </si>
  <si>
    <t>CARRERA 52 # 25 - 10</t>
  </si>
  <si>
    <t xml:space="preserve">  Cdp 1 290 Fecha 12/01/2022 Valor 41,600,000;</t>
  </si>
  <si>
    <t xml:space="preserve">  Rp 1 1 Fecha 13/01/2022 Valor 20,800,000;</t>
  </si>
  <si>
    <t>MASCULINO</t>
  </si>
  <si>
    <t>CALLE 146 # 13 - 27 CASA 106</t>
  </si>
  <si>
    <t xml:space="preserve">  Cdp 1 293 Fecha 12/01/2022 Valor 41,600,000;</t>
  </si>
  <si>
    <t xml:space="preserve">  Rp 1 6 Fecha 18/01/2022 Valor 20,800,000;</t>
  </si>
  <si>
    <t xml:space="preserve"> AUXILIAR</t>
  </si>
  <si>
    <t>CALLE 54 A SUR # 87 B - 45 MANZ M -BLOQ 3 APTO 503</t>
  </si>
  <si>
    <t xml:space="preserve">  Rp 1 15 Fecha 19/01/2022 Valor 20,800,000;</t>
  </si>
  <si>
    <t xml:space="preserve"> TÉCNICO</t>
  </si>
  <si>
    <t>CARRERA 79 G # 15 A - 27</t>
  </si>
  <si>
    <t xml:space="preserve">  Rp 1 4 Fecha 14/01/2022 Valor 20,800,000;</t>
  </si>
  <si>
    <t>CALLE 53 B # 18 A - 33 APTO 605 ED BABIECA</t>
  </si>
  <si>
    <t xml:space="preserve">  Cdp 1 291 Fecha 12/01/2022 Valor 52,800,000;</t>
  </si>
  <si>
    <t xml:space="preserve">  Rp 1 5 Fecha 17/01/2022 Valor 52,800,000;</t>
  </si>
  <si>
    <t>SERVICIOS PROFESIONALES</t>
  </si>
  <si>
    <t xml:space="preserve"> PROFESIONAL</t>
  </si>
  <si>
    <t>3.3.1.16.05.57.2172</t>
  </si>
  <si>
    <t>CARRERA 68 B # 78 - 24 INT 6 APTO 202</t>
  </si>
  <si>
    <t>, 2172</t>
  </si>
  <si>
    <t xml:space="preserve">  Cdp 1 294 Fecha 13/01/2022 Valor 24,800,000;</t>
  </si>
  <si>
    <t xml:space="preserve">  Rp 1 3 Fecha 14/01/2022 Valor 24,800,000;</t>
  </si>
  <si>
    <t>CALLE 6 A # 89 - 47</t>
  </si>
  <si>
    <t xml:space="preserve">  Cdp 1 368 Fecha 14/01/2022 Valor 24,800,000;</t>
  </si>
  <si>
    <t xml:space="preserve">  Rp 1 9 Fecha 18/01/2022 Valor 24,800,000;</t>
  </si>
  <si>
    <t>3.3.1.16.01.1.2045</t>
  </si>
  <si>
    <t>CALLE 42 B SUR # 92 A - 3</t>
  </si>
  <si>
    <t>, 2045</t>
  </si>
  <si>
    <t xml:space="preserve">  Cdp 1 366 Fecha 14/01/2022 Valor 20,800,000;</t>
  </si>
  <si>
    <t xml:space="preserve">  Rp 1 8 Fecha 18/01/2022 Valor 20,800,000;</t>
  </si>
  <si>
    <t>CARRERA 73 C # 24 D - 66</t>
  </si>
  <si>
    <t xml:space="preserve">  Cdp 1 369 Fecha 14/01/2022 Valor 44,000,000;</t>
  </si>
  <si>
    <t xml:space="preserve">  Rp 1 10 Fecha 18/01/2022 Valor 44,000,000;</t>
  </si>
  <si>
    <t>3.3.1.16.04.49.2154</t>
  </si>
  <si>
    <t>, 2154</t>
  </si>
  <si>
    <t xml:space="preserve">  Cdp 1 375 Fecha 14/01/2022 Valor 36,160,000;</t>
  </si>
  <si>
    <t xml:space="preserve">  Rp 1 11 Fecha 18/01/2022 Valor 36,160,000;</t>
  </si>
  <si>
    <t>CARRERA 21 # 145 A - 30 APTO 501</t>
  </si>
  <si>
    <t xml:space="preserve">  Cdp 1 363 Fecha 14/01/2022 Valor 52,800,000;</t>
  </si>
  <si>
    <t xml:space="preserve">  Rp 1 7 Fecha 18/01/2022 Valor 52,800,000;</t>
  </si>
  <si>
    <t xml:space="preserve"> ESPECIALIZADO PROFESIONAL</t>
  </si>
  <si>
    <t>3.3.1.16.03.43.2164</t>
  </si>
  <si>
    <t>CALLE 12 # 2 C - 55 FUNZA CUNDINAMARCA</t>
  </si>
  <si>
    <t>, 2164</t>
  </si>
  <si>
    <t xml:space="preserve">  Cdp 1 409 Fecha 17/01/2022 Valor 44,000,000;</t>
  </si>
  <si>
    <t xml:space="preserve">  Rp 1 16 Fecha 19/01/2022 Valor 44,000,000;</t>
  </si>
  <si>
    <t>CARRERA 92 # 74 - 66</t>
  </si>
  <si>
    <t xml:space="preserve">  Cdp 1 359 Fecha 14/01/2022 Valor 404,800,000;</t>
  </si>
  <si>
    <t xml:space="preserve">  Rp 1 389 Fecha 21/01/2022 Valor 18,400,000;</t>
  </si>
  <si>
    <t>TRANSVERSAL 79 A # 86 - 2</t>
  </si>
  <si>
    <t xml:space="preserve">  Rp 1 385 Fecha 21/01/2022 Valor 18,400,000;</t>
  </si>
  <si>
    <t>CARRERA 18 C # 70 B - 37 SUR</t>
  </si>
  <si>
    <t xml:space="preserve">  Rp 1 381 Fecha 21/01/2022 Valor 18,400,000;</t>
  </si>
  <si>
    <t>AVENIDA CALLE 75 A # 76 - 44</t>
  </si>
  <si>
    <t xml:space="preserve">  Rp 1 379 Fecha 21/01/2022 Valor 18,400,000;</t>
  </si>
  <si>
    <t>CARRERA 69 B # 31 - 9 SUR</t>
  </si>
  <si>
    <t xml:space="preserve">  Rp 1 388 Fecha 21/01/2022 Valor 18,400,000;</t>
  </si>
  <si>
    <t>CARRERA 25 # 51 - 64 APTO 504</t>
  </si>
  <si>
    <t xml:space="preserve">  Rp 1 382 Fecha 21/01/2022 Valor 18,400,000;</t>
  </si>
  <si>
    <t>AVENIDA CALLE 53 # 50 - 81</t>
  </si>
  <si>
    <t xml:space="preserve">  Rp 1 377 Fecha 21/01/2022 Valor 18,400,000;</t>
  </si>
  <si>
    <t xml:space="preserve"> BACHILLER PROFESIONAL</t>
  </si>
  <si>
    <t>CALLE 70 # 96 - 34 CASA 185</t>
  </si>
  <si>
    <t xml:space="preserve">  Rp 1 390 Fecha 21/01/2022 Valor 18,400,000;</t>
  </si>
  <si>
    <t>CALLE 53 SUR # 31 - 90</t>
  </si>
  <si>
    <t xml:space="preserve">  Rp 1 387 Fecha 21/01/2022 Valor 18,400,000;</t>
  </si>
  <si>
    <t>CALLE 48 Q BIS SUR # 1 A - 12 ESTE</t>
  </si>
  <si>
    <t xml:space="preserve">  Rp 1 383 Fecha 21/01/2022 Valor 18,400,000;</t>
  </si>
  <si>
    <t>CARRERA 86 F # 56 - 11 SUR</t>
  </si>
  <si>
    <t xml:space="preserve">  Rp 1 384 Fecha 21/01/2022 Valor 18,400,000;</t>
  </si>
  <si>
    <t xml:space="preserve"> LICENCIADO</t>
  </si>
  <si>
    <t>CALLE 12 # 71 B - 60</t>
  </si>
  <si>
    <t xml:space="preserve">  Rp 1 568 Fecha 27/01/2022 Valor 18,400,000;</t>
  </si>
  <si>
    <t>CARRERA 44 B # 22 - 65 TORRE 1 APTO 304</t>
  </si>
  <si>
    <t xml:space="preserve">  Rp 1 441 Fecha 26/01/2022 Valor 18,400,000;</t>
  </si>
  <si>
    <t>CARRERA 108 # 82 - 50 APTO 501</t>
  </si>
  <si>
    <t xml:space="preserve">  Rp 1 386 Fecha 21/01/2022 Valor 18,400,000;</t>
  </si>
  <si>
    <t>AVENIDA CARRERA 64 A # 22 - 41</t>
  </si>
  <si>
    <t xml:space="preserve">  Rp 1 380 Fecha 21/01/2022 Valor 18,400,000;</t>
  </si>
  <si>
    <t>AVENIDA CALLE 56 B SUR # 87 A - 34</t>
  </si>
  <si>
    <t xml:space="preserve">  Rp 1 378 Fecha 21/01/2022 Valor 18,400,000;</t>
  </si>
  <si>
    <t>CARRERA 52 A # 41 B - 15 SUR</t>
  </si>
  <si>
    <t xml:space="preserve">  Rp 1 484 Fecha 27/01/2022 Valor 18,400,000;</t>
  </si>
  <si>
    <t>CARRERA 3 D ESTE # 49 C - 17 SUR</t>
  </si>
  <si>
    <t>3229230889</t>
  </si>
  <si>
    <t xml:space="preserve">  Rp 1 440 Fecha 26/01/2022 Valor 18,400,000;</t>
  </si>
  <si>
    <t>CALLE 31 SUR # 5 - 15</t>
  </si>
  <si>
    <t>3016044130</t>
  </si>
  <si>
    <t xml:space="preserve">  Rp 1 535 Fecha 28/01/2022 Valor 18,400,000;</t>
  </si>
  <si>
    <t>CALLE 23 # 83 - 27 MODELIA</t>
  </si>
  <si>
    <t>2804906</t>
  </si>
  <si>
    <t xml:space="preserve">  Rp 1 522 Fecha 28/01/2022 Valor 18,400,000;</t>
  </si>
  <si>
    <t xml:space="preserve"> BACHILLER CON UN (1) AÑO DE EXPERIENCIA RELACIONADA</t>
  </si>
  <si>
    <t>AVENIDA CALLE 165 # 8 H - 60</t>
  </si>
  <si>
    <t xml:space="preserve">  Cdp 1 414 Fecha 17/01/2022 Valor 22,400,000;</t>
  </si>
  <si>
    <t xml:space="preserve">  Rp 1 22 Fecha 19/02/2022 Valor 22,400,000;</t>
  </si>
  <si>
    <t xml:space="preserve"> BACHILLER CON CINCO (5) SEMESTRES DE EDUCACIÓN SUPERIOR</t>
  </si>
  <si>
    <t>AVENIDA CARRERA 81 B # 19 B - 80</t>
  </si>
  <si>
    <t xml:space="preserve"> </t>
  </si>
  <si>
    <t>CARRERA 100 # 16 A - 16</t>
  </si>
  <si>
    <t>9340010</t>
  </si>
  <si>
    <t xml:space="preserve">  Cdp 1 413 Fecha 17/01/2022 Valor 36,160,000;</t>
  </si>
  <si>
    <t xml:space="preserve">  Rp 1 21 Fecha 19/01/2022 Valor 36,160,000;</t>
  </si>
  <si>
    <t>CALLE 51 # 71 B - 39 APTO 203</t>
  </si>
  <si>
    <t>7618701</t>
  </si>
  <si>
    <t xml:space="preserve">  Cdp 1 410 Fecha 17/01/2022 Valor 36,160,000;</t>
  </si>
  <si>
    <t xml:space="preserve">  Rp 1 20 Fecha 19/01/2022 Valor 36,160,000;</t>
  </si>
  <si>
    <t xml:space="preserve"> MAGISTER PROFESIONAL</t>
  </si>
  <si>
    <t>CALLE 181 C # 11 - 75 TORRE 9 AP 303</t>
  </si>
  <si>
    <t>7022601</t>
  </si>
  <si>
    <t xml:space="preserve">  Cdp 1 422 Fecha 17/01/2022 Valor 36,160,000;</t>
  </si>
  <si>
    <t xml:space="preserve">  Rp 1 23 Fecha 21/01/2022 Valor 36,160,000;</t>
  </si>
  <si>
    <t>DIAGONAL 85 # 76 - 40</t>
  </si>
  <si>
    <t>AVENIDA CALLE 10 # 80 - 41</t>
  </si>
  <si>
    <t xml:space="preserve">  Cdp 1 430 Fecha 18/01/2022 Valor 108,480,000;</t>
  </si>
  <si>
    <t xml:space="preserve">  Rp 1 12 Fecha 18/01/2022 Valor 36,160,000;</t>
  </si>
  <si>
    <t>CALLE 33 # 19 - 45</t>
  </si>
  <si>
    <t xml:space="preserve">  Rp 1 13 Fecha 18/01/2022 Valor 36,160,000;</t>
  </si>
  <si>
    <t xml:space="preserve"> BACHILLER CON SIETE (7) SEMESTRES DE EDUCACIÓN SUPERIOR</t>
  </si>
  <si>
    <t>CALLE 44 D # 45 - 30</t>
  </si>
  <si>
    <t xml:space="preserve">  Rp 1 396 Fecha 21/01/2022 Valor 36,160,000;</t>
  </si>
  <si>
    <t>CALLE 6 D # 71 F - 27</t>
  </si>
  <si>
    <t xml:space="preserve">  Cdp 1 424 Fecha 17/01/2022 Valor 36,160,000;</t>
  </si>
  <si>
    <t xml:space="preserve">  Rp 1 14 Fecha 19/01/2022 Valor 36,160,000;</t>
  </si>
  <si>
    <t xml:space="preserve"> TECNÓLOGO</t>
  </si>
  <si>
    <t>AV 1 DE MAYO 49 B - 14 SUR</t>
  </si>
  <si>
    <t xml:space="preserve">  Cdp 1 292 Fecha 12/01/2022 Valor 18,400,000;</t>
  </si>
  <si>
    <t xml:space="preserve">  Rp 1 506 Fecha 28/01/2022 Valor 18,400,000;</t>
  </si>
  <si>
    <t>CALLE 65 # 78 - 22 SUR</t>
  </si>
  <si>
    <t xml:space="preserve">  Cdp 1 423 Fecha 17/01/2022 Valor 30,800,000;</t>
  </si>
  <si>
    <t xml:space="preserve">  Rp 1 376 Fecha 20/01/2022 Valor 30,800,000;</t>
  </si>
  <si>
    <t>CALLE 53 B # 18 - 17</t>
  </si>
  <si>
    <t>3112625449</t>
  </si>
  <si>
    <t>CARRERA 141 # 49 - 32</t>
  </si>
  <si>
    <t>CALLE 74 D # 70 A - 30</t>
  </si>
  <si>
    <t>CARRERA 21 B # 31 - 10 SUR</t>
  </si>
  <si>
    <t>2390873</t>
  </si>
  <si>
    <t>CARRERA 54 D # 134 - 20</t>
  </si>
  <si>
    <t>7976743</t>
  </si>
  <si>
    <t>CARRERA 112 F # 72 C - 21</t>
  </si>
  <si>
    <t>CALLE 23 C # 72 B - 10</t>
  </si>
  <si>
    <t>DIAGONAL 61 B # 18 - 9 APTO 503</t>
  </si>
  <si>
    <t>CALLE 165 B # 13 C - 55</t>
  </si>
  <si>
    <t>TRANSVERSAL 42 # 4 F - 88</t>
  </si>
  <si>
    <t xml:space="preserve">  Cdp 1 403 Fecha 17/01/2022 Valor 36,160,000;</t>
  </si>
  <si>
    <t xml:space="preserve">  Rp 1 445 Fecha 22/01/2022 Valor 36,160,000;</t>
  </si>
  <si>
    <t>CARRERA 6 # 26 - 85 PISO 2</t>
  </si>
  <si>
    <t>4761825</t>
  </si>
  <si>
    <t xml:space="preserve">  Cdp 1 415 Fecha 17/01/2022 Valor 36,160,000;</t>
  </si>
  <si>
    <t xml:space="preserve">  Rp 1 444 Fecha 26/02/2022 Valor 36,160,000;</t>
  </si>
  <si>
    <t>CALLE 137 A # 72 - 25 CASA8</t>
  </si>
  <si>
    <t xml:space="preserve">  Cdp 1 425 Fecha 17/01/2022 Valor 48,000,000;</t>
  </si>
  <si>
    <t xml:space="preserve">  Rp 1 17 Fecha 19/02/2022 Valor 48,000,000;</t>
  </si>
  <si>
    <t>CARRERA 86 B # 53 - 22</t>
  </si>
  <si>
    <t xml:space="preserve">  Cdp 1 360 Fecha 14/01/2022 Valor 36,160,000;</t>
  </si>
  <si>
    <t xml:space="preserve">  Rp 1 400 Fecha 26/01/2022 Valor 36,160,000;</t>
  </si>
  <si>
    <t>AVENIDA CARRERA 56 # 16 - 16 SUR</t>
  </si>
  <si>
    <t xml:space="preserve">  Rp 1 447 Fecha 26/01/2022 Valor 18,400,000;</t>
  </si>
  <si>
    <t>DIAGONAL 58 M BIS # 78 - 5</t>
  </si>
  <si>
    <t>3138801415</t>
  </si>
  <si>
    <t xml:space="preserve">  Cdp 1 427 Fecha 17/01/2022 Valor 40,000,000;</t>
  </si>
  <si>
    <t xml:space="preserve">  Rp 1 443 Fecha 26/01/2022 Valor 40,000,000;</t>
  </si>
  <si>
    <t>CARRERA 55 # 56 A - 33</t>
  </si>
  <si>
    <t xml:space="preserve">  Cdp 1 435 Fecha 18/01/2022 Valor 40,000,000;</t>
  </si>
  <si>
    <t xml:space="preserve">  Rp 1 442 Fecha 26/01/2022 Valor 40,000,000;</t>
  </si>
  <si>
    <t>CARRERA 9 # 60 - 69</t>
  </si>
  <si>
    <t xml:space="preserve">  Cdp 1 400 Fecha 17/01/2022 Valor 36,160,000;</t>
  </si>
  <si>
    <t xml:space="preserve">  Rp 1 446 Fecha 26/01/2022 Valor 36,160,000;</t>
  </si>
  <si>
    <t>CARRERA 9 # 48 - 85</t>
  </si>
  <si>
    <t xml:space="preserve">  Cdp 1 412 Fecha 17/01/2022 Valor 48,000,000;</t>
  </si>
  <si>
    <t xml:space="preserve">  Rp 1 486 Fecha 27/01/2022 Valor 48,000,000;</t>
  </si>
  <si>
    <t>AVENIDA CARRERA 80 # 8 - 11</t>
  </si>
  <si>
    <t>AVENIDA CARRERA 95 A # 34 - 75</t>
  </si>
  <si>
    <t>AVENIDA CARRERA 100 # 50 - 45 SUR SECTOR 4</t>
  </si>
  <si>
    <t>AVENIDA CALLE 17 SUR # 30 - 51</t>
  </si>
  <si>
    <t>AVENIDA CARRERA 72 # 67 - 75</t>
  </si>
  <si>
    <t>CALLE 169 # 49 B - 33</t>
  </si>
  <si>
    <t>3203334242</t>
  </si>
  <si>
    <t xml:space="preserve">  Cdp 1 385 Fecha 14/01/2022 Valor 36,160,000;</t>
  </si>
  <si>
    <t xml:space="preserve">  Rp 1 406 Fecha 24/01/2022 Valor 36,160,000;</t>
  </si>
  <si>
    <t xml:space="preserve"> PROFESIONAL TITULO PROFESIONAL CON TRES (3) AÑOS DE EXPERIENCIA PROFESIONAL</t>
  </si>
  <si>
    <t>3.3.1.16.01.6.2101</t>
  </si>
  <si>
    <t>CARRERA 39 A # 35 - 27 SUR</t>
  </si>
  <si>
    <t>, 2101</t>
  </si>
  <si>
    <t xml:space="preserve">  Cdp 1 376 Fecha 14/01/2022 Valor 36,160,000;</t>
  </si>
  <si>
    <t xml:space="preserve">  Rp 1 420 Fecha 24/01/2022 Valor 36,160,000;</t>
  </si>
  <si>
    <t>CARRERA 74 B # 64 - 96</t>
  </si>
  <si>
    <t>3188710652</t>
  </si>
  <si>
    <t xml:space="preserve">  Cdp 1 386 Fecha 14/01/2022 Valor 36,160,000;</t>
  </si>
  <si>
    <t xml:space="preserve">  Rp 1 423 Fecha 24/01/2022 Valor 36,160,000;</t>
  </si>
  <si>
    <t>CALLE 39 SUR # 72 M - 27</t>
  </si>
  <si>
    <t>3185218116</t>
  </si>
  <si>
    <t xml:space="preserve">  Cdp 1 384 Fecha 14/01/2022 Valor 36,160,000;</t>
  </si>
  <si>
    <t xml:space="preserve">  Rp 1 422 Fecha 24/01/2022 Valor 36,160,000;</t>
  </si>
  <si>
    <t>CALLE 137 A # 58 - 70</t>
  </si>
  <si>
    <t xml:space="preserve">  Cdp 1 362 Fecha 14/01/2022 Valor 44,000,000;</t>
  </si>
  <si>
    <t xml:space="preserve">  Rp 1 393 Fecha 21/01/2022 Valor 44,000,000;</t>
  </si>
  <si>
    <t xml:space="preserve"> BACHILLER ESPECIALIZADO PROFESIONAL</t>
  </si>
  <si>
    <t>3.3.1.16.01.6</t>
  </si>
  <si>
    <t>CARRERA 63 # 22 - 45</t>
  </si>
  <si>
    <t>, 2109</t>
  </si>
  <si>
    <t xml:space="preserve">TEUSAQUILLO UN NUEVO CONTRATO SOCIAL CON IGUALDAD DE OPORTUNIDADES PARA_x000D_
VINCULAR MUJERES CUIDADORAS A ESTRATEGIAS DEL CUIDADO_x000D_
</t>
  </si>
  <si>
    <t xml:space="preserve">  Cdp 1 373 Fecha 14/01/2022 Valor 36,160,000;</t>
  </si>
  <si>
    <t xml:space="preserve">  Rp 1 419 Fecha 24/01/2022 Valor 36,160,000;</t>
  </si>
  <si>
    <t>3.3.1.16.01.6.2113</t>
  </si>
  <si>
    <t>AVENIDA CARRERA 22 # 148 - 32</t>
  </si>
  <si>
    <t>, 2113</t>
  </si>
  <si>
    <t xml:space="preserve">  Cdp 1 364 Fecha 14/01/2022 Valor 144,640,000;</t>
  </si>
  <si>
    <t xml:space="preserve">  Rp 1 374 Fecha 20/01/2022 Valor 36,160,000;</t>
  </si>
  <si>
    <t>CARRERA 124 B # 6 - 66</t>
  </si>
  <si>
    <t xml:space="preserve">  Cdp 1 445 Fecha 20/01/2022 Valor 52,800,000;</t>
  </si>
  <si>
    <t xml:space="preserve">  Rp 1 398 Fecha 21/01/2022 Valor 52,800,000;</t>
  </si>
  <si>
    <t>CARRERA 38 # 57 - 29</t>
  </si>
  <si>
    <t>3.3.1.16.01.20.2072</t>
  </si>
  <si>
    <t>CALLE 4 # 33 - 34</t>
  </si>
  <si>
    <t>, 2072</t>
  </si>
  <si>
    <t xml:space="preserve">  Cdp 1 429 Fecha 18/01/2022 Valor 18,400,000;</t>
  </si>
  <si>
    <t xml:space="preserve">  Rp 1 395 Fecha 22/01/2022 Valor 18,400,000;</t>
  </si>
  <si>
    <t>CARRERA 16 D # 59 - 33 SUR</t>
  </si>
  <si>
    <t xml:space="preserve">  Cdp 1 361 Fecha 14/01/2022 Valor 24,800,000;</t>
  </si>
  <si>
    <t xml:space="preserve">  Rp 1 392 Fecha 21/01/2022 Valor 24,800,000;</t>
  </si>
  <si>
    <t xml:space="preserve"> TERMINACION Y APROBACION DEL PENSUM ACADEMICO DE EDUCACION SUPERIOR EN FORMACION PROFESIONAL</t>
  </si>
  <si>
    <t>3.3.1.16.01.24.2087</t>
  </si>
  <si>
    <t>CARRERA 53 D # 2 - 85</t>
  </si>
  <si>
    <t>, 2087</t>
  </si>
  <si>
    <t xml:space="preserve">O TEUSAQUILLO RESPIRA AGRICULTURA_x000D_
</t>
  </si>
  <si>
    <t xml:space="preserve">  Cdp 1 436 Fecha 20/01/2022 Valor 36,160,000;</t>
  </si>
  <si>
    <t xml:space="preserve">  Rp 1 397 Fecha 21/01/2022 Valor 36,160,000;</t>
  </si>
  <si>
    <t>3.3.1.16.01.17.2160</t>
  </si>
  <si>
    <t>CALLE 48 # 13 - 70</t>
  </si>
  <si>
    <t>, 2160</t>
  </si>
  <si>
    <t xml:space="preserve">  Cdp 1 447 Fecha 20/01/2022 Valor 24,800,000;</t>
  </si>
  <si>
    <t xml:space="preserve">  Rp 1 399 Fecha 22/01/2022 Valor 24,800,000;</t>
  </si>
  <si>
    <t>CALLE 45 # 19 - 79 APT607</t>
  </si>
  <si>
    <t>4569428</t>
  </si>
  <si>
    <t xml:space="preserve">  Cdp 1 421 Fecha 17/01/2022 Valor 44,000,000;</t>
  </si>
  <si>
    <t xml:space="preserve">  Rp 1 482 Fecha 27/01/2022 Valor 44,000,000;</t>
  </si>
  <si>
    <t>CALLE 45 A BIS # 21 - 26</t>
  </si>
  <si>
    <t>3117186674</t>
  </si>
  <si>
    <t xml:space="preserve">  Cdp 1 365 Fecha 14/01/2022 Valor 44,000,000;</t>
  </si>
  <si>
    <t xml:space="preserve">  Rp 1 480 Fecha 27/01/2022 Valor 44,000,000;</t>
  </si>
  <si>
    <t>3.3.1.16.02.34.2142</t>
  </si>
  <si>
    <t>CARRERA 56 # 16 - 50 INT 3</t>
  </si>
  <si>
    <t>2610186</t>
  </si>
  <si>
    <t>, 2142</t>
  </si>
  <si>
    <t xml:space="preserve">  Cdp 1 405 Fecha 17/01/2022 Valor 18,400,000;</t>
  </si>
  <si>
    <t xml:space="preserve">  Rp 1 485 Fecha 27/01/2022 Valor 18,400,000;</t>
  </si>
  <si>
    <t>CALLE 19 SUR # 41 A - 15</t>
  </si>
  <si>
    <t xml:space="preserve">  Cdp 1 367 Fecha 14/01/2022 Valor 41,600,000;</t>
  </si>
  <si>
    <t xml:space="preserve">  Rp 1 52203594 Fecha 24/01/2022 Valor 20,800,000;</t>
  </si>
  <si>
    <t>3.3.1.16.01.6.2094</t>
  </si>
  <si>
    <t>CALLE 191 C # 3 A - 57</t>
  </si>
  <si>
    <t>, 2094</t>
  </si>
  <si>
    <t xml:space="preserve">  Cdp 1 370 Fecha 14/01/2022 Valor 40,000,000;</t>
  </si>
  <si>
    <t xml:space="preserve">  Rp 1 510 Fecha 28/01/2022 Valor 40,000,000;</t>
  </si>
  <si>
    <t>CALLE 68 C SUR # 48 - 28</t>
  </si>
  <si>
    <t>3.3.1.16.04.30.2125</t>
  </si>
  <si>
    <t>CARRERA 50 # 152 - 20</t>
  </si>
  <si>
    <t>, 2125</t>
  </si>
  <si>
    <t>3.3.1.16.03.45.2152</t>
  </si>
  <si>
    <t>CALLE 152 A # 8 A - 22</t>
  </si>
  <si>
    <t>, 2152</t>
  </si>
  <si>
    <t>CALLE 1 # 73 D - 34</t>
  </si>
  <si>
    <t>CALLE 45 A # 20 - 61 PISO 3</t>
  </si>
  <si>
    <t>7370442</t>
  </si>
  <si>
    <t xml:space="preserve">  Cdp 1 446 Fecha 20/01/2022 Valor 44,000,000;</t>
  </si>
  <si>
    <t xml:space="preserve">  Rp 1 455 Fecha 26/01/2022 Valor 44,000,000;</t>
  </si>
  <si>
    <t>CARRERA 25 # 17 - 4</t>
  </si>
  <si>
    <t>CALLE 14 B # 116 - 70</t>
  </si>
  <si>
    <t xml:space="preserve">  Rp 1 418 Fecha 24/01/2022 Valor 20,800,000;</t>
  </si>
  <si>
    <t>CALLE 10 G # 81 - 30</t>
  </si>
  <si>
    <t xml:space="preserve">  Rp 1 483 Fecha 27/01/2022 Valor 18,400,000;</t>
  </si>
  <si>
    <t>CALLE 48 # 13 A - 6</t>
  </si>
  <si>
    <t xml:space="preserve">  Cdp 1 408 Fecha 17/01/2022 Valor 36,160,000;</t>
  </si>
  <si>
    <t xml:space="preserve">  Rp 1 410 Fecha 24/01/2022 Valor 36,160,000;</t>
  </si>
  <si>
    <t>CARRERA 55 # 4 A - 61</t>
  </si>
  <si>
    <t>6601468</t>
  </si>
  <si>
    <t>CALLE 73 # 81 A - 37</t>
  </si>
  <si>
    <t>704375</t>
  </si>
  <si>
    <t>CALLE 49 A BIS SUR # 10 D - 20</t>
  </si>
  <si>
    <t>CALLE 12 # 23 - 40</t>
  </si>
  <si>
    <t>CARRERA 65 B # 67 B - 56</t>
  </si>
  <si>
    <t>7925819</t>
  </si>
  <si>
    <t>DIAGONAL 146 # 118 - 41</t>
  </si>
  <si>
    <t>DIAGONAL 6 B # 78 B - 41</t>
  </si>
  <si>
    <t xml:space="preserve">  Cdp 1 428 Fecha 17/01/2022 Valor 72,320,000;</t>
  </si>
  <si>
    <t xml:space="preserve">  Rp 1 505 Fecha 28/01/2022 Valor 36,160,000;</t>
  </si>
  <si>
    <t>AVENIDA CARRERA 52 # 22 - 39</t>
  </si>
  <si>
    <t xml:space="preserve">  Rp 1 532 Fecha 28/01/2022 Valor 36,160,000;</t>
  </si>
  <si>
    <t>CARRERA 120 A # 77 - 60 TORRE 1 APTO 803</t>
  </si>
  <si>
    <t>TRANSV. 40 A No. 5 - 31 PISO 1</t>
  </si>
  <si>
    <t>2372714</t>
  </si>
  <si>
    <t xml:space="preserve">  Cdp 1 458 Fecha 21/01/2022 Valor 40,000,000;</t>
  </si>
  <si>
    <t xml:space="preserve">  Rp 1 450 Fecha 26/01/2022 Valor 40,000,000;</t>
  </si>
  <si>
    <t>CARRERA 14 B ESTE # 46 - 15</t>
  </si>
  <si>
    <t xml:space="preserve">  Cdp 1 457 Fecha 21/01/2022 Valor 36,160,000;</t>
  </si>
  <si>
    <t xml:space="preserve">  Rp 1 449 Fecha 26/01/2022 Valor 36,160,000;</t>
  </si>
  <si>
    <t>CARRERA 33 # 1 D - 53</t>
  </si>
  <si>
    <t xml:space="preserve">  Cdp 1 465 Fecha 24/01/2022 Valor 36,160,000;</t>
  </si>
  <si>
    <t xml:space="preserve">  Rp 1 452 Fecha 26/01/2022 Valor 36,160,000;</t>
  </si>
  <si>
    <t>CALLE 152 B # 102 B - 90</t>
  </si>
  <si>
    <t xml:space="preserve">  Cdp 1 451 Fecha 20/01/2022 Valor 72,320,000;</t>
  </si>
  <si>
    <t xml:space="preserve">  Rp 1 451 Fecha 26/01/2022 Valor 36,160,000;</t>
  </si>
  <si>
    <t>CARRERA 6 # 45 - 25 APTO 610</t>
  </si>
  <si>
    <t xml:space="preserve">  Cdp 1 371 Fecha 14/01/2022 Valor 52,800,000;</t>
  </si>
  <si>
    <t xml:space="preserve">  Rp 1 453 Fecha 26/01/2022 Valor 52,800,000;</t>
  </si>
  <si>
    <t>CALLE 1 B # 51 A - 34</t>
  </si>
  <si>
    <t xml:space="preserve">  Cdp 1 374 Fecha 14/01/2022 Valor 89,600,000;</t>
  </si>
  <si>
    <t xml:space="preserve">  Rp 1 454 Fecha 26/01/2022 Valor 22,400,000;</t>
  </si>
  <si>
    <t>CARRERA 19 # 54 - 12</t>
  </si>
  <si>
    <t>CARRERA 3 # 31 D - 19</t>
  </si>
  <si>
    <t xml:space="preserve"> BACHILLER CON TRES (3) AÑOS DE EXPERIENCIA RELACIONADA</t>
  </si>
  <si>
    <t>CALLE 55 SUR # 86 D - 5</t>
  </si>
  <si>
    <t>3.3.1.16.01.12.2049</t>
  </si>
  <si>
    <t>CALLE 144 C # 141 A - 82</t>
  </si>
  <si>
    <t>, 2049</t>
  </si>
  <si>
    <t>3.3.1.16.01.21</t>
  </si>
  <si>
    <t>CALLE 20 A SUR # 2 - 88</t>
  </si>
  <si>
    <t>4650337</t>
  </si>
  <si>
    <t>, 2078</t>
  </si>
  <si>
    <t xml:space="preserve">  Cdp 1 448 Fecha 20/01/2022 Valor 36,160,000;</t>
  </si>
  <si>
    <t xml:space="preserve">  Rp 1 463 Fecha 27/01/2022 Valor 36,160,000;</t>
  </si>
  <si>
    <t>AVENIDA CARRERA 68 # 1 - 63</t>
  </si>
  <si>
    <t>TRANSVERSAL 1 B ESTE # 7 A - 20 SUR</t>
  </si>
  <si>
    <t xml:space="preserve">  Cdp 1 467 Fecha 24/01/2022 Valor 18,400,000;</t>
  </si>
  <si>
    <t xml:space="preserve">  Rp 1 466 Fecha 27/01/2022 Valor 18,400,000;</t>
  </si>
  <si>
    <t>CARRERA 93 # 42 - 38 SUR</t>
  </si>
  <si>
    <t xml:space="preserve">  Cdp 1 466 Fecha 24/01/2022 Valor 14,400,000;</t>
  </si>
  <si>
    <t xml:space="preserve">  Rp 1 465 Fecha 27/01/2022 Valor 14,400,000;</t>
  </si>
  <si>
    <t>CALLE 12 # 2 - 77</t>
  </si>
  <si>
    <t xml:space="preserve">  Cdp 1 464 Fecha 24/01/2022 Valor 14,400,000;</t>
  </si>
  <si>
    <t xml:space="preserve">  Rp 1 490 Fecha 27/01/2022 Valor 14,400,000;</t>
  </si>
  <si>
    <t>CALLE 24 A # 57 - 60</t>
  </si>
  <si>
    <t xml:space="preserve">  Cdp 1 404 Fecha 17/01/2022 Valor 36,160,000;</t>
  </si>
  <si>
    <t xml:space="preserve">  Rp 1 408 Fecha 24/01/2022 Valor 36,160,000;</t>
  </si>
  <si>
    <t>CASA #3, CONJUNTO RESIDENCIAL EL ABRA RESERVADO, VEREDA</t>
  </si>
  <si>
    <t>CALLE 49 A # 74 A - 46</t>
  </si>
  <si>
    <t xml:space="preserve">  Cdp 1 444 Fecha 20/01/2022 Valor 36,160,000;</t>
  </si>
  <si>
    <t xml:space="preserve">  Rp 1 513 Fecha 28/01/2022 Valor 36,160,000;</t>
  </si>
  <si>
    <t>CARRERA 4 # 1 - 46 SUR</t>
  </si>
  <si>
    <t xml:space="preserve">  Cdp 1 449 Fecha 20/01/2022 Valor 36,160,000;</t>
  </si>
  <si>
    <t xml:space="preserve">  Rp 1 473 Fecha 27/01/2022 Valor 36,160,000;</t>
  </si>
  <si>
    <t>CALLE 65 SUR # 79 C - 35</t>
  </si>
  <si>
    <t>CARRERA 69 F BIS # 1 - 16</t>
  </si>
  <si>
    <t>3.3.1.16.03.48.2148</t>
  </si>
  <si>
    <t>DIAGONAL 23 C BIS # 88 B - 10 INT 12-501</t>
  </si>
  <si>
    <t>3204707620</t>
  </si>
  <si>
    <t>, 2148</t>
  </si>
  <si>
    <t xml:space="preserve">  Cdp 1 484 Fecha 26/01/2022 Valor 36,160,000;</t>
  </si>
  <si>
    <t xml:space="preserve">  Rp 1 519 Fecha 28/01/2022 Valor 36,160,000;</t>
  </si>
  <si>
    <t>CALLE 151 # 13 A - 50</t>
  </si>
  <si>
    <t xml:space="preserve">  Cdp 1 468 Fecha 24/01/2022 Valor 36,160,000;</t>
  </si>
  <si>
    <t xml:space="preserve">  Rp 1 514 Fecha 28/01/2022 Valor 36,160,000;</t>
  </si>
  <si>
    <t xml:space="preserve"> ESPECIALIZADO</t>
  </si>
  <si>
    <t>AVENIDA CALLE 16 # 7 A - 37 SOACHA</t>
  </si>
  <si>
    <t xml:space="preserve">  Cdp 1 434 Fecha 18/01/2022 Valor 72,320,000;</t>
  </si>
  <si>
    <t xml:space="preserve">  Rp 1 424 Fecha 25/01/2022 Valor 36,160,000;</t>
  </si>
  <si>
    <t>CALLE 24 # 19 - 88</t>
  </si>
  <si>
    <t>7216369</t>
  </si>
  <si>
    <t xml:space="preserve">  Cdp 1 469 Fecha 24/01/2022 Valor 82,800,000;</t>
  </si>
  <si>
    <t xml:space="preserve">  Rp 1 517 Fecha 28/01/2022 Valor 13,800,000;</t>
  </si>
  <si>
    <t>CALLE 25 B # 72 - 80</t>
  </si>
  <si>
    <t>3143686305</t>
  </si>
  <si>
    <t xml:space="preserve">  Cdp 1 485 Fecha 26/01/2022 Valor 36,160,000;</t>
  </si>
  <si>
    <t xml:space="preserve">  Rp 1 536 Fecha 28/01/2022 Valor 36,160,000;</t>
  </si>
  <si>
    <t>AVENIDA CARRERA 72 J # 48 - 20 72 J # 48 SUR- 20</t>
  </si>
  <si>
    <t>CARRERA 54 A # 167 - 41</t>
  </si>
  <si>
    <t xml:space="preserve">  Cdp 1 407 Fecha 17/01/2022 Valor 36,160,000;</t>
  </si>
  <si>
    <t xml:space="preserve">  Rp 1 409 Fecha 24/01/2022 Valor 36,160,000;</t>
  </si>
  <si>
    <t>AVENIDA CARRERA 105 # 20 - 11</t>
  </si>
  <si>
    <t xml:space="preserve">  Cdp 1 443 Fecha 20/01/2022 Valor 36,160,000;</t>
  </si>
  <si>
    <t xml:space="preserve">  Rp 1 415 Fecha 24/01/2022 Valor 36,160,000;</t>
  </si>
  <si>
    <t>CARRERA 14 # 49 - 55 APTO 410</t>
  </si>
  <si>
    <t xml:space="preserve">  Cdp 1 420 Fecha 17/01/2022 Valor 36,160,000;</t>
  </si>
  <si>
    <t xml:space="preserve">  Rp 1 136 Fecha 27/01/2022 Valor 36,160,000;</t>
  </si>
  <si>
    <t>AVENIDA CALLE 58 C SUR # 42 A - 24</t>
  </si>
  <si>
    <t>DIAGONAL 4 A # 7 - 60</t>
  </si>
  <si>
    <t xml:space="preserve">  Cdp 1 456 Fecha 21/01/2022 Valor 27,120,000;</t>
  </si>
  <si>
    <t xml:space="preserve">  Rp 1 489 Fecha 27/01/2022 Valor 27,120,000;</t>
  </si>
  <si>
    <t>CARRERA 17 # 58 B - 4</t>
  </si>
  <si>
    <t xml:space="preserve">  Cdp 1 454 Fecha 21/01/2022 Valor 24,800,000;</t>
  </si>
  <si>
    <t xml:space="preserve">  Rp 1 464 Fecha 27/01/2022 Valor 24,800,000;</t>
  </si>
  <si>
    <t>CALLE 69 B # 70 G - 21</t>
  </si>
  <si>
    <t xml:space="preserve">  Cdp 1 487 Fecha 26/01/2022 Valor 36,160,000;</t>
  </si>
  <si>
    <t xml:space="preserve">  Rp 1 477 Fecha 27/01/2022 Valor 36,160,000;</t>
  </si>
  <si>
    <t xml:space="preserve"> MAGISTER</t>
  </si>
  <si>
    <t>CARRERA 88 A # 21 - 75</t>
  </si>
  <si>
    <t xml:space="preserve">  Cdp 1 463 Fecha 24/01/2022 Valor 18,400,000;</t>
  </si>
  <si>
    <t xml:space="preserve">  Rp 1 467 Fecha 27/01/2022 Valor 18,400,000;</t>
  </si>
  <si>
    <t>3.3.1.16.02.7.2139</t>
  </si>
  <si>
    <t>CARRERA 9 # 59 - 43</t>
  </si>
  <si>
    <t>, 2139</t>
  </si>
  <si>
    <t xml:space="preserve">  Cdp 1 462 Fecha 24/01/2022 Valor 36,160,000;</t>
  </si>
  <si>
    <t xml:space="preserve">  Rp 1 474 Fecha 27/01/2022 Valor 36,160,000;</t>
  </si>
  <si>
    <t>AVENIDA CARRERA 95 A # 138 - 58</t>
  </si>
  <si>
    <t xml:space="preserve">  Rp 1 471 Fecha 27/01/2022 Valor 36,160,000;</t>
  </si>
  <si>
    <t>CALLE 19 SUR # 5 - 15</t>
  </si>
  <si>
    <t xml:space="preserve">  Cdp 1 461 Fecha 24/01/2022 Valor 36,160,000;</t>
  </si>
  <si>
    <t xml:space="preserve">  Rp 1 531 Fecha 28/01/2022 Valor 36,160,000;</t>
  </si>
  <si>
    <t>AVENIDA CALLE 23 C # 70 - 50</t>
  </si>
  <si>
    <t xml:space="preserve">  Cdp 1 419 Fecha 17/01/2022 Valor 36,160,000;</t>
  </si>
  <si>
    <t xml:space="preserve">  Rp 1 504 Fecha 28/01/2022 Valor 36,160,000;</t>
  </si>
  <si>
    <t>CALLE 61 # 7 - 62</t>
  </si>
  <si>
    <t xml:space="preserve">  Cdp 1 418 Fecha 17/01/2022 Valor 36,160,000;</t>
  </si>
  <si>
    <t xml:space="preserve">  Rp 1 503 Fecha 28/01/2022 Valor 36,160,000;</t>
  </si>
  <si>
    <t>3.3.1.16.03.40.2162</t>
  </si>
  <si>
    <t>CARRERA 27 # 45 A - 93</t>
  </si>
  <si>
    <t>, 2162</t>
  </si>
  <si>
    <t xml:space="preserve">  Cdp 1 417 Fecha 17/01/2022 Valor 36,160,000;</t>
  </si>
  <si>
    <t xml:space="preserve">  Rp 1 502 Fecha 28/01/2022 Valor 36,160,000;</t>
  </si>
  <si>
    <t>CARRERA 27 # 39 - 95 SUR</t>
  </si>
  <si>
    <t xml:space="preserve">  Cdp 1 416 Fecha 17/01/2022 Valor 40,000,000;</t>
  </si>
  <si>
    <t xml:space="preserve">  Rp 1 501 Fecha 28/01/2022 Valor 40,000,000;</t>
  </si>
  <si>
    <t>CALLE 181 C # 9 - 30</t>
  </si>
  <si>
    <t xml:space="preserve">  Cdp 1 486 Fecha 26/01/2022 Valor 36,160,000;</t>
  </si>
  <si>
    <t xml:space="preserve">  Rp 1 534 Fecha 28/01/2022 Valor 36,160,000;</t>
  </si>
  <si>
    <t>CARRERA 110 B # 76 - 9</t>
  </si>
  <si>
    <t xml:space="preserve">  Cdp 1 406 Fecha 17/01/2022 Valor 18,400,000;</t>
  </si>
  <si>
    <t xml:space="preserve">  Rp 1 500 Fecha 28/01/2022 Valor 18,400,000;</t>
  </si>
  <si>
    <t>CARRERA 29 A # 22 A - 67 AP 2831</t>
  </si>
  <si>
    <t xml:space="preserve">  Cdp 1 402 Fecha 17/01/2022 Valor 144,640,000;</t>
  </si>
  <si>
    <t xml:space="preserve">  Rp 1 402 Fecha 29/01/2022 Valor 36,160,000;</t>
  </si>
  <si>
    <t>CALLE 23 # 26 - 27</t>
  </si>
  <si>
    <t>7911283</t>
  </si>
  <si>
    <t xml:space="preserve">  Rp 1 497 Fecha 28/01/2022 Valor 36,160,000;</t>
  </si>
  <si>
    <t xml:space="preserve"> TITULO PROFESIONAL CON TRES (3) AÑOS DE EXPERIENCIA PROFESIONAL</t>
  </si>
  <si>
    <t>CARRERA 11 # 135 C - 18</t>
  </si>
  <si>
    <t xml:space="preserve">  Rp 1 498 Fecha 28/01/2022 Valor 36,160,000;</t>
  </si>
  <si>
    <t>CALLE 31 F SUR # 12 D - 81 INTERIOR 2 APTO 416</t>
  </si>
  <si>
    <t>7488356</t>
  </si>
  <si>
    <t xml:space="preserve">  Rp 1 499 Fecha 28/01/2022 Valor 36,160,000;</t>
  </si>
  <si>
    <t>CARRERA 82 # 8 A - 14 CASTILLA</t>
  </si>
  <si>
    <t xml:space="preserve">  Cdp 1 401 Fecha 17/01/2022 Valor 24,800,000;</t>
  </si>
  <si>
    <t xml:space="preserve">  Rp 1 541 Fecha 03/02/2022 Valor 24,800,000;</t>
  </si>
  <si>
    <t>CARRERA 1 # 6 A - 6 TORRE 9 APTO 603</t>
  </si>
  <si>
    <t>CARRERA 111 # 152 C - 43</t>
  </si>
  <si>
    <t>3911962</t>
  </si>
  <si>
    <t>CALLE 89 A # 116 A - 35 APTO 29-303</t>
  </si>
  <si>
    <t>DIAGONAL 77 B # 123 A - 43</t>
  </si>
  <si>
    <t xml:space="preserve"> BACHILLER CON MÍNIMO SEIS (6) SEMESTRES DE EDUCACIÓN SUPERIOR CURSADOS Y APROBADOS</t>
  </si>
  <si>
    <t>AVENIDA CARRERA 81 B # 19 B - 50</t>
  </si>
  <si>
    <t>CARRERA 20 # 40 - 33 SUR</t>
  </si>
  <si>
    <t xml:space="preserve">  Rp 1 529 Fecha 28/01/2022 Valor 13,800,000;</t>
  </si>
  <si>
    <t>CALLE 22 # 114 A - 4</t>
  </si>
  <si>
    <t xml:space="preserve">  Rp 1 528 Fecha 28/01/2022 Valor 13,800,000;</t>
  </si>
  <si>
    <t>CALLE 71 B # 14 G - 54</t>
  </si>
  <si>
    <t xml:space="preserve">  Rp 1 516 Fecha 28/01/2022 Valor 13,800,000;</t>
  </si>
  <si>
    <t>CARRERA 69 D # 24 - 15 INT 21 AP 302</t>
  </si>
  <si>
    <t xml:space="preserve">  Rp 1 515 Fecha 28/01/2022 Valor 13,800,000;</t>
  </si>
  <si>
    <t>CARRERA 11 # 191 - 28</t>
  </si>
  <si>
    <t>CARRERA 14 B # 163 - 4</t>
  </si>
  <si>
    <t xml:space="preserve">  Cdp 1 480 Fecha 26/01/2022 Valor 13,800,000;</t>
  </si>
  <si>
    <t xml:space="preserve">  Rp 1 507 Fecha 28/01/2022 Valor 13,800,000;</t>
  </si>
  <si>
    <t>CALLE 136 # 59 A - 44</t>
  </si>
  <si>
    <t xml:space="preserve">  Cdp 1 490 Fecha 26/01/2022 Valor 27,120,000;</t>
  </si>
  <si>
    <t xml:space="preserve">  Rp 1 526 Fecha 28/01/2022 Valor 27,120,000;</t>
  </si>
  <si>
    <t>TRANSVERSAL 27 A # 53 B - 95</t>
  </si>
  <si>
    <t xml:space="preserve">  Cdp 1 489 Fecha 26/01/2022 Valor 27,120,000;</t>
  </si>
  <si>
    <t xml:space="preserve">  Rp 1 525 Fecha 28/01/2022 Valor 27,120,000;</t>
  </si>
  <si>
    <t>CALLE 59 # 16 - 47</t>
  </si>
  <si>
    <t xml:space="preserve">  Cdp 1 488 Fecha 26/01/2022 Valor 36,160,000;</t>
  </si>
  <si>
    <t xml:space="preserve">  Rp 1 508 Fecha 28/01/2022 Valor 36,160,000;</t>
  </si>
  <si>
    <t>CARRERA 56 # 4 D - 64</t>
  </si>
  <si>
    <t xml:space="preserve">  Cdp 1 491 Fecha 27/01/2022 Valor 18,400,000;</t>
  </si>
  <si>
    <t xml:space="preserve">  Rp 1 520 Fecha 28/01/2022 Valor 18,400,000;</t>
  </si>
  <si>
    <t>CALLE 49 SUR # 93 D - 91</t>
  </si>
  <si>
    <t xml:space="preserve">  Rp 1 488 Fecha 27/01/2022 Valor 22,400,000;</t>
  </si>
  <si>
    <t>CARRERA 69 P # 63 A - 67</t>
  </si>
  <si>
    <t xml:space="preserve">  Rp 1 491 Fecha 27/01/2022 Valor 22,400,000;</t>
  </si>
  <si>
    <t>CARRERA 78 B # 56 A - 16 SUR</t>
  </si>
  <si>
    <t xml:space="preserve">  Rp 1 492 Fecha 27/01/2022 Valor 22,400,000;</t>
  </si>
  <si>
    <t>43933</t>
  </si>
  <si>
    <t>2 2. Juridica</t>
  </si>
  <si>
    <t>2 2-Funcionamiento</t>
  </si>
  <si>
    <t>AVENIDA CALLE 23 # 116 - 31</t>
  </si>
  <si>
    <t>, 2112</t>
  </si>
  <si>
    <t>SERVICIOS DE ALQUILER O ARRENDAMIENTO CON O SIN OPCIÓN DE COMPRA, RELATIVOS A BIENES INMUEBLES NO RESIDENCIALES (DIFERENTES A VIVIENDA), PROPIOS O ARRENDADOS</t>
  </si>
  <si>
    <t xml:space="preserve">  Cdp 1 452 Fecha 20/01/2022 Valor 285,600,000;</t>
  </si>
  <si>
    <t xml:space="preserve">  Rp 1 530 Fecha 28/01/2022 Valor 285,600,000;</t>
  </si>
  <si>
    <t>ARRENDAMIENTO DE BIENES INMUEBLES</t>
  </si>
  <si>
    <t>AV. EL DORADO NO. 100 BIS-70</t>
  </si>
  <si>
    <t>4518383</t>
  </si>
  <si>
    <t>, 63399, 85330</t>
  </si>
  <si>
    <t>OTROS SERVICIOS DE SUMINISTRO DE COMIDAS, SERVICIOS DE LIMPIEZA GENERAL</t>
  </si>
  <si>
    <t xml:space="preserve">  Cdp 1 495 Fecha 07/02/2022 Valor 107,300,124;</t>
  </si>
  <si>
    <t xml:space="preserve">  Rp 1 569 Fecha 18/02/2022 Valor 92,340,374;</t>
  </si>
  <si>
    <t>SUMINISTRO DE SERVICIO DE ASEO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</si>
</sst>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 #,##0_);[Red]\(&quot;$&quot;\ #,##0\)"/>
    <numFmt numFmtId="165" formatCode="_(&quot;$&quot;\ * #,##0.00_);_(&quot;$&quot;\ * \(#,##0.00\);_(&quot;$&quot;\ * &quot;-&quot;??_);_(@_)"/>
    <numFmt numFmtId="166" formatCode="_(&quot;$&quot;\ * #,##0_);_(&quot;$&quot;\ * \(#,##0\);_(&quot;$&quot;\ * &quot;-&quot;??_);_(@_)"/>
    <numFmt numFmtId="167" formatCode="dd/mm/yyyy;@"/>
    <numFmt numFmtId="168" formatCode="0.0"/>
    <numFmt numFmtId="169" formatCode="d/mm/yyyy;@"/>
    <numFmt numFmtId="170" formatCode="d\-m\-yy;@"/>
    <numFmt numFmtId="171" formatCode="[$$-240A]\ #,##0"/>
  </numFmts>
  <fonts count="51">
    <font>
      <sz val="11"/>
      <color theme="1"/>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
      <sz val="11"/>
      <color theme="1"/>
      <name val="Calibri"/>
      <family val="2"/>
    </font>
    <font>
      <b/>
      <sz val="11"/>
      <color theme="1"/>
      <name val="Calibri"/>
      <family val="2"/>
    </font>
    <font>
      <b/>
      <sz val="11"/>
      <color theme="1"/>
      <name val="Calibri"/>
      <family val="2"/>
      <scheme val="minor"/>
    </font>
    <font>
      <u/>
      <sz val="11"/>
      <color theme="10"/>
      <name val="Calibri"/>
      <family val="2"/>
      <scheme val="minor"/>
    </font>
    <font>
      <sz val="8"/>
      <color theme="1"/>
      <name val="Calibri"/>
      <family val="2"/>
    </font>
    <font>
      <u/>
      <sz val="8"/>
      <color theme="10"/>
      <name val="Calibri"/>
      <family val="2"/>
    </font>
    <font>
      <u/>
      <sz val="8"/>
      <color theme="10"/>
      <name val="Calibri"/>
      <family val="2"/>
      <scheme val="minor"/>
    </font>
    <font>
      <b/>
      <sz val="8"/>
      <color rgb="FF000000"/>
      <name val="Calibri"/>
      <family val="2"/>
      <scheme val="minor"/>
    </font>
    <font>
      <sz val="8"/>
      <color rgb="FF000000"/>
      <name val="Calibri"/>
      <family val="2"/>
      <scheme val="minor"/>
    </font>
    <font>
      <sz val="8"/>
      <color theme="1"/>
      <name val="Calibri"/>
      <family val="2"/>
      <scheme val="minor"/>
    </font>
    <font>
      <b/>
      <sz val="9"/>
      <color rgb="FF000000"/>
      <name val="Calibri"/>
      <family val="2"/>
      <scheme val="minor"/>
    </font>
    <font>
      <sz val="9"/>
      <color indexed="81"/>
      <name val="Tahoma"/>
      <family val="2"/>
    </font>
    <font>
      <b/>
      <sz val="9"/>
      <color indexed="81"/>
      <name val="Tahoma"/>
      <family val="2"/>
    </font>
    <font>
      <b/>
      <sz val="10"/>
      <color theme="1"/>
      <name val="Calibri"/>
      <family val="2"/>
    </font>
    <font>
      <sz val="11"/>
      <color theme="1"/>
      <name val="Arial Narrow"/>
      <family val="2"/>
    </font>
    <font>
      <b/>
      <sz val="12"/>
      <name val="Arial Narrow"/>
      <family val="2"/>
    </font>
    <font>
      <b/>
      <sz val="11"/>
      <name val="Arial Narrow"/>
      <family val="2"/>
    </font>
    <font>
      <b/>
      <sz val="11"/>
      <color theme="1"/>
      <name val="Arial Narrow"/>
      <family val="2"/>
    </font>
    <font>
      <b/>
      <sz val="13"/>
      <color theme="1"/>
      <name val="Calibri"/>
      <family val="2"/>
      <scheme val="minor"/>
    </font>
    <font>
      <sz val="11"/>
      <color rgb="FFFF0000"/>
      <name val="Calibri"/>
      <family val="2"/>
      <scheme val="minor"/>
    </font>
    <font>
      <b/>
      <sz val="11"/>
      <color rgb="FFFF0000"/>
      <name val="Calibri"/>
      <family val="2"/>
      <scheme val="minor"/>
    </font>
    <font>
      <b/>
      <sz val="10"/>
      <color rgb="FFFF0000"/>
      <name val="Arial Narrow"/>
      <family val="2"/>
    </font>
    <font>
      <sz val="10"/>
      <color theme="1"/>
      <name val="Arial Narrow"/>
      <family val="2"/>
    </font>
    <font>
      <sz val="11"/>
      <color theme="1"/>
      <name val="Arial"/>
      <family val="2"/>
    </font>
    <font>
      <sz val="9"/>
      <color theme="1"/>
      <name val="Arial Narrow"/>
      <family val="2"/>
    </font>
    <font>
      <sz val="11"/>
      <color rgb="FF000000"/>
      <name val="Calibri"/>
      <family val="2"/>
    </font>
    <font>
      <b/>
      <sz val="8"/>
      <color theme="1"/>
      <name val="Calibri"/>
      <family val="2"/>
    </font>
    <font>
      <sz val="11"/>
      <color rgb="FF444444"/>
      <name val="Calibri"/>
      <family val="2"/>
      <charset val="1"/>
    </font>
    <font>
      <sz val="8"/>
      <color rgb="FFFF0000"/>
      <name val="Calibri"/>
      <family val="2"/>
    </font>
    <font>
      <sz val="8"/>
      <color rgb="FFFF0000"/>
      <name val="Calibri"/>
      <family val="2"/>
      <scheme val="minor"/>
    </font>
    <font>
      <u/>
      <sz val="11"/>
      <color rgb="FFFF0000"/>
      <name val="Calibri"/>
      <family val="2"/>
      <scheme val="minor"/>
    </font>
    <font>
      <sz val="11"/>
      <color rgb="FFFF0000"/>
      <name val="Calibri"/>
      <family val="2"/>
    </font>
    <font>
      <u/>
      <sz val="11"/>
      <color rgb="FF0000FF"/>
      <name val="Calibri"/>
      <family val="2"/>
    </font>
    <font>
      <sz val="11"/>
      <color rgb="FF9C0006"/>
      <name val="Calibri"/>
      <family val="2"/>
    </font>
    <font>
      <b/>
      <sz val="8"/>
      <color theme="1"/>
      <name val="Calibri"/>
      <family val="2"/>
      <scheme val="minor"/>
    </font>
    <font>
      <sz val="10"/>
      <color theme="1"/>
      <name val="Arial"/>
      <family val="2"/>
    </font>
    <font>
      <b/>
      <sz val="11"/>
      <color rgb="FF000000"/>
      <name val="Calibri"/>
      <family val="2"/>
    </font>
    <font>
      <sz val="11"/>
      <color theme="1"/>
      <name val="Arial"/>
      <family val="2"/>
      <charset val="1"/>
    </font>
    <font>
      <sz val="9"/>
      <color theme="1"/>
      <name val="Calibri"/>
      <family val="2"/>
      <scheme val="minor"/>
    </font>
    <font>
      <sz val="8"/>
      <color rgb="FF000000"/>
      <name val="Arial"/>
      <family val="2"/>
      <charset val="1"/>
    </font>
    <font>
      <sz val="8"/>
      <color rgb="FF000000"/>
      <name val="Arial"/>
      <charset val="1"/>
    </font>
    <font>
      <sz val="8"/>
      <color rgb="FF000000"/>
      <name val="Calibri"/>
      <charset val="1"/>
    </font>
    <font>
      <sz val="11"/>
      <color theme="1"/>
      <name val="Calibri"/>
      <family val="2"/>
      <charset val="1"/>
    </font>
    <font>
      <sz val="11"/>
      <color rgb="FF000000"/>
      <name val="Calibri"/>
      <family val="2"/>
      <charset val="1"/>
    </font>
    <font>
      <sz val="9"/>
      <color rgb="FF000000"/>
      <name val="Arial"/>
      <family val="2"/>
      <charset val="1"/>
    </font>
    <font>
      <sz val="8"/>
      <color theme="1"/>
      <name val="Calibri"/>
    </font>
    <font>
      <sz val="10"/>
      <color theme="1"/>
      <name val="Arial"/>
    </font>
  </fonts>
  <fills count="37">
    <fill>
      <patternFill patternType="none"/>
    </fill>
    <fill>
      <patternFill patternType="gray125"/>
    </fill>
    <fill>
      <patternFill patternType="solid">
        <fgColor theme="9" tint="0.79998168889431442"/>
        <bgColor indexed="64"/>
      </patternFill>
    </fill>
    <fill>
      <patternFill patternType="solid">
        <fgColor rgb="FFFFFF00"/>
        <bgColor rgb="FF000000"/>
      </patternFill>
    </fill>
    <fill>
      <patternFill patternType="solid">
        <fgColor rgb="FFFFFFFF"/>
        <bgColor rgb="FF000000"/>
      </patternFill>
    </fill>
    <fill>
      <patternFill patternType="solid">
        <fgColor rgb="FFFFFF00"/>
        <bgColor indexed="64"/>
      </patternFill>
    </fill>
    <fill>
      <patternFill patternType="solid">
        <fgColor theme="0"/>
        <bgColor rgb="FF000000"/>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4" tint="0.59999389629810485"/>
        <bgColor rgb="FFEA9999"/>
      </patternFill>
    </fill>
    <fill>
      <patternFill patternType="solid">
        <fgColor theme="4" tint="0.59999389629810485"/>
        <bgColor theme="0"/>
      </patternFill>
    </fill>
    <fill>
      <patternFill patternType="solid">
        <fgColor theme="4" tint="0.59999389629810485"/>
        <bgColor rgb="FF00FF00"/>
      </patternFill>
    </fill>
    <fill>
      <patternFill patternType="solid">
        <fgColor theme="4" tint="0.59999389629810485"/>
        <bgColor rgb="FFFFD966"/>
      </patternFill>
    </fill>
    <fill>
      <patternFill patternType="solid">
        <fgColor theme="4" tint="0.59999389629810485"/>
        <bgColor rgb="FFFF00FF"/>
      </patternFill>
    </fill>
    <fill>
      <patternFill patternType="solid">
        <fgColor theme="4" tint="0.59999389629810485"/>
        <bgColor rgb="FFFFFFFF"/>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6" tint="-0.249977111117893"/>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9"/>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00CCFF"/>
        <bgColor indexed="64"/>
      </patternFill>
    </fill>
    <fill>
      <patternFill patternType="solid">
        <fgColor rgb="FF3366FF"/>
        <bgColor indexed="64"/>
      </patternFill>
    </fill>
    <fill>
      <patternFill patternType="solid">
        <fgColor rgb="FFC6E0B4"/>
        <bgColor indexed="64"/>
      </patternFill>
    </fill>
    <fill>
      <patternFill patternType="solid">
        <fgColor rgb="FFF4B084"/>
        <bgColor indexed="64"/>
      </patternFill>
    </fill>
    <fill>
      <patternFill patternType="solid">
        <fgColor rgb="FFFFFFFF"/>
        <bgColor indexed="64"/>
      </patternFill>
    </fill>
    <fill>
      <patternFill patternType="solid">
        <fgColor rgb="FFFF0000"/>
        <bgColor indexed="64"/>
      </patternFill>
    </fill>
    <fill>
      <patternFill patternType="solid">
        <fgColor rgb="FFBDD7EE"/>
        <bgColor indexed="64"/>
      </patternFill>
    </fill>
    <fill>
      <patternFill patternType="solid">
        <fgColor rgb="FFFFC7CE"/>
        <bgColor rgb="FF000000"/>
      </patternFill>
    </fill>
    <fill>
      <patternFill patternType="solid">
        <fgColor rgb="FFF8CBAD"/>
        <bgColor indexed="64"/>
      </patternFill>
    </fill>
    <fill>
      <patternFill patternType="solid">
        <fgColor rgb="FFD9D9D9"/>
        <bgColor rgb="FF000000"/>
      </patternFill>
    </fill>
  </fills>
  <borders count="29">
    <border>
      <left/>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s>
  <cellStyleXfs count="5">
    <xf numFmtId="0" fontId="0" fillId="0" borderId="0"/>
    <xf numFmtId="165" fontId="1" fillId="0" borderId="0" applyFont="0" applyFill="0" applyBorder="0" applyAlignment="0" applyProtection="0"/>
    <xf numFmtId="165" fontId="1"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351">
    <xf numFmtId="0" fontId="0" fillId="0" borderId="0" xfId="0"/>
    <xf numFmtId="0" fontId="0" fillId="0" borderId="0" xfId="0" applyAlignment="1">
      <alignment horizontal="center" vertical="center" wrapText="1"/>
    </xf>
    <xf numFmtId="166" fontId="0" fillId="0" borderId="0" xfId="1" applyNumberFormat="1" applyFont="1"/>
    <xf numFmtId="0" fontId="0" fillId="2" borderId="1" xfId="0" applyFill="1" applyBorder="1"/>
    <xf numFmtId="0" fontId="0" fillId="2" borderId="0" xfId="0" applyFill="1"/>
    <xf numFmtId="164" fontId="2" fillId="0" borderId="0" xfId="0" applyNumberFormat="1" applyFont="1"/>
    <xf numFmtId="0" fontId="2" fillId="0" borderId="0" xfId="0" applyFont="1" applyAlignment="1">
      <alignment wrapText="1"/>
    </xf>
    <xf numFmtId="0" fontId="2" fillId="4" borderId="0" xfId="0" applyFont="1" applyFill="1"/>
    <xf numFmtId="0" fontId="2" fillId="0" borderId="0" xfId="0" applyFont="1" applyAlignment="1">
      <alignment horizontal="right"/>
    </xf>
    <xf numFmtId="14" fontId="2" fillId="0" borderId="0" xfId="0" applyNumberFormat="1" applyFont="1"/>
    <xf numFmtId="0" fontId="2" fillId="0" borderId="0" xfId="0" applyFont="1"/>
    <xf numFmtId="0" fontId="2" fillId="5" borderId="0" xfId="0" applyFont="1" applyFill="1"/>
    <xf numFmtId="0" fontId="2" fillId="6" borderId="0" xfId="0" applyFont="1" applyFill="1"/>
    <xf numFmtId="0" fontId="2" fillId="7" borderId="0" xfId="0" applyFont="1" applyFill="1"/>
    <xf numFmtId="14" fontId="0" fillId="0" borderId="0" xfId="0" applyNumberFormat="1"/>
    <xf numFmtId="0" fontId="2" fillId="9" borderId="0" xfId="0" applyFont="1" applyFill="1"/>
    <xf numFmtId="0" fontId="8" fillId="7" borderId="0" xfId="0" applyFont="1" applyFill="1" applyAlignment="1">
      <alignment horizontal="center" vertical="center" wrapText="1"/>
    </xf>
    <xf numFmtId="0" fontId="9" fillId="7" borderId="3" xfId="3" applyFont="1" applyFill="1" applyBorder="1" applyAlignment="1">
      <alignment horizontal="center" vertical="center" wrapText="1"/>
    </xf>
    <xf numFmtId="0" fontId="10" fillId="7" borderId="3" xfId="3" applyFont="1" applyFill="1" applyBorder="1" applyAlignment="1">
      <alignment horizontal="center" vertical="center" wrapText="1"/>
    </xf>
    <xf numFmtId="0" fontId="10" fillId="7" borderId="0" xfId="3" applyFont="1" applyFill="1" applyBorder="1" applyAlignment="1">
      <alignment horizontal="center" vertical="center" wrapText="1"/>
    </xf>
    <xf numFmtId="0" fontId="10" fillId="0" borderId="3" xfId="3" applyFont="1" applyBorder="1" applyAlignment="1">
      <alignment wrapText="1"/>
    </xf>
    <xf numFmtId="0" fontId="13" fillId="0" borderId="0" xfId="0" applyFont="1"/>
    <xf numFmtId="1" fontId="2" fillId="0" borderId="0" xfId="0" applyNumberFormat="1" applyFont="1"/>
    <xf numFmtId="1" fontId="2" fillId="5" borderId="0" xfId="0" applyNumberFormat="1" applyFont="1" applyFill="1"/>
    <xf numFmtId="1" fontId="0" fillId="0" borderId="0" xfId="1" applyNumberFormat="1" applyFont="1"/>
    <xf numFmtId="0" fontId="0" fillId="2" borderId="4" xfId="0" applyFill="1" applyBorder="1" applyAlignment="1">
      <alignment horizontal="left" vertical="center"/>
    </xf>
    <xf numFmtId="0" fontId="6" fillId="18" borderId="4" xfId="0" applyFont="1" applyFill="1" applyBorder="1" applyAlignment="1">
      <alignment horizontal="center" vertical="center"/>
    </xf>
    <xf numFmtId="0" fontId="18" fillId="18" borderId="4" xfId="0" applyFont="1" applyFill="1" applyBorder="1" applyAlignment="1">
      <alignment horizontal="justify" vertical="center" wrapText="1"/>
    </xf>
    <xf numFmtId="0" fontId="0" fillId="18" borderId="4" xfId="0" applyFill="1" applyBorder="1" applyAlignment="1">
      <alignment horizontal="justify" vertical="center"/>
    </xf>
    <xf numFmtId="0" fontId="6" fillId="21" borderId="4" xfId="0" applyFont="1" applyFill="1" applyBorder="1" applyAlignment="1">
      <alignment horizontal="center"/>
    </xf>
    <xf numFmtId="0" fontId="18" fillId="21" borderId="4" xfId="0" applyFont="1" applyFill="1" applyBorder="1" applyAlignment="1">
      <alignment horizontal="justify" vertical="center" wrapText="1"/>
    </xf>
    <xf numFmtId="0" fontId="0" fillId="21" borderId="4" xfId="0" applyFill="1" applyBorder="1" applyAlignment="1">
      <alignment horizontal="justify" vertical="center" wrapText="1"/>
    </xf>
    <xf numFmtId="0" fontId="6" fillId="24" borderId="4" xfId="0" applyFont="1" applyFill="1" applyBorder="1" applyAlignment="1">
      <alignment horizontal="center"/>
    </xf>
    <xf numFmtId="0" fontId="18" fillId="24" borderId="4" xfId="0" applyFont="1" applyFill="1" applyBorder="1" applyAlignment="1">
      <alignment horizontal="justify" vertical="center" wrapText="1"/>
    </xf>
    <xf numFmtId="0" fontId="0" fillId="24" borderId="4" xfId="0" applyFill="1" applyBorder="1" applyAlignment="1">
      <alignment horizontal="justify" vertical="center"/>
    </xf>
    <xf numFmtId="0" fontId="6" fillId="8" borderId="4" xfId="0" applyFont="1" applyFill="1" applyBorder="1" applyAlignment="1">
      <alignment horizontal="center" vertical="center"/>
    </xf>
    <xf numFmtId="0" fontId="18" fillId="8" borderId="4" xfId="0" applyFont="1" applyFill="1" applyBorder="1" applyAlignment="1">
      <alignment horizontal="justify" vertical="center" wrapText="1"/>
    </xf>
    <xf numFmtId="0" fontId="0" fillId="8" borderId="4" xfId="0" applyFill="1" applyBorder="1" applyAlignment="1">
      <alignment horizontal="justify" vertical="center"/>
    </xf>
    <xf numFmtId="0" fontId="19" fillId="23" borderId="4" xfId="0" applyFont="1" applyFill="1" applyBorder="1" applyAlignment="1">
      <alignment horizontal="center" vertical="center"/>
    </xf>
    <xf numFmtId="0" fontId="18" fillId="23" borderId="4" xfId="0" applyFont="1" applyFill="1" applyBorder="1" applyAlignment="1">
      <alignment horizontal="left" vertical="center" wrapText="1"/>
    </xf>
    <xf numFmtId="0" fontId="0" fillId="23" borderId="4" xfId="0" applyFill="1" applyBorder="1" applyAlignment="1">
      <alignment horizontal="justify" vertical="center"/>
    </xf>
    <xf numFmtId="0" fontId="6" fillId="23" borderId="4" xfId="0" applyFont="1" applyFill="1" applyBorder="1" applyAlignment="1">
      <alignment horizontal="center" vertical="center"/>
    </xf>
    <xf numFmtId="0" fontId="0" fillId="23" borderId="4" xfId="0" applyFill="1" applyBorder="1" applyAlignment="1">
      <alignment horizontal="left" vertical="center"/>
    </xf>
    <xf numFmtId="0" fontId="20" fillId="16" borderId="4" xfId="0" applyFont="1" applyFill="1" applyBorder="1" applyAlignment="1">
      <alignment horizontal="center"/>
    </xf>
    <xf numFmtId="0" fontId="20" fillId="16" borderId="5" xfId="0" applyFont="1" applyFill="1" applyBorder="1" applyAlignment="1">
      <alignment horizontal="center"/>
    </xf>
    <xf numFmtId="0" fontId="21" fillId="16" borderId="6" xfId="0" applyFont="1" applyFill="1" applyBorder="1" applyAlignment="1">
      <alignment horizontal="center"/>
    </xf>
    <xf numFmtId="0" fontId="6" fillId="16" borderId="7" xfId="0" applyFont="1" applyFill="1" applyBorder="1" applyAlignment="1">
      <alignment horizontal="center"/>
    </xf>
    <xf numFmtId="0" fontId="0" fillId="5" borderId="0" xfId="0" applyFill="1"/>
    <xf numFmtId="0" fontId="22" fillId="0" borderId="0" xfId="0" applyFont="1" applyAlignment="1">
      <alignment vertical="center"/>
    </xf>
    <xf numFmtId="0" fontId="17" fillId="16" borderId="11" xfId="0" applyFont="1" applyFill="1" applyBorder="1" applyAlignment="1">
      <alignment horizontal="center" vertical="center" textRotation="90" wrapText="1"/>
    </xf>
    <xf numFmtId="0" fontId="17" fillId="16" borderId="12" xfId="0" applyFont="1" applyFill="1" applyBorder="1" applyAlignment="1">
      <alignment horizontal="center" vertical="center" textRotation="90" wrapText="1"/>
    </xf>
    <xf numFmtId="0" fontId="3" fillId="16" borderId="12" xfId="0" applyFont="1" applyFill="1" applyBorder="1" applyAlignment="1">
      <alignment horizontal="center" vertical="center" wrapText="1"/>
    </xf>
    <xf numFmtId="0" fontId="3" fillId="16" borderId="11" xfId="0" applyFont="1" applyFill="1" applyBorder="1" applyAlignment="1">
      <alignment horizontal="center" vertical="center" wrapText="1"/>
    </xf>
    <xf numFmtId="0" fontId="3" fillId="16" borderId="12" xfId="0" applyFont="1" applyFill="1" applyBorder="1" applyAlignment="1">
      <alignment horizontal="center" vertical="center" textRotation="90" wrapText="1"/>
    </xf>
    <xf numFmtId="0" fontId="3" fillId="17" borderId="12" xfId="0" applyFont="1" applyFill="1" applyBorder="1" applyAlignment="1">
      <alignment horizontal="center" vertical="center" wrapText="1"/>
    </xf>
    <xf numFmtId="0" fontId="14" fillId="17" borderId="12" xfId="0" applyFont="1" applyFill="1" applyBorder="1" applyAlignment="1">
      <alignment horizontal="center" vertical="center" textRotation="90" wrapText="1"/>
    </xf>
    <xf numFmtId="0" fontId="3" fillId="8" borderId="12" xfId="0" applyFont="1" applyFill="1" applyBorder="1" applyAlignment="1">
      <alignment horizontal="center" vertical="center" textRotation="90" wrapText="1"/>
    </xf>
    <xf numFmtId="0" fontId="11" fillId="8" borderId="12" xfId="0" applyFont="1" applyFill="1" applyBorder="1" applyAlignment="1">
      <alignment horizontal="center" vertical="center" textRotation="90" wrapText="1"/>
    </xf>
    <xf numFmtId="0" fontId="14" fillId="8" borderId="12" xfId="0" applyFont="1" applyFill="1" applyBorder="1" applyAlignment="1">
      <alignment horizontal="center" vertical="center" wrapText="1"/>
    </xf>
    <xf numFmtId="0" fontId="14" fillId="22" borderId="12" xfId="0" applyFont="1" applyFill="1" applyBorder="1" applyAlignment="1">
      <alignment horizontal="center" vertical="center" wrapText="1"/>
    </xf>
    <xf numFmtId="2" fontId="3" fillId="20" borderId="11" xfId="0" applyNumberFormat="1" applyFont="1" applyFill="1" applyBorder="1" applyAlignment="1">
      <alignment horizontal="center" vertical="center" textRotation="90"/>
    </xf>
    <xf numFmtId="0" fontId="3" fillId="20" borderId="12" xfId="0" applyFont="1" applyFill="1" applyBorder="1" applyAlignment="1">
      <alignment horizontal="center" vertical="center" wrapText="1"/>
    </xf>
    <xf numFmtId="0" fontId="3" fillId="20" borderId="13" xfId="0" applyFont="1" applyFill="1" applyBorder="1" applyAlignment="1">
      <alignment horizontal="center" vertical="center" wrapText="1"/>
    </xf>
    <xf numFmtId="0" fontId="3" fillId="16" borderId="15"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3" fillId="16" borderId="14" xfId="0" applyFont="1" applyFill="1" applyBorder="1" applyAlignment="1">
      <alignment horizontal="center" vertical="center" wrapText="1"/>
    </xf>
    <xf numFmtId="0" fontId="6" fillId="16" borderId="15" xfId="0" applyFont="1" applyFill="1" applyBorder="1" applyAlignment="1">
      <alignment horizontal="center" vertical="center" wrapText="1"/>
    </xf>
    <xf numFmtId="0" fontId="6" fillId="16" borderId="16" xfId="0" applyFont="1" applyFill="1" applyBorder="1" applyAlignment="1">
      <alignment horizontal="center" vertical="center" wrapText="1"/>
    </xf>
    <xf numFmtId="0" fontId="3" fillId="19" borderId="12" xfId="0" applyFont="1" applyFill="1" applyBorder="1" applyAlignment="1">
      <alignment horizontal="center" vertical="center" textRotation="90" wrapText="1"/>
    </xf>
    <xf numFmtId="167" fontId="2" fillId="0" borderId="0" xfId="0" applyNumberFormat="1" applyFont="1"/>
    <xf numFmtId="167" fontId="11" fillId="19" borderId="12" xfId="0" applyNumberFormat="1" applyFont="1" applyFill="1" applyBorder="1" applyAlignment="1">
      <alignment horizontal="center" vertical="center" textRotation="90" wrapText="1"/>
    </xf>
    <xf numFmtId="167" fontId="0" fillId="0" borderId="0" xfId="1" applyNumberFormat="1" applyFont="1"/>
    <xf numFmtId="0" fontId="2" fillId="4" borderId="0" xfId="0" applyFont="1" applyFill="1" applyAlignment="1">
      <alignment horizontal="right"/>
    </xf>
    <xf numFmtId="0" fontId="0" fillId="0" borderId="0" xfId="0" applyAlignment="1">
      <alignment horizontal="right"/>
    </xf>
    <xf numFmtId="2" fontId="11" fillId="20" borderId="11" xfId="0" applyNumberFormat="1" applyFont="1" applyFill="1" applyBorder="1" applyAlignment="1">
      <alignment horizontal="center" vertical="center" textRotation="90" wrapText="1"/>
    </xf>
    <xf numFmtId="0" fontId="21" fillId="16" borderId="17" xfId="0" applyFont="1" applyFill="1" applyBorder="1" applyAlignment="1">
      <alignment horizontal="center"/>
    </xf>
    <xf numFmtId="0" fontId="0" fillId="0" borderId="0" xfId="0" applyAlignment="1">
      <alignment wrapText="1"/>
    </xf>
    <xf numFmtId="38" fontId="2" fillId="0" borderId="0" xfId="0" applyNumberFormat="1" applyFont="1"/>
    <xf numFmtId="0" fontId="24" fillId="5" borderId="0" xfId="0" applyFont="1" applyFill="1"/>
    <xf numFmtId="0" fontId="25" fillId="5" borderId="4" xfId="0" applyFont="1" applyFill="1" applyBorder="1" applyAlignment="1">
      <alignment vertical="center"/>
    </xf>
    <xf numFmtId="0" fontId="6" fillId="0" borderId="0" xfId="0" applyFont="1"/>
    <xf numFmtId="168" fontId="0" fillId="0" borderId="0" xfId="0" applyNumberFormat="1" applyProtection="1">
      <protection hidden="1"/>
    </xf>
    <xf numFmtId="0" fontId="27" fillId="0" borderId="0" xfId="0" applyFont="1" applyProtection="1">
      <protection hidden="1"/>
    </xf>
    <xf numFmtId="0" fontId="28" fillId="0" borderId="0" xfId="0" applyFont="1"/>
    <xf numFmtId="0" fontId="26" fillId="0" borderId="0" xfId="0" applyFont="1" applyAlignment="1">
      <alignment wrapText="1"/>
    </xf>
    <xf numFmtId="0" fontId="0" fillId="0" borderId="0" xfId="0" applyAlignment="1" applyProtection="1">
      <alignment wrapText="1"/>
      <protection hidden="1"/>
    </xf>
    <xf numFmtId="0" fontId="0" fillId="0" borderId="0" xfId="0" applyAlignment="1">
      <alignment vertical="top"/>
    </xf>
    <xf numFmtId="0" fontId="0" fillId="0" borderId="0" xfId="0" applyAlignment="1" applyProtection="1">
      <alignment vertical="top" wrapText="1"/>
      <protection hidden="1"/>
    </xf>
    <xf numFmtId="0" fontId="23" fillId="5" borderId="0" xfId="0" applyFont="1" applyFill="1" applyAlignment="1">
      <alignment vertical="top"/>
    </xf>
    <xf numFmtId="0" fontId="0" fillId="0" borderId="0" xfId="0" applyAlignment="1">
      <alignment vertical="center" wrapText="1"/>
    </xf>
    <xf numFmtId="0" fontId="7" fillId="7" borderId="3" xfId="3" applyFill="1" applyBorder="1" applyAlignment="1">
      <alignment horizontal="center" vertical="center" wrapText="1"/>
    </xf>
    <xf numFmtId="1" fontId="3" fillId="16" borderId="12" xfId="0" applyNumberFormat="1" applyFont="1" applyFill="1" applyBorder="1" applyAlignment="1">
      <alignment horizontal="center" vertical="center" wrapText="1"/>
    </xf>
    <xf numFmtId="1" fontId="2" fillId="0" borderId="0" xfId="0" applyNumberFormat="1" applyFont="1" applyAlignment="1">
      <alignment wrapText="1"/>
    </xf>
    <xf numFmtId="1" fontId="2" fillId="0" borderId="0" xfId="0" applyNumberFormat="1" applyFont="1" applyAlignment="1">
      <alignment horizontal="right"/>
    </xf>
    <xf numFmtId="1" fontId="0" fillId="0" borderId="0" xfId="0" applyNumberFormat="1"/>
    <xf numFmtId="1" fontId="3" fillId="17" borderId="12" xfId="0" applyNumberFormat="1" applyFont="1" applyFill="1" applyBorder="1" applyAlignment="1">
      <alignment horizontal="center" vertical="center" wrapText="1"/>
    </xf>
    <xf numFmtId="1" fontId="0" fillId="2" borderId="2" xfId="0" applyNumberFormat="1" applyFill="1" applyBorder="1"/>
    <xf numFmtId="1" fontId="0" fillId="2" borderId="0" xfId="0" applyNumberFormat="1" applyFill="1"/>
    <xf numFmtId="169" fontId="3" fillId="16" borderId="15" xfId="0" applyNumberFormat="1" applyFont="1" applyFill="1" applyBorder="1" applyAlignment="1">
      <alignment horizontal="center" vertical="center" wrapText="1"/>
    </xf>
    <xf numFmtId="169" fontId="4" fillId="9" borderId="0" xfId="0" applyNumberFormat="1" applyFont="1" applyFill="1" applyAlignment="1">
      <alignment horizontal="center"/>
    </xf>
    <xf numFmtId="169" fontId="4" fillId="10" borderId="0" xfId="0" applyNumberFormat="1" applyFont="1" applyFill="1" applyAlignment="1">
      <alignment horizontal="center"/>
    </xf>
    <xf numFmtId="169" fontId="4" fillId="11" borderId="0" xfId="0" applyNumberFormat="1" applyFont="1" applyFill="1" applyAlignment="1">
      <alignment horizontal="center"/>
    </xf>
    <xf numFmtId="169" fontId="4" fillId="12" borderId="0" xfId="0" applyNumberFormat="1" applyFont="1" applyFill="1" applyAlignment="1">
      <alignment horizontal="center"/>
    </xf>
    <xf numFmtId="169" fontId="4" fillId="13" borderId="0" xfId="0" applyNumberFormat="1" applyFont="1" applyFill="1" applyAlignment="1">
      <alignment horizontal="center"/>
    </xf>
    <xf numFmtId="169" fontId="4" fillId="14" borderId="0" xfId="0" applyNumberFormat="1" applyFont="1" applyFill="1" applyAlignment="1">
      <alignment horizontal="center"/>
    </xf>
    <xf numFmtId="169" fontId="4" fillId="15" borderId="0" xfId="0" applyNumberFormat="1" applyFont="1" applyFill="1" applyAlignment="1">
      <alignment horizontal="center"/>
    </xf>
    <xf numFmtId="169" fontId="5" fillId="9" borderId="0" xfId="0" applyNumberFormat="1" applyFont="1" applyFill="1" applyAlignment="1">
      <alignment horizontal="center"/>
    </xf>
    <xf numFmtId="169" fontId="4" fillId="5" borderId="0" xfId="0" applyNumberFormat="1" applyFont="1" applyFill="1" applyAlignment="1">
      <alignment horizontal="center"/>
    </xf>
    <xf numFmtId="169" fontId="0" fillId="9" borderId="0" xfId="0" applyNumberFormat="1" applyFill="1" applyAlignment="1">
      <alignment horizontal="center" wrapText="1"/>
    </xf>
    <xf numFmtId="169" fontId="0" fillId="0" borderId="0" xfId="0" applyNumberFormat="1"/>
    <xf numFmtId="169" fontId="0" fillId="7" borderId="0" xfId="0" applyNumberFormat="1" applyFill="1"/>
    <xf numFmtId="165" fontId="0" fillId="0" borderId="0" xfId="1" applyFont="1"/>
    <xf numFmtId="166" fontId="3" fillId="16" borderId="15" xfId="1" applyNumberFormat="1" applyFont="1" applyFill="1" applyBorder="1" applyAlignment="1">
      <alignment horizontal="center" vertical="center" wrapText="1"/>
    </xf>
    <xf numFmtId="166" fontId="2" fillId="0" borderId="0" xfId="1" applyNumberFormat="1" applyFont="1"/>
    <xf numFmtId="1" fontId="11" fillId="8" borderId="12" xfId="0" applyNumberFormat="1" applyFont="1" applyFill="1" applyBorder="1" applyAlignment="1">
      <alignment horizontal="center" vertical="center" textRotation="90" wrapText="1"/>
    </xf>
    <xf numFmtId="169" fontId="14" fillId="22" borderId="13" xfId="0" applyNumberFormat="1" applyFont="1" applyFill="1" applyBorder="1" applyAlignment="1">
      <alignment horizontal="center" vertical="center" wrapText="1"/>
    </xf>
    <xf numFmtId="169" fontId="2" fillId="0" borderId="0" xfId="0" applyNumberFormat="1" applyFont="1"/>
    <xf numFmtId="169" fontId="0" fillId="0" borderId="0" xfId="1" applyNumberFormat="1" applyFont="1"/>
    <xf numFmtId="0" fontId="29" fillId="0" borderId="0" xfId="0" applyFont="1"/>
    <xf numFmtId="49" fontId="3" fillId="0" borderId="0" xfId="0" applyNumberFormat="1" applyFont="1"/>
    <xf numFmtId="169" fontId="0" fillId="5" borderId="0" xfId="0" applyNumberFormat="1" applyFill="1" applyAlignment="1">
      <alignment horizontal="center" wrapText="1"/>
    </xf>
    <xf numFmtId="49" fontId="3" fillId="29" borderId="0" xfId="0" applyNumberFormat="1" applyFont="1" applyFill="1"/>
    <xf numFmtId="49" fontId="2" fillId="0" borderId="0" xfId="0" applyNumberFormat="1" applyFont="1"/>
    <xf numFmtId="49" fontId="2" fillId="5" borderId="0" xfId="0" applyNumberFormat="1" applyFont="1" applyFill="1"/>
    <xf numFmtId="49" fontId="2" fillId="0" borderId="0" xfId="0" applyNumberFormat="1" applyFont="1" applyAlignment="1">
      <alignment horizontal="right"/>
    </xf>
    <xf numFmtId="0" fontId="7" fillId="7" borderId="8" xfId="3" applyFill="1" applyBorder="1" applyAlignment="1">
      <alignment horizontal="center" vertical="center" wrapText="1"/>
    </xf>
    <xf numFmtId="0" fontId="0" fillId="30" borderId="0" xfId="0" applyFill="1"/>
    <xf numFmtId="0" fontId="29" fillId="0" borderId="0" xfId="0" applyFont="1" applyAlignment="1">
      <alignment wrapText="1"/>
    </xf>
    <xf numFmtId="166" fontId="2" fillId="0" borderId="0" xfId="1" applyNumberFormat="1" applyFont="1" applyAlignment="1">
      <alignment wrapText="1"/>
    </xf>
    <xf numFmtId="0" fontId="30" fillId="16" borderId="11" xfId="0" applyFont="1" applyFill="1" applyBorder="1" applyAlignment="1">
      <alignment horizontal="center" vertical="center" textRotation="90" wrapText="1"/>
    </xf>
    <xf numFmtId="1" fontId="2" fillId="0" borderId="0" xfId="0" applyNumberFormat="1" applyFont="1" applyAlignment="1">
      <alignment vertical="center"/>
    </xf>
    <xf numFmtId="1" fontId="2" fillId="0" borderId="0" xfId="0" applyNumberFormat="1" applyFont="1" applyAlignment="1">
      <alignment vertical="center" wrapText="1"/>
    </xf>
    <xf numFmtId="1" fontId="2" fillId="0" borderId="0" xfId="0" applyNumberFormat="1" applyFont="1" applyAlignment="1">
      <alignment horizontal="right" vertical="center"/>
    </xf>
    <xf numFmtId="1" fontId="0" fillId="0" borderId="0" xfId="0" applyNumberFormat="1" applyAlignment="1">
      <alignment vertical="center"/>
    </xf>
    <xf numFmtId="0" fontId="2" fillId="31" borderId="0" xfId="0" applyFont="1" applyFill="1"/>
    <xf numFmtId="0" fontId="2" fillId="32" borderId="0" xfId="0" applyFont="1" applyFill="1"/>
    <xf numFmtId="0" fontId="2" fillId="0" borderId="0" xfId="0" applyFont="1" applyAlignment="1">
      <alignment horizontal="left" wrapText="1"/>
    </xf>
    <xf numFmtId="0" fontId="3" fillId="16" borderId="12" xfId="0" applyFont="1" applyFill="1" applyBorder="1" applyAlignment="1">
      <alignment horizontal="left" vertical="center" wrapText="1"/>
    </xf>
    <xf numFmtId="0" fontId="8" fillId="7" borderId="0" xfId="0" applyFont="1" applyFill="1" applyAlignment="1">
      <alignment horizontal="left" vertical="center" wrapText="1"/>
    </xf>
    <xf numFmtId="0" fontId="12" fillId="7" borderId="0" xfId="0" applyFont="1" applyFill="1" applyAlignment="1">
      <alignment horizontal="left"/>
    </xf>
    <xf numFmtId="0" fontId="13" fillId="0" borderId="0" xfId="0" applyFont="1" applyAlignment="1">
      <alignment horizontal="left"/>
    </xf>
    <xf numFmtId="0" fontId="13" fillId="0" borderId="0" xfId="0" applyFont="1" applyAlignment="1">
      <alignment horizontal="left" vertical="center"/>
    </xf>
    <xf numFmtId="49" fontId="0" fillId="0" borderId="0" xfId="1" applyNumberFormat="1" applyFont="1"/>
    <xf numFmtId="0" fontId="7" fillId="7" borderId="0" xfId="3" applyFill="1" applyBorder="1" applyAlignment="1">
      <alignment horizontal="center" vertical="center" wrapText="1"/>
    </xf>
    <xf numFmtId="0" fontId="7" fillId="7" borderId="21" xfId="3" applyFill="1" applyBorder="1" applyAlignment="1">
      <alignment horizontal="center" vertical="center" wrapText="1"/>
    </xf>
    <xf numFmtId="14" fontId="0" fillId="0" borderId="0" xfId="1" applyNumberFormat="1" applyFont="1"/>
    <xf numFmtId="0" fontId="31" fillId="0" borderId="0" xfId="0" applyFont="1"/>
    <xf numFmtId="49" fontId="3" fillId="33" borderId="0" xfId="0" applyNumberFormat="1" applyFont="1" applyFill="1"/>
    <xf numFmtId="49" fontId="0" fillId="0" borderId="0" xfId="1" applyNumberFormat="1" applyFont="1" applyAlignment="1">
      <alignment horizontal="right"/>
    </xf>
    <xf numFmtId="166" fontId="0" fillId="5" borderId="0" xfId="1" applyNumberFormat="1" applyFont="1" applyFill="1"/>
    <xf numFmtId="49" fontId="3" fillId="32" borderId="0" xfId="0" applyNumberFormat="1" applyFont="1" applyFill="1"/>
    <xf numFmtId="0" fontId="23" fillId="31" borderId="0" xfId="0" applyFont="1" applyFill="1"/>
    <xf numFmtId="0" fontId="32" fillId="31" borderId="0" xfId="0" applyFont="1" applyFill="1" applyAlignment="1">
      <alignment horizontal="center" vertical="center" wrapText="1"/>
    </xf>
    <xf numFmtId="1" fontId="23" fillId="31" borderId="0" xfId="0" applyNumberFormat="1" applyFont="1" applyFill="1" applyAlignment="1">
      <alignment horizontal="right"/>
    </xf>
    <xf numFmtId="1" fontId="23" fillId="31" borderId="0" xfId="0" applyNumberFormat="1" applyFont="1" applyFill="1" applyAlignment="1">
      <alignment horizontal="right" vertical="center"/>
    </xf>
    <xf numFmtId="1" fontId="23" fillId="31" borderId="0" xfId="0" applyNumberFormat="1" applyFont="1" applyFill="1"/>
    <xf numFmtId="0" fontId="35" fillId="31" borderId="0" xfId="0" applyFont="1" applyFill="1"/>
    <xf numFmtId="169" fontId="35" fillId="31" borderId="0" xfId="0" applyNumberFormat="1" applyFont="1" applyFill="1" applyAlignment="1">
      <alignment horizontal="center"/>
    </xf>
    <xf numFmtId="169" fontId="23" fillId="31" borderId="0" xfId="0" applyNumberFormat="1" applyFont="1" applyFill="1" applyAlignment="1">
      <alignment horizontal="center" wrapText="1"/>
    </xf>
    <xf numFmtId="166" fontId="23" fillId="31" borderId="0" xfId="1" applyNumberFormat="1" applyFont="1" applyFill="1"/>
    <xf numFmtId="1" fontId="23" fillId="31" borderId="0" xfId="1" applyNumberFormat="1" applyFont="1" applyFill="1"/>
    <xf numFmtId="167" fontId="23" fillId="31" borderId="0" xfId="1" applyNumberFormat="1" applyFont="1" applyFill="1"/>
    <xf numFmtId="14" fontId="23" fillId="31" borderId="0" xfId="1" applyNumberFormat="1" applyFont="1" applyFill="1"/>
    <xf numFmtId="164" fontId="23" fillId="31" borderId="0" xfId="0" applyNumberFormat="1" applyFont="1" applyFill="1"/>
    <xf numFmtId="169" fontId="23" fillId="31" borderId="0" xfId="1" applyNumberFormat="1" applyFont="1" applyFill="1"/>
    <xf numFmtId="49" fontId="23" fillId="31" borderId="0" xfId="0" applyNumberFormat="1" applyFont="1" applyFill="1"/>
    <xf numFmtId="0" fontId="23" fillId="0" borderId="0" xfId="0" applyFont="1"/>
    <xf numFmtId="1" fontId="23" fillId="0" borderId="0" xfId="0" applyNumberFormat="1" applyFont="1" applyAlignment="1">
      <alignment horizontal="right"/>
    </xf>
    <xf numFmtId="1" fontId="23" fillId="0" borderId="0" xfId="0" applyNumberFormat="1" applyFont="1" applyAlignment="1">
      <alignment horizontal="right" vertical="center"/>
    </xf>
    <xf numFmtId="1" fontId="23" fillId="0" borderId="0" xfId="0" applyNumberFormat="1" applyFont="1"/>
    <xf numFmtId="0" fontId="35" fillId="0" borderId="0" xfId="0" applyFont="1"/>
    <xf numFmtId="169" fontId="35" fillId="9" borderId="0" xfId="0" applyNumberFormat="1" applyFont="1" applyFill="1" applyAlignment="1">
      <alignment horizontal="center"/>
    </xf>
    <xf numFmtId="169" fontId="23" fillId="9" borderId="0" xfId="0" applyNumberFormat="1" applyFont="1" applyFill="1" applyAlignment="1">
      <alignment horizontal="center" wrapText="1"/>
    </xf>
    <xf numFmtId="166" fontId="23" fillId="0" borderId="0" xfId="1" applyNumberFormat="1" applyFont="1"/>
    <xf numFmtId="1" fontId="23" fillId="0" borderId="0" xfId="1" applyNumberFormat="1" applyFont="1"/>
    <xf numFmtId="167" fontId="23" fillId="0" borderId="0" xfId="1" applyNumberFormat="1" applyFont="1"/>
    <xf numFmtId="14" fontId="23" fillId="0" borderId="0" xfId="1" applyNumberFormat="1" applyFont="1"/>
    <xf numFmtId="164" fontId="23" fillId="0" borderId="0" xfId="0" applyNumberFormat="1" applyFont="1"/>
    <xf numFmtId="169" fontId="23" fillId="0" borderId="0" xfId="1" applyNumberFormat="1" applyFont="1"/>
    <xf numFmtId="49" fontId="23" fillId="0" borderId="0" xfId="0" applyNumberFormat="1" applyFont="1"/>
    <xf numFmtId="169" fontId="35" fillId="5" borderId="0" xfId="0" applyNumberFormat="1" applyFont="1" applyFill="1" applyAlignment="1">
      <alignment horizontal="center"/>
    </xf>
    <xf numFmtId="169" fontId="23" fillId="3" borderId="0" xfId="0" applyNumberFormat="1" applyFont="1" applyFill="1"/>
    <xf numFmtId="0" fontId="23" fillId="5" borderId="0" xfId="0" applyFont="1" applyFill="1"/>
    <xf numFmtId="166" fontId="23" fillId="5" borderId="0" xfId="1" applyNumberFormat="1" applyFont="1" applyFill="1"/>
    <xf numFmtId="0" fontId="23" fillId="5" borderId="0" xfId="0" applyFont="1" applyFill="1" applyAlignment="1">
      <alignment horizontal="right"/>
    </xf>
    <xf numFmtId="167" fontId="23" fillId="5" borderId="0" xfId="0" applyNumberFormat="1" applyFont="1" applyFill="1"/>
    <xf numFmtId="1" fontId="23" fillId="5" borderId="0" xfId="0" applyNumberFormat="1" applyFont="1" applyFill="1"/>
    <xf numFmtId="164" fontId="23" fillId="5" borderId="0" xfId="0" applyNumberFormat="1" applyFont="1" applyFill="1"/>
    <xf numFmtId="14" fontId="23" fillId="5" borderId="0" xfId="0" applyNumberFormat="1" applyFont="1" applyFill="1"/>
    <xf numFmtId="169" fontId="23" fillId="5" borderId="0" xfId="0" applyNumberFormat="1" applyFont="1" applyFill="1"/>
    <xf numFmtId="49" fontId="23" fillId="5" borderId="0" xfId="0" applyNumberFormat="1" applyFont="1" applyFill="1"/>
    <xf numFmtId="0" fontId="23" fillId="0" borderId="0" xfId="0" applyFont="1" applyAlignment="1">
      <alignment wrapText="1"/>
    </xf>
    <xf numFmtId="49" fontId="23" fillId="31" borderId="0" xfId="1" applyNumberFormat="1" applyFont="1" applyFill="1"/>
    <xf numFmtId="49" fontId="6" fillId="0" borderId="0" xfId="0" applyNumberFormat="1" applyFont="1"/>
    <xf numFmtId="0" fontId="7" fillId="4" borderId="22" xfId="3" applyFill="1" applyBorder="1" applyAlignment="1">
      <alignment wrapText="1"/>
    </xf>
    <xf numFmtId="0" fontId="29" fillId="4" borderId="4" xfId="0" applyFont="1" applyFill="1" applyBorder="1"/>
    <xf numFmtId="0" fontId="7" fillId="4" borderId="4" xfId="3" applyFill="1" applyBorder="1" applyAlignment="1"/>
    <xf numFmtId="0" fontId="29" fillId="4" borderId="22" xfId="0" applyFont="1" applyFill="1" applyBorder="1"/>
    <xf numFmtId="0" fontId="7" fillId="4" borderId="22" xfId="3" applyFill="1" applyBorder="1" applyAlignment="1"/>
    <xf numFmtId="0" fontId="29" fillId="4" borderId="22" xfId="0" applyFont="1" applyFill="1" applyBorder="1" applyAlignment="1">
      <alignment wrapText="1"/>
    </xf>
    <xf numFmtId="0" fontId="36" fillId="4" borderId="22" xfId="0" applyFont="1" applyFill="1" applyBorder="1"/>
    <xf numFmtId="0" fontId="37" fillId="34" borderId="4" xfId="0" applyFont="1" applyFill="1" applyBorder="1"/>
    <xf numFmtId="0" fontId="7" fillId="4" borderId="23" xfId="3" applyFill="1" applyBorder="1" applyAlignment="1">
      <alignment wrapText="1"/>
    </xf>
    <xf numFmtId="0" fontId="7" fillId="4" borderId="0" xfId="3" applyFill="1" applyBorder="1" applyAlignment="1">
      <alignment wrapText="1"/>
    </xf>
    <xf numFmtId="0" fontId="29" fillId="4" borderId="24" xfId="0" applyFont="1" applyFill="1" applyBorder="1"/>
    <xf numFmtId="0" fontId="7" fillId="4" borderId="3" xfId="3" applyFill="1" applyBorder="1" applyAlignment="1">
      <alignment wrapText="1"/>
    </xf>
    <xf numFmtId="0" fontId="7" fillId="5" borderId="3" xfId="3" applyFill="1" applyBorder="1" applyAlignment="1">
      <alignment horizontal="center" vertical="center" wrapText="1"/>
    </xf>
    <xf numFmtId="0" fontId="7" fillId="5" borderId="0" xfId="3" applyFill="1" applyBorder="1" applyAlignment="1">
      <alignment horizontal="left"/>
    </xf>
    <xf numFmtId="0" fontId="7" fillId="4" borderId="22" xfId="3" applyFill="1" applyBorder="1"/>
    <xf numFmtId="0" fontId="7" fillId="31" borderId="0" xfId="3" applyFill="1" applyBorder="1" applyAlignment="1">
      <alignment horizontal="left"/>
    </xf>
    <xf numFmtId="0" fontId="7" fillId="31" borderId="3" xfId="3" applyFill="1" applyBorder="1" applyAlignment="1">
      <alignment horizontal="center" vertical="center" wrapText="1"/>
    </xf>
    <xf numFmtId="0" fontId="32" fillId="5" borderId="0" xfId="0" applyFont="1" applyFill="1" applyAlignment="1">
      <alignment horizontal="center" vertical="center" wrapText="1"/>
    </xf>
    <xf numFmtId="49" fontId="6" fillId="5" borderId="0" xfId="0" applyNumberFormat="1" applyFont="1" applyFill="1"/>
    <xf numFmtId="0" fontId="38" fillId="5" borderId="0" xfId="0" applyFont="1" applyFill="1" applyAlignment="1">
      <alignment horizontal="center"/>
    </xf>
    <xf numFmtId="0" fontId="0" fillId="0" borderId="0" xfId="1" applyNumberFormat="1" applyFont="1"/>
    <xf numFmtId="14" fontId="0" fillId="5" borderId="0" xfId="0" applyNumberFormat="1" applyFill="1"/>
    <xf numFmtId="0" fontId="3" fillId="33" borderId="12" xfId="0" applyFont="1" applyFill="1" applyBorder="1" applyAlignment="1">
      <alignment horizontal="center" vertical="center" textRotation="90" wrapText="1"/>
    </xf>
    <xf numFmtId="0" fontId="14" fillId="33" borderId="18" xfId="0" applyFont="1" applyFill="1" applyBorder="1" applyAlignment="1">
      <alignment horizontal="center" vertical="center" wrapText="1"/>
    </xf>
    <xf numFmtId="0" fontId="14" fillId="33" borderId="19" xfId="0" applyFont="1" applyFill="1" applyBorder="1" applyAlignment="1">
      <alignment horizontal="center" vertical="center" wrapText="1"/>
    </xf>
    <xf numFmtId="165" fontId="14" fillId="33" borderId="19" xfId="1" applyFont="1" applyFill="1" applyBorder="1" applyAlignment="1">
      <alignment horizontal="center" vertical="center" wrapText="1"/>
    </xf>
    <xf numFmtId="166" fontId="14" fillId="33" borderId="19" xfId="1" applyNumberFormat="1" applyFont="1" applyFill="1" applyBorder="1" applyAlignment="1">
      <alignment horizontal="center" vertical="center" wrapText="1"/>
    </xf>
    <xf numFmtId="0" fontId="3" fillId="35" borderId="12" xfId="0" applyFont="1" applyFill="1" applyBorder="1" applyAlignment="1">
      <alignment horizontal="center" vertical="center" textRotation="90" wrapText="1"/>
    </xf>
    <xf numFmtId="1" fontId="11" fillId="35" borderId="19" xfId="0" applyNumberFormat="1" applyFont="1" applyFill="1" applyBorder="1" applyAlignment="1">
      <alignment horizontal="center" vertical="center" textRotation="90" wrapText="1"/>
    </xf>
    <xf numFmtId="0" fontId="14" fillId="35" borderId="20" xfId="0" applyFont="1" applyFill="1" applyBorder="1" applyAlignment="1">
      <alignment horizontal="center" vertical="center" wrapText="1"/>
    </xf>
    <xf numFmtId="1" fontId="0" fillId="0" borderId="0" xfId="1" applyNumberFormat="1" applyFont="1" applyAlignment="1">
      <alignment wrapText="1"/>
    </xf>
    <xf numFmtId="0" fontId="0" fillId="0" borderId="0" xfId="1" applyNumberFormat="1" applyFont="1" applyAlignment="1">
      <alignment horizontal="right"/>
    </xf>
    <xf numFmtId="166" fontId="0" fillId="0" borderId="0" xfId="0" applyNumberFormat="1"/>
    <xf numFmtId="166" fontId="2" fillId="5" borderId="0" xfId="1" applyNumberFormat="1" applyFont="1" applyFill="1"/>
    <xf numFmtId="1" fontId="23" fillId="0" borderId="0" xfId="0" applyNumberFormat="1" applyFont="1" applyAlignment="1">
      <alignment vertical="center"/>
    </xf>
    <xf numFmtId="169" fontId="23" fillId="0" borderId="0" xfId="0" applyNumberFormat="1" applyFont="1"/>
    <xf numFmtId="169" fontId="23" fillId="7" borderId="0" xfId="0" applyNumberFormat="1" applyFont="1" applyFill="1"/>
    <xf numFmtId="165" fontId="23" fillId="0" borderId="0" xfId="1" applyFont="1"/>
    <xf numFmtId="0" fontId="3" fillId="32" borderId="0" xfId="0" applyFont="1" applyFill="1"/>
    <xf numFmtId="0" fontId="10" fillId="31" borderId="3" xfId="3" applyFont="1" applyFill="1" applyBorder="1" applyAlignment="1">
      <alignment horizontal="center" vertical="center" wrapText="1"/>
    </xf>
    <xf numFmtId="0" fontId="38" fillId="31" borderId="0" xfId="0" applyFont="1" applyFill="1" applyAlignment="1">
      <alignment horizontal="center"/>
    </xf>
    <xf numFmtId="166" fontId="24" fillId="0" borderId="0" xfId="1" applyNumberFormat="1" applyFont="1" applyAlignment="1">
      <alignment horizontal="right"/>
    </xf>
    <xf numFmtId="166" fontId="3" fillId="0" borderId="0" xfId="1" applyNumberFormat="1" applyFont="1"/>
    <xf numFmtId="166" fontId="3" fillId="0" borderId="0" xfId="1" applyNumberFormat="1" applyFont="1" applyAlignment="1">
      <alignment horizontal="right"/>
    </xf>
    <xf numFmtId="0" fontId="13" fillId="5" borderId="0" xfId="0" applyFont="1" applyFill="1"/>
    <xf numFmtId="49" fontId="6" fillId="32" borderId="0" xfId="0" applyNumberFormat="1" applyFont="1" applyFill="1"/>
    <xf numFmtId="0" fontId="0" fillId="32" borderId="0" xfId="0" applyFill="1"/>
    <xf numFmtId="0" fontId="32" fillId="5" borderId="0" xfId="0" applyFont="1" applyFill="1" applyAlignment="1">
      <alignment horizontal="left" vertical="center" wrapText="1"/>
    </xf>
    <xf numFmtId="0" fontId="33" fillId="5" borderId="0" xfId="0" applyFont="1" applyFill="1" applyAlignment="1">
      <alignment horizontal="left"/>
    </xf>
    <xf numFmtId="0" fontId="34" fillId="5" borderId="3" xfId="3" applyFont="1" applyFill="1" applyBorder="1" applyAlignment="1">
      <alignment horizontal="center" vertical="center" wrapText="1"/>
    </xf>
    <xf numFmtId="0" fontId="12" fillId="7" borderId="0" xfId="0" applyFont="1" applyFill="1" applyAlignment="1">
      <alignment horizontal="center" vertical="center"/>
    </xf>
    <xf numFmtId="0" fontId="12" fillId="7" borderId="0" xfId="0" applyFont="1" applyFill="1" applyAlignment="1">
      <alignment horizontal="left" vertical="center"/>
    </xf>
    <xf numFmtId="169" fontId="11" fillId="16" borderId="15" xfId="0" applyNumberFormat="1" applyFont="1" applyFill="1" applyBorder="1" applyAlignment="1">
      <alignment horizontal="center" vertical="center" wrapText="1"/>
    </xf>
    <xf numFmtId="0" fontId="14" fillId="8" borderId="12" xfId="0" applyFont="1" applyFill="1" applyBorder="1" applyAlignment="1">
      <alignment horizontal="center" vertical="center" textRotation="90" wrapText="1"/>
    </xf>
    <xf numFmtId="170" fontId="2" fillId="0" borderId="0" xfId="0" applyNumberFormat="1" applyFont="1"/>
    <xf numFmtId="0" fontId="13" fillId="5" borderId="0" xfId="0" applyFont="1" applyFill="1" applyAlignment="1">
      <alignment horizontal="left"/>
    </xf>
    <xf numFmtId="0" fontId="7" fillId="0" borderId="0" xfId="3"/>
    <xf numFmtId="49" fontId="3" fillId="5" borderId="0" xfId="0" applyNumberFormat="1" applyFont="1" applyFill="1"/>
    <xf numFmtId="0" fontId="13" fillId="5" borderId="0" xfId="0" applyFont="1" applyFill="1" applyAlignment="1">
      <alignment horizontal="left" wrapText="1"/>
    </xf>
    <xf numFmtId="14" fontId="2" fillId="7" borderId="0" xfId="0" applyNumberFormat="1" applyFont="1" applyFill="1"/>
    <xf numFmtId="14" fontId="2" fillId="4" borderId="0" xfId="0" applyNumberFormat="1" applyFont="1" applyFill="1"/>
    <xf numFmtId="14" fontId="2" fillId="6" borderId="0" xfId="0" applyNumberFormat="1" applyFont="1" applyFill="1"/>
    <xf numFmtId="14" fontId="2" fillId="5" borderId="0" xfId="0" applyNumberFormat="1" applyFont="1" applyFill="1"/>
    <xf numFmtId="3" fontId="0" fillId="0" borderId="0" xfId="0" applyNumberFormat="1"/>
    <xf numFmtId="14" fontId="39" fillId="7" borderId="4" xfId="0" applyNumberFormat="1" applyFont="1" applyFill="1" applyBorder="1" applyAlignment="1">
      <alignment horizontal="center" wrapText="1"/>
    </xf>
    <xf numFmtId="14" fontId="14" fillId="35" borderId="19" xfId="0" applyNumberFormat="1" applyFont="1" applyFill="1" applyBorder="1" applyAlignment="1">
      <alignment horizontal="center" vertical="center" wrapText="1"/>
    </xf>
    <xf numFmtId="0" fontId="3" fillId="0" borderId="0" xfId="0" applyFont="1"/>
    <xf numFmtId="14" fontId="14" fillId="35" borderId="20" xfId="0" applyNumberFormat="1" applyFont="1" applyFill="1" applyBorder="1" applyAlignment="1">
      <alignment horizontal="center" vertical="center" wrapText="1"/>
    </xf>
    <xf numFmtId="0" fontId="40" fillId="0" borderId="0" xfId="0" applyFont="1"/>
    <xf numFmtId="0" fontId="7" fillId="0" borderId="0" xfId="4"/>
    <xf numFmtId="166" fontId="2" fillId="0" borderId="0" xfId="1" applyNumberFormat="1" applyFont="1" applyAlignment="1">
      <alignment horizontal="right" wrapText="1"/>
    </xf>
    <xf numFmtId="0" fontId="13" fillId="0" borderId="0" xfId="0" applyFont="1" applyAlignment="1">
      <alignment horizontal="center"/>
    </xf>
    <xf numFmtId="0" fontId="7" fillId="7" borderId="0" xfId="4" applyFill="1" applyBorder="1" applyAlignment="1">
      <alignment horizontal="center" vertical="center" wrapText="1"/>
    </xf>
    <xf numFmtId="0" fontId="7" fillId="31" borderId="0" xfId="4" applyFill="1" applyBorder="1" applyAlignment="1">
      <alignment horizontal="center" vertical="center" wrapText="1"/>
    </xf>
    <xf numFmtId="0" fontId="7" fillId="5" borderId="3" xfId="4" applyFill="1" applyBorder="1" applyAlignment="1">
      <alignment horizontal="center" vertical="center" wrapText="1"/>
    </xf>
    <xf numFmtId="0" fontId="2" fillId="31" borderId="25" xfId="0" applyFont="1" applyFill="1" applyBorder="1"/>
    <xf numFmtId="0" fontId="7" fillId="4" borderId="22" xfId="4" applyFill="1" applyBorder="1" applyAlignment="1">
      <alignment wrapText="1"/>
    </xf>
    <xf numFmtId="0" fontId="7" fillId="7" borderId="3" xfId="4" applyFill="1" applyBorder="1" applyAlignment="1">
      <alignment horizontal="center" vertical="center" wrapText="1"/>
    </xf>
    <xf numFmtId="14" fontId="0" fillId="0" borderId="0" xfId="0" applyNumberFormat="1" applyAlignment="1">
      <alignment horizontal="right"/>
    </xf>
    <xf numFmtId="0" fontId="41" fillId="0" borderId="0" xfId="0" applyFont="1"/>
    <xf numFmtId="0" fontId="29" fillId="0" borderId="0" xfId="0" applyFont="1" applyAlignment="1">
      <alignment horizontal="right"/>
    </xf>
    <xf numFmtId="1" fontId="42" fillId="0" borderId="0" xfId="0" applyNumberFormat="1" applyFont="1"/>
    <xf numFmtId="0" fontId="0" fillId="31" borderId="0" xfId="0" applyFill="1"/>
    <xf numFmtId="14" fontId="0" fillId="31" borderId="0" xfId="0" applyNumberFormat="1" applyFill="1"/>
    <xf numFmtId="0" fontId="43" fillId="31" borderId="0" xfId="0" applyFont="1" applyFill="1" applyAlignment="1">
      <alignment wrapText="1"/>
    </xf>
    <xf numFmtId="0" fontId="43" fillId="0" borderId="0" xfId="0" applyFont="1"/>
    <xf numFmtId="0" fontId="12" fillId="31" borderId="0" xfId="0" applyFont="1" applyFill="1" applyAlignment="1">
      <alignment horizontal="center" vertical="center"/>
    </xf>
    <xf numFmtId="0" fontId="12" fillId="31" borderId="0" xfId="0" applyFont="1" applyFill="1" applyAlignment="1">
      <alignment horizontal="left"/>
    </xf>
    <xf numFmtId="49" fontId="24" fillId="0" borderId="0" xfId="0" applyNumberFormat="1" applyFont="1"/>
    <xf numFmtId="0" fontId="33" fillId="7" borderId="0" xfId="0" applyFont="1" applyFill="1" applyAlignment="1">
      <alignment horizontal="center" vertical="center"/>
    </xf>
    <xf numFmtId="0" fontId="33" fillId="7" borderId="0" xfId="0" applyFont="1" applyFill="1" applyAlignment="1">
      <alignment horizontal="left"/>
    </xf>
    <xf numFmtId="0" fontId="34" fillId="0" borderId="0" xfId="4" applyFont="1"/>
    <xf numFmtId="14" fontId="23" fillId="0" borderId="0" xfId="0" applyNumberFormat="1" applyFont="1"/>
    <xf numFmtId="166" fontId="23" fillId="0" borderId="0" xfId="1" applyNumberFormat="1" applyFont="1" applyAlignment="1">
      <alignment wrapText="1"/>
    </xf>
    <xf numFmtId="0" fontId="23" fillId="0" borderId="0" xfId="0" applyFont="1" applyAlignment="1">
      <alignment horizontal="right"/>
    </xf>
    <xf numFmtId="167" fontId="23" fillId="0" borderId="0" xfId="0" applyNumberFormat="1" applyFont="1"/>
    <xf numFmtId="38" fontId="23" fillId="0" borderId="0" xfId="0" applyNumberFormat="1" applyFont="1"/>
    <xf numFmtId="0" fontId="44" fillId="31" borderId="0" xfId="0" applyFont="1" applyFill="1" applyAlignment="1">
      <alignment wrapText="1"/>
    </xf>
    <xf numFmtId="0" fontId="3" fillId="16" borderId="26" xfId="0" applyFont="1" applyFill="1" applyBorder="1" applyAlignment="1">
      <alignment horizontal="center" vertical="center" wrapText="1"/>
    </xf>
    <xf numFmtId="0" fontId="0" fillId="0" borderId="26" xfId="0" applyBorder="1"/>
    <xf numFmtId="49" fontId="3" fillId="0" borderId="26" xfId="0" applyNumberFormat="1" applyFont="1" applyBorder="1"/>
    <xf numFmtId="0" fontId="2" fillId="0" borderId="26" xfId="0" applyFont="1" applyBorder="1"/>
    <xf numFmtId="49" fontId="3" fillId="32" borderId="26" xfId="0" applyNumberFormat="1" applyFont="1" applyFill="1" applyBorder="1"/>
    <xf numFmtId="49" fontId="3" fillId="29" borderId="26" xfId="0" applyNumberFormat="1" applyFont="1" applyFill="1" applyBorder="1"/>
    <xf numFmtId="0" fontId="12" fillId="7" borderId="26" xfId="0" applyFont="1" applyFill="1" applyBorder="1" applyAlignment="1">
      <alignment horizontal="center" vertical="center"/>
    </xf>
    <xf numFmtId="49" fontId="24" fillId="0" borderId="26" xfId="0" applyNumberFormat="1" applyFont="1" applyBorder="1"/>
    <xf numFmtId="0" fontId="40" fillId="36" borderId="12" xfId="0" applyFont="1" applyFill="1" applyBorder="1" applyAlignment="1">
      <alignment wrapText="1"/>
    </xf>
    <xf numFmtId="0" fontId="29" fillId="4" borderId="0" xfId="0" applyFont="1" applyFill="1"/>
    <xf numFmtId="0" fontId="8" fillId="33" borderId="26" xfId="0" applyFont="1" applyFill="1" applyBorder="1" applyAlignment="1">
      <alignment horizontal="center" vertical="center" wrapText="1"/>
    </xf>
    <xf numFmtId="0" fontId="32" fillId="33" borderId="26" xfId="0" applyFont="1" applyFill="1" applyBorder="1" applyAlignment="1">
      <alignment horizontal="center" vertical="center" wrapText="1"/>
    </xf>
    <xf numFmtId="0" fontId="12" fillId="33" borderId="26" xfId="0" applyFont="1" applyFill="1" applyBorder="1" applyAlignment="1">
      <alignment horizontal="center" vertical="center"/>
    </xf>
    <xf numFmtId="0" fontId="33" fillId="33" borderId="26" xfId="0" applyFont="1" applyFill="1" applyBorder="1" applyAlignment="1">
      <alignment horizontal="center" vertical="center"/>
    </xf>
    <xf numFmtId="0" fontId="13" fillId="33" borderId="26" xfId="0" applyFont="1" applyFill="1" applyBorder="1" applyAlignment="1">
      <alignment horizontal="center"/>
    </xf>
    <xf numFmtId="49" fontId="3" fillId="31" borderId="26" xfId="0" applyNumberFormat="1" applyFont="1" applyFill="1" applyBorder="1"/>
    <xf numFmtId="0" fontId="8" fillId="31" borderId="26" xfId="0" applyFont="1" applyFill="1" applyBorder="1" applyAlignment="1">
      <alignment horizontal="center" vertical="center" wrapText="1"/>
    </xf>
    <xf numFmtId="0" fontId="32" fillId="31" borderId="26" xfId="0" applyFont="1" applyFill="1" applyBorder="1" applyAlignment="1">
      <alignment horizontal="center" vertical="center" wrapText="1"/>
    </xf>
    <xf numFmtId="0" fontId="13" fillId="31" borderId="26" xfId="0" applyFont="1" applyFill="1" applyBorder="1"/>
    <xf numFmtId="49" fontId="6" fillId="31" borderId="26" xfId="0" applyNumberFormat="1" applyFont="1" applyFill="1" applyBorder="1"/>
    <xf numFmtId="0" fontId="13" fillId="31" borderId="26" xfId="0" applyFont="1" applyFill="1" applyBorder="1" applyAlignment="1">
      <alignment horizontal="left"/>
    </xf>
    <xf numFmtId="0" fontId="0" fillId="31" borderId="26" xfId="0" applyFill="1" applyBorder="1"/>
    <xf numFmtId="0" fontId="12" fillId="35" borderId="26" xfId="0" applyFont="1" applyFill="1" applyBorder="1" applyAlignment="1">
      <alignment horizontal="center" vertical="center"/>
    </xf>
    <xf numFmtId="171" fontId="0" fillId="0" borderId="26" xfId="0" applyNumberFormat="1" applyBorder="1"/>
    <xf numFmtId="0" fontId="45" fillId="0" borderId="0" xfId="0" applyFont="1"/>
    <xf numFmtId="0" fontId="7" fillId="4" borderId="22" xfId="4" applyFill="1" applyBorder="1" applyAlignment="1"/>
    <xf numFmtId="0" fontId="46" fillId="0" borderId="0" xfId="0" applyFont="1"/>
    <xf numFmtId="49" fontId="3" fillId="0" borderId="27" xfId="0" applyNumberFormat="1" applyFont="1" applyBorder="1"/>
    <xf numFmtId="0" fontId="12" fillId="7" borderId="27" xfId="0" applyFont="1" applyFill="1" applyBorder="1" applyAlignment="1">
      <alignment horizontal="center" vertical="center"/>
    </xf>
    <xf numFmtId="0" fontId="0" fillId="0" borderId="27" xfId="0" applyBorder="1"/>
    <xf numFmtId="3" fontId="0" fillId="0" borderId="26" xfId="0" applyNumberFormat="1" applyBorder="1"/>
    <xf numFmtId="49" fontId="3" fillId="31" borderId="23" xfId="0" applyNumberFormat="1" applyFont="1" applyFill="1" applyBorder="1"/>
    <xf numFmtId="0" fontId="8" fillId="30" borderId="23" xfId="0" applyFont="1" applyFill="1" applyBorder="1" applyAlignment="1">
      <alignment horizontal="center" vertical="center" wrapText="1"/>
    </xf>
    <xf numFmtId="0" fontId="47" fillId="0" borderId="0" xfId="0" applyFont="1"/>
    <xf numFmtId="1" fontId="0" fillId="0" borderId="0" xfId="0" applyNumberFormat="1" applyAlignment="1">
      <alignment horizontal="center" vertical="center"/>
    </xf>
    <xf numFmtId="1" fontId="2" fillId="0" borderId="0" xfId="0" applyNumberFormat="1" applyFont="1" applyAlignment="1">
      <alignment horizontal="center"/>
    </xf>
    <xf numFmtId="1" fontId="2" fillId="0" borderId="0" xfId="0" applyNumberFormat="1" applyFont="1" applyAlignment="1">
      <alignment horizontal="center" vertical="center"/>
    </xf>
    <xf numFmtId="0" fontId="48" fillId="0" borderId="0" xfId="0" applyFont="1"/>
    <xf numFmtId="14" fontId="29" fillId="0" borderId="0" xfId="0" applyNumberFormat="1" applyFont="1"/>
    <xf numFmtId="0" fontId="49" fillId="30" borderId="26" xfId="0" applyFont="1" applyFill="1" applyBorder="1" applyAlignment="1">
      <alignment horizontal="center" vertical="center" wrapText="1"/>
    </xf>
    <xf numFmtId="0" fontId="8" fillId="30" borderId="26" xfId="0" applyFont="1" applyFill="1" applyBorder="1" applyAlignment="1">
      <alignment horizontal="center" vertical="center" wrapText="1"/>
    </xf>
    <xf numFmtId="0" fontId="50" fillId="31" borderId="28" xfId="0" applyFont="1" applyFill="1" applyBorder="1" applyAlignment="1">
      <alignment horizontal="left"/>
    </xf>
    <xf numFmtId="0" fontId="22" fillId="28" borderId="14" xfId="0" applyFont="1" applyFill="1" applyBorder="1" applyAlignment="1">
      <alignment horizontal="center" vertical="center" wrapText="1"/>
    </xf>
    <xf numFmtId="0" fontId="22" fillId="28" borderId="15" xfId="0" applyFont="1" applyFill="1" applyBorder="1" applyAlignment="1">
      <alignment horizontal="center" vertical="center" wrapText="1"/>
    </xf>
    <xf numFmtId="0" fontId="22" fillId="28" borderId="16" xfId="0" applyFont="1" applyFill="1" applyBorder="1" applyAlignment="1">
      <alignment horizontal="center" vertical="center" wrapText="1"/>
    </xf>
    <xf numFmtId="37" fontId="22" fillId="25" borderId="14" xfId="1" applyNumberFormat="1" applyFont="1" applyFill="1" applyBorder="1" applyAlignment="1">
      <alignment horizontal="center" vertical="center" wrapText="1"/>
    </xf>
    <xf numFmtId="37" fontId="22" fillId="25" borderId="15" xfId="1" applyNumberFormat="1" applyFont="1" applyFill="1" applyBorder="1" applyAlignment="1">
      <alignment horizontal="center" vertical="center" wrapText="1"/>
    </xf>
    <xf numFmtId="37" fontId="22" fillId="25" borderId="16" xfId="1" applyNumberFormat="1" applyFont="1" applyFill="1" applyBorder="1" applyAlignment="1">
      <alignment horizontal="center" vertical="center" wrapText="1"/>
    </xf>
    <xf numFmtId="0" fontId="22" fillId="8" borderId="14" xfId="0" applyFont="1" applyFill="1" applyBorder="1" applyAlignment="1">
      <alignment horizontal="center" vertical="center" wrapText="1"/>
    </xf>
    <xf numFmtId="0" fontId="22" fillId="8" borderId="15" xfId="0" applyFont="1" applyFill="1" applyBorder="1" applyAlignment="1">
      <alignment horizontal="center" vertical="center" wrapText="1"/>
    </xf>
    <xf numFmtId="0" fontId="22" fillId="26" borderId="9" xfId="0" applyFont="1" applyFill="1" applyBorder="1" applyAlignment="1">
      <alignment horizontal="center" vertical="center" wrapText="1"/>
    </xf>
    <xf numFmtId="0" fontId="22" fillId="26" borderId="10" xfId="0" applyFont="1" applyFill="1" applyBorder="1" applyAlignment="1">
      <alignment horizontal="center" vertical="center" wrapText="1"/>
    </xf>
    <xf numFmtId="1" fontId="22" fillId="27" borderId="14" xfId="1" applyNumberFormat="1" applyFont="1" applyFill="1" applyBorder="1" applyAlignment="1">
      <alignment horizontal="center" vertical="center" wrapText="1"/>
    </xf>
    <xf numFmtId="1" fontId="22" fillId="27" borderId="15" xfId="1" applyNumberFormat="1" applyFont="1" applyFill="1" applyBorder="1" applyAlignment="1">
      <alignment horizontal="center" vertical="center" wrapText="1"/>
    </xf>
    <xf numFmtId="1" fontId="22" fillId="27" borderId="9" xfId="1" applyNumberFormat="1" applyFont="1" applyFill="1" applyBorder="1" applyAlignment="1">
      <alignment horizontal="center" vertical="center" wrapText="1"/>
    </xf>
    <xf numFmtId="1" fontId="22" fillId="27" borderId="16" xfId="1" applyNumberFormat="1" applyFont="1" applyFill="1" applyBorder="1" applyAlignment="1">
      <alignment horizontal="center" vertical="center" wrapText="1"/>
    </xf>
    <xf numFmtId="0" fontId="22" fillId="20" borderId="18" xfId="0" applyFont="1" applyFill="1" applyBorder="1" applyAlignment="1">
      <alignment horizontal="center" vertical="center"/>
    </xf>
    <xf numFmtId="0" fontId="22" fillId="20" borderId="19" xfId="0" applyFont="1" applyFill="1" applyBorder="1" applyAlignment="1">
      <alignment horizontal="center" vertical="center"/>
    </xf>
    <xf numFmtId="0" fontId="22" fillId="20" borderId="20" xfId="0" applyFont="1" applyFill="1" applyBorder="1" applyAlignment="1">
      <alignment horizontal="center" vertical="center"/>
    </xf>
  </cellXfs>
  <cellStyles count="5">
    <cellStyle name="Hipervínculo" xfId="3" builtinId="8"/>
    <cellStyle name="Hyperlink" xfId="4" xr:uid="{00000000-000B-0000-0000-000008000000}"/>
    <cellStyle name="Moneda" xfId="1" builtinId="4"/>
    <cellStyle name="Moneda 2" xfId="2" xr:uid="{00000000-0005-0000-0000-000002000000}"/>
    <cellStyle name="Normal" xfId="0" builtinId="0"/>
  </cellStyles>
  <dxfs count="5">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colors>
    <mruColors>
      <color rgb="FF00CC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Edwin Moreno Serrano" id="{36AA8F3F-32D1-425B-BF3D-1708D5E76C45}" userId="S::edwin.moreno@gobiernobogota.gov.co::41825c11-4e5d-49cb-98fd-1a9d16b6ebab"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2" dT="2022-06-02T17:11:28.07" personId="{36AA8F3F-32D1-425B-BF3D-1708D5E76C45}" id="{C8B5A218-C58B-445B-B313-D2CB798BC2A9}">
    <text>BÚSQUEDA DE TITULARES Y CESIONARIOS CELDAS BM3 Y BP3</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107251&amp;isFromPublicArea=True&amp;isModal=False" TargetMode="External"/><Relationship Id="rId671" Type="http://schemas.openxmlformats.org/officeDocument/2006/relationships/hyperlink" Target="https://community.secop.gov.co/Public/Tendering/OpportunityDetail/Index?noticeUID=CO1.NTC.2982686&amp;isFromPublicArea=True&amp;isModal=False" TargetMode="External"/><Relationship Id="rId769" Type="http://schemas.openxmlformats.org/officeDocument/2006/relationships/hyperlink" Target="https://community.secop.gov.co/Public/Tendering/OpportunityDetail/Index?noticeUID=CO1.NTC.3389818&amp;isFromPublicArea=True&amp;isModal=False" TargetMode="External"/><Relationship Id="rId21" Type="http://schemas.openxmlformats.org/officeDocument/2006/relationships/hyperlink" Target="https://community.secop.gov.co/Public/Tendering/OpportunityDetail/Index?noticeUID=CO1.NTC.2667959&amp;isFromPublicArea=True&amp;isModal=False" TargetMode="External"/><Relationship Id="rId324" Type="http://schemas.openxmlformats.org/officeDocument/2006/relationships/hyperlink" Target="https://community.secop.gov.co/Public/Tendering/OpportunityDetail/Index?noticeUID=CO1.NTC.1759110&amp;isFromPublicArea=True&amp;isModal=False" TargetMode="External"/><Relationship Id="rId531" Type="http://schemas.openxmlformats.org/officeDocument/2006/relationships/hyperlink" Target="https://community.secop.gov.co/Public/Tendering/OpportunityDetail/Index?noticeUID=CO1.NTC.704463&amp;isFromPublicArea=True&amp;isModal=False" TargetMode="External"/><Relationship Id="rId629" Type="http://schemas.openxmlformats.org/officeDocument/2006/relationships/hyperlink" Target="https://www.contratos.gov.co/consultas/detalleProceso.do?numConstancia=19-12-9738402&amp;g-recaptcha-response=03AGdBq2469qkqWx2SnEvHUi_Q9_fdIvw48mNBF4ptthWMlO3qFyy_r-A3XKNFRcEljGGFVdWc4G-6R_cJKCquC8zHCfIclgpEvk-yRqSdnmckAOBleQbPENxxDRmdPwb5CRI39kMgR73R8q_7kzzeSPmiH94a-DB_l5mrZPEl56vdLG1nHegY1AmvkNasnhA7t-32co2pzLD0SG8uXbPoA_VZQmRhcGb2DX5ZsU9yw6hzo5T-IKIKRmRF2Frvt8lWZMA2F-ITnKAvKVPPNZczy520hOwqdb2jEdOckjtTv038pmMvn46riUQBLMCZyAdg7j9zwLL117WD8vRb9sU33Oxd5Fqu4tnfIxdRp-H1Dzvc987iGC6w6lUANIYgj_8C1xieCPIM-6R1yJSkRSngdvhhRxor_N9IukcNpsXKqZFPaCCixDqWbj0-I447fsamrhCbMnpkD4BeNEAiQpfZbjUDmnPUEg0FBKyWD3RARYPg7Fhk2ql2ymU" TargetMode="External"/><Relationship Id="rId170" Type="http://schemas.openxmlformats.org/officeDocument/2006/relationships/hyperlink" Target="https://community.secop.gov.co/Public/Tendering/OpportunityDetail/Index?noticeUID=CO1.NTC.1155808&amp;isFromPublicArea=True&amp;isModal=False" TargetMode="External"/><Relationship Id="rId268" Type="http://schemas.openxmlformats.org/officeDocument/2006/relationships/hyperlink" Target="https://community.secop.gov.co/Public/Tendering/OpportunityDetail/Index?noticeUID=CO1.NTC.1470328&amp;isFromPublicArea=True&amp;isModal=False" TargetMode="External"/><Relationship Id="rId475" Type="http://schemas.openxmlformats.org/officeDocument/2006/relationships/hyperlink" Target="https://community.secop.gov.co/Public/Tendering/OpportunityDetail/Index?noticeUID=CO1.NTC.2362586&amp;isFromPublicArea=True&amp;isModal=False" TargetMode="External"/><Relationship Id="rId682" Type="http://schemas.openxmlformats.org/officeDocument/2006/relationships/hyperlink" Target="https://community.secop.gov.co/Public/Tendering/OpportunityDetail/Index?noticeUID=CO1.NTC.3133966&amp;isFromPublicArea=True&amp;isModal=False" TargetMode="External"/><Relationship Id="rId32" Type="http://schemas.openxmlformats.org/officeDocument/2006/relationships/hyperlink" Target="https://community.secop.gov.co/Public/Tendering/OpportunityDetail/Index?noticeUID=CO1.NTC.2719157&amp;isFromPublicArea=True&amp;isModal=False" TargetMode="External"/><Relationship Id="rId128" Type="http://schemas.openxmlformats.org/officeDocument/2006/relationships/hyperlink" Target="https://community.secop.gov.co/Public/Tendering/OpportunityDetail/Index?noticeUID=CO1.NTC.1116019&amp;isFromPublicArea=True&amp;isModal=False" TargetMode="External"/><Relationship Id="rId335" Type="http://schemas.openxmlformats.org/officeDocument/2006/relationships/hyperlink" Target="https://community.secop.gov.co/Public/Tendering/OpportunityDetail/Index?noticeUID=CO1.NTC.1774955&amp;isFromPublicArea=True&amp;isModal=False" TargetMode="External"/><Relationship Id="rId542" Type="http://schemas.openxmlformats.org/officeDocument/2006/relationships/hyperlink" Target="https://community.secop.gov.co/Public/Tendering/OpportunityDetail/Index?noticeUID=CO1.NTC.697165&amp;isFromPublicArea=True&amp;isModal=False" TargetMode="External"/><Relationship Id="rId181" Type="http://schemas.openxmlformats.org/officeDocument/2006/relationships/hyperlink" Target="https://community.secop.gov.co/Public/Tendering/OpportunityDetail/Index?noticeUID=CO1.NTC.1180745&amp;isFromPublicArea=True&amp;isModal=False" TargetMode="External"/><Relationship Id="rId402" Type="http://schemas.openxmlformats.org/officeDocument/2006/relationships/hyperlink" Target="https://community.secop.gov.co/Public/Tendering/OpportunityDetail/Index?noticeUID=CO1.NTC.1917570&amp;isFromPublicArea=True&amp;isModal=False" TargetMode="External"/><Relationship Id="rId279" Type="http://schemas.openxmlformats.org/officeDocument/2006/relationships/hyperlink" Target="https://community.secop.gov.co/Public/Tendering/OpportunityDetail/Index?noticeUID=CO1.NTC.1535808&amp;isFromPublicArea=True&amp;isModal=False" TargetMode="External"/><Relationship Id="rId486" Type="http://schemas.openxmlformats.org/officeDocument/2006/relationships/hyperlink" Target="https://community.secop.gov.co/Public/Tendering/OpportunityDetail/Index?noticeUID=CO1.NTC.2390853&amp;isFromPublicArea=True&amp;isModal=False" TargetMode="External"/><Relationship Id="rId693" Type="http://schemas.openxmlformats.org/officeDocument/2006/relationships/hyperlink" Target="https://community.secop.gov.co/Public/Tendering/OpportunityDetail/Index?noticeUID=CO1.NTC.3179633&amp;isFromPublicArea=True&amp;isModal=False" TargetMode="External"/><Relationship Id="rId707" Type="http://schemas.openxmlformats.org/officeDocument/2006/relationships/hyperlink" Target="https://community.secop.gov.co/Public/Tendering/OpportunityDetail/Index?noticeUID=CO1.NTC.3291476&amp;isFromPublicArea=True&amp;isModal=False" TargetMode="External"/><Relationship Id="rId43" Type="http://schemas.openxmlformats.org/officeDocument/2006/relationships/hyperlink" Target="https://community.secop.gov.co/Public/Tendering/OpportunityDetail/Index?noticeUID=CO1.NTC.2748371&amp;isFromPublicArea=True&amp;isModal=False" TargetMode="External"/><Relationship Id="rId139" Type="http://schemas.openxmlformats.org/officeDocument/2006/relationships/hyperlink" Target="https://community.secop.gov.co/Public/Tendering/OpportunityDetail/Index?noticeUID=CO1.NTC.1120851&amp;isFromPublicArea=True&amp;isModal=False" TargetMode="External"/><Relationship Id="rId346" Type="http://schemas.openxmlformats.org/officeDocument/2006/relationships/hyperlink" Target="https://community.secop.gov.co/Public/Tendering/OpportunityDetail/Index?noticeUID=CO1.NTC.1784497&amp;isFromPublicArea=True&amp;isModal=False" TargetMode="External"/><Relationship Id="rId553" Type="http://schemas.openxmlformats.org/officeDocument/2006/relationships/hyperlink" Target="https://community.secop.gov.co/Public/Tendering/OpportunityDetail/Index?noticeUID=CO1.NTC.705309&amp;isFromPublicArea=True&amp;isModal=False" TargetMode="External"/><Relationship Id="rId760" Type="http://schemas.openxmlformats.org/officeDocument/2006/relationships/hyperlink" Target="https://community.secop.gov.co/Public/Tendering/OpportunityDetail/Index?noticeUID=CO1.NTC.3453885&amp;isFromPublicArea=True&amp;isModal=False" TargetMode="External"/><Relationship Id="rId192" Type="http://schemas.openxmlformats.org/officeDocument/2006/relationships/hyperlink" Target="https://community.secop.gov.co/Public/Tendering/OpportunityDetail/Index?noticeUID=CO1.NTC.1274469&amp;isFromPublicArea=True&amp;isModal=False" TargetMode="External"/><Relationship Id="rId206" Type="http://schemas.openxmlformats.org/officeDocument/2006/relationships/hyperlink" Target="https://community.secop.gov.co/Public/Tendering/OpportunityDetail/Index?noticeUID=CO1.NTC.1349770&amp;isFromPublicArea=True&amp;isModal=False" TargetMode="External"/><Relationship Id="rId413" Type="http://schemas.openxmlformats.org/officeDocument/2006/relationships/hyperlink" Target="https://community.secop.gov.co/Public/Tendering/OpportunityDetail/Index?noticeUID=CO1.NTC.2077119&amp;isFromPublicArea=True&amp;isModal=False" TargetMode="External"/><Relationship Id="rId497" Type="http://schemas.openxmlformats.org/officeDocument/2006/relationships/hyperlink" Target="https://community.secop.gov.co/Public/Tendering/OpportunityDetail/Index?noticeUID=CO1.NTC.2473888&amp;isFromPublicArea=True&amp;isModal=False" TargetMode="External"/><Relationship Id="rId620" Type="http://schemas.openxmlformats.org/officeDocument/2006/relationships/hyperlink" Target="https://www.contratos.gov.co/consultas/detalleProceso.do?numConstancia=20-22-15954&amp;g-recaptcha-response=03AGdBq26FnKhiTh3GCC0FvJh_I5o8mcHmEMzSlMEkjTUJlCCxo5wtJMm6GhusyjzsQJH9RADdZFtIYgZVGOimef7XEl0h07UKeCe4yT_lr3BplaFDbiMflP_ihyQoa3VA30I7fg__ciBrKAvuBDdL23ZSbv2KmZDnIB082ktge7E3cCFHZhWjRfg6nQxoJE_QZezhKw2zOBOAGVDLMyTEOl-TIL1wwBWyaY7WOwvDRv0O8D4np-JwhKvcc_j4ZtUD5RGqAIQebwg_g82JRto3ms5Ugmg4RvGPZHsxbCwPiOEkW0HRJaafazZ0_aXYJCF-oSIXNkbFzWREFeFoGXxvw8LpvR1Ta1Q9e6SZh8_WalTgSjAHzbOMnfaRjbzdN2YXmwlkVfJqYYADQY13yu24KIjbjQrJW0TzYyj8KW_xwfK_vqIueRgEV6ZS5UUNvR428KTQzD5YdicXYaz94-t0vnM1DwPJRA4VLA" TargetMode="External"/><Relationship Id="rId718" Type="http://schemas.openxmlformats.org/officeDocument/2006/relationships/hyperlink" Target="https://community.secop.gov.co/Public/Tendering/OpportunityDetail/Index?noticeUID=CO1.NTC.3352140&amp;isFromPublicArea=True&amp;isModal=False" TargetMode="External"/><Relationship Id="rId357" Type="http://schemas.openxmlformats.org/officeDocument/2006/relationships/hyperlink" Target="https://community.secop.gov.co/Public/Tendering/OpportunityDetail/Index?noticeUID=CO1.NTC.1797485&amp;isFromPublicArea=True&amp;isModal=False" TargetMode="External"/><Relationship Id="rId54" Type="http://schemas.openxmlformats.org/officeDocument/2006/relationships/hyperlink" Target="https://community.secop.gov.co/Public/Tendering/OpportunityDetail/Index?noticeUID=CO1.NTC.2699843&amp;isFromPublicArea=True&amp;isModal=False" TargetMode="External"/><Relationship Id="rId217" Type="http://schemas.openxmlformats.org/officeDocument/2006/relationships/hyperlink" Target="https://community.secop.gov.co/Public/Tendering/OpportunityDetail/Index?noticeUID=CO1.NTC.1358688&amp;isFromPublicArea=True&amp;isModal=False" TargetMode="External"/><Relationship Id="rId564" Type="http://schemas.openxmlformats.org/officeDocument/2006/relationships/hyperlink" Target="https://community.secop.gov.co/Public/Tendering/OpportunityDetail/Index?noticeUID=CO1.NTC.735503&amp;isFromPublicArea=True&amp;isModal=False" TargetMode="External"/><Relationship Id="rId771" Type="http://schemas.openxmlformats.org/officeDocument/2006/relationships/hyperlink" Target="https://community.secop.gov.co/Public/Tendering/OpportunityDetail/Index?noticeUID=CO1.NTC.3480911&amp;isFromPublicArea=True&amp;isModal=False" TargetMode="External"/><Relationship Id="rId424" Type="http://schemas.openxmlformats.org/officeDocument/2006/relationships/hyperlink" Target="https://community.secop.gov.co/Public/Tendering/OpportunityDetail/Index?noticeUID=CO1.NTC.2214243&amp;isFromPublicArea=True&amp;isModal=False" TargetMode="External"/><Relationship Id="rId631" Type="http://schemas.openxmlformats.org/officeDocument/2006/relationships/hyperlink" Target="https://www.contratos.gov.co/consultas/detalleProceso.do?numConstancia=19-12-9812413&amp;g-recaptcha-response=03AGdBq26itpZkA9woOwvU-jXQ04R-p9MlD6RIacqHOtulkuNB_iACT_57boZOlruoaxauq8DhhNwGSNzRzU8QOcZKgVFS9gNap19olimvOp3si6qckAeA-k8m5HteQEyDCDNVxb_gQsasmHeJXzFMvmDTMdk2h73SGBQJou3y30lPFObH4aBC_5jCatVccSKxSt__hCkYEqUSbJlbFCbdl8GDEKyDKiHoi9qCMq0diKqkz1AoFhtuTyxK983IS6wgV7btCQDSI3dsc02epVQUFpUtFHGGy7VyrfBA3N6DzAMNBjhWldp5AWPQygcTj-eWaN5fOeJUu-NfPmeFv951NBWpWinJbOdxaf6jLg9nic5MiMEmsc7lEiRhTXUvNupw54Ls71NklvhKF6i4jscOyizUKezvTKCeDpNmmw1QsAO5HdlpniTqF12WA3u8h8pizgRi9KLmzBMNXoosuDMpyCq2H-Nu2FW3836SeauY_M-V8b_yqxzq7to" TargetMode="External"/><Relationship Id="rId729" Type="http://schemas.openxmlformats.org/officeDocument/2006/relationships/hyperlink" Target="https://community.secop.gov.co/Public/Tendering/OpportunityDetail/Index?noticeUID=CO1.NTC.704174&amp;isFromPublicArea=True&amp;isModal=False" TargetMode="External"/><Relationship Id="rId270" Type="http://schemas.openxmlformats.org/officeDocument/2006/relationships/hyperlink" Target="https://community.secop.gov.co/Public/Tendering/OpportunityDetail/Index?noticeUID=CO1.NTC.1470162&amp;isFromPublicArea=True&amp;isModal=False" TargetMode="External"/><Relationship Id="rId65" Type="http://schemas.openxmlformats.org/officeDocument/2006/relationships/hyperlink" Target="https://community.secop.gov.co/Public/Tendering/OpportunityDetail/Index?noticeUID=CO1.NTC.2774641&amp;isFromPublicArea=True&amp;isModal=False" TargetMode="External"/><Relationship Id="rId130" Type="http://schemas.openxmlformats.org/officeDocument/2006/relationships/hyperlink" Target="https://community.secop.gov.co/Public/Tendering/OpportunityDetail/Index?noticeUID=CO1.NTC.1117680&amp;isFromPublicArea=True&amp;isModal=False" TargetMode="External"/><Relationship Id="rId368" Type="http://schemas.openxmlformats.org/officeDocument/2006/relationships/hyperlink" Target="https://community.secop.gov.co/Public/Tendering/OpportunityDetail/Index?noticeUID=CO1.NTC.1802186&amp;isFromPublicArea=True&amp;isModal=False" TargetMode="External"/><Relationship Id="rId575" Type="http://schemas.openxmlformats.org/officeDocument/2006/relationships/hyperlink" Target="https://community.secop.gov.co/Public/Tendering/OpportunityDetail/Index?noticeUID=CO1.NTC.710855&amp;isFromPublicArea=True&amp;isModal=False" TargetMode="External"/><Relationship Id="rId782" Type="http://schemas.openxmlformats.org/officeDocument/2006/relationships/printerSettings" Target="../printerSettings/printerSettings1.bin"/><Relationship Id="rId228" Type="http://schemas.openxmlformats.org/officeDocument/2006/relationships/hyperlink" Target="https://community.secop.gov.co/Public/Tendering/OpportunityDetail/Index?noticeUID=CO1.NTC.1393062&amp;isFromPublicArea=True&amp;isModal=False" TargetMode="External"/><Relationship Id="rId435" Type="http://schemas.openxmlformats.org/officeDocument/2006/relationships/hyperlink" Target="https://community.secop.gov.co/Public/Tendering/OpportunityDetail/Index?noticeUID=CO1.NTC.2251567&amp;isFromPublicArea=True&amp;isModal=False" TargetMode="External"/><Relationship Id="rId642" Type="http://schemas.openxmlformats.org/officeDocument/2006/relationships/hyperlink" Target="https://www.contratos.gov.co/consultas/detalleProceso.do?numConstancia=21-22-22932&amp;g-recaptcha-response=03AGdBq246E4qk5npJ1WtHUNo5VLrx2fKs9at0aHvntt5FPeelP_XSOzbd-Uqh-QvWqiamsQebIa0I5etzq1Z8ipcYay3hKvhhF2Uv1k372BHaJ5QlD7USZpuPXhqC0lLpUBH02gJy3FliJij58iDtL9hFx7p5Uri8oT3D14Q9GYn6uJT7wV-HgolN4o2rHke56gj1pT7wYyxV5b7lz1-_r_uy7fYkRm3-EorXutyIeKxrlb3AtAqA2dmYJvlniLxQtHtXaZyNKuN8zxEuQM8T14OTMKHwEnbW3AJEET8Zlk27oUm-FcSBLjVNt_Jbs2gv1kQhQFqWiT95eTqGtQyYPDMo6PltIpXXRSvrfQ4l9YT_yn7Fvh0eFakvJKORRM_Un9I0-RivduEb_JNZjDaApsZaJ738HLXiSNwOwQZVZDiqgMsCw86j5rsvc9ATcri97Y8U41bsdURfp_WJWvFNDMKuZUya9GZx-g" TargetMode="External"/><Relationship Id="rId281" Type="http://schemas.openxmlformats.org/officeDocument/2006/relationships/hyperlink" Target="https://community.secop.gov.co/Public/Tendering/OpportunityDetail/Index?noticeUID=CO1.NTC.1539982&amp;isFromPublicArea=True&amp;isModal=False" TargetMode="External"/><Relationship Id="rId502" Type="http://schemas.openxmlformats.org/officeDocument/2006/relationships/hyperlink" Target="https://community.secop.gov.co/Public/Tendering/OpportunityDetail/Index?noticeUID=CO1.NTC.2426947&amp;isFromPublicArea=True&amp;isModal=False" TargetMode="External"/><Relationship Id="rId76" Type="http://schemas.openxmlformats.org/officeDocument/2006/relationships/hyperlink" Target="https://community.secop.gov.co/Public/Tendering/OpportunityDetail/Index?noticeUID=CO1.NTC.2548278&amp;isFromPublicArea=True&amp;isModal=False" TargetMode="External"/><Relationship Id="rId141" Type="http://schemas.openxmlformats.org/officeDocument/2006/relationships/hyperlink" Target="https://community.secop.gov.co/Public/Tendering/OpportunityDetail/Index?noticeUID=CO1.NTC.1120477&amp;isFromPublicArea=True&amp;isModal=False" TargetMode="External"/><Relationship Id="rId379" Type="http://schemas.openxmlformats.org/officeDocument/2006/relationships/hyperlink" Target="https://wwwcolombiacompragovco/tienda-virtual-del-estado-colombiano/ordenes-compra/66193" TargetMode="External"/><Relationship Id="rId586" Type="http://schemas.openxmlformats.org/officeDocument/2006/relationships/hyperlink" Target="https://community.secop.gov.co/Public/Tendering/OpportunityDetail/Index?noticeUID=CO1.NTC.740210&amp;isFromPublicArea=True&amp;isModal=False" TargetMode="External"/><Relationship Id="rId7" Type="http://schemas.openxmlformats.org/officeDocument/2006/relationships/hyperlink" Target="https://community.secop.gov.co/Public/Tendering/OpportunityDetail/Index?noticeUID=CO1.NTC.2003061&amp;isFromPublicArea=True&amp;isModal=False" TargetMode="External"/><Relationship Id="rId239" Type="http://schemas.openxmlformats.org/officeDocument/2006/relationships/hyperlink" Target="https://community.secop.gov.co/Public/Tendering/OpportunityDetail/Index?noticeUID=CO1.NTC.1388177&amp;isFromPublicArea=True&amp;isModal=true&amp;asPopupView=true" TargetMode="External"/><Relationship Id="rId446" Type="http://schemas.openxmlformats.org/officeDocument/2006/relationships/hyperlink" Target="https://community.secop.gov.co/Public/Tendering/OpportunityDetail/Index?noticeUID=CO1.NTC.2268309&amp;isFromPublicArea=True&amp;isModal=False" TargetMode="External"/><Relationship Id="rId653" Type="http://schemas.openxmlformats.org/officeDocument/2006/relationships/hyperlink" Target="https://www.colombiacompra.gov.co/tienda-virtual-del-estado-colombiano/ordenes-compra/63038" TargetMode="External"/><Relationship Id="rId292" Type="http://schemas.openxmlformats.org/officeDocument/2006/relationships/hyperlink" Target="https://community.secop.gov.co/Public/Tendering/OpportunityDetail/Index?noticeUID=CO1.NTC.1607472&amp;isFromPublicArea=True&amp;isModal=False" TargetMode="External"/><Relationship Id="rId306" Type="http://schemas.openxmlformats.org/officeDocument/2006/relationships/hyperlink" Target="https://community.secop.gov.co/Public/Tendering/OpportunityDetail/Index?noticeUID=CO1.NTC.1728110&amp;isFromPublicArea=True&amp;isModal=False" TargetMode="External"/><Relationship Id="rId87" Type="http://schemas.openxmlformats.org/officeDocument/2006/relationships/hyperlink" Target="https://community.secop.gov.co/Public/Tendering/OpportunityDetail/Index?noticeUID=CO1.NTC.2611424&amp;isFromPublicArea=True&amp;isModal=False" TargetMode="External"/><Relationship Id="rId513" Type="http://schemas.openxmlformats.org/officeDocument/2006/relationships/hyperlink" Target="https://community.secop.gov.co/Public/Tendering/OpportunityDetail/Index?noticeUID=CO1.NTC.689555&amp;isFromPublicArea=True&amp;isModal=False" TargetMode="External"/><Relationship Id="rId597" Type="http://schemas.openxmlformats.org/officeDocument/2006/relationships/hyperlink" Target="https://community.secop.gov.co/Public/Tendering/OpportunityDetail/Index?noticeUID=CO1.NTC.815026&amp;isFromPublicArea=True&amp;isModal=False" TargetMode="External"/><Relationship Id="rId720" Type="http://schemas.openxmlformats.org/officeDocument/2006/relationships/hyperlink" Target="https://community.secop.gov.co/Public/Tendering/OpportunityDetail/Index?noticeUID=CO1.NTC.3357953&amp;isFromPublicArea=True&amp;isModal=False" TargetMode="External"/><Relationship Id="rId152" Type="http://schemas.openxmlformats.org/officeDocument/2006/relationships/hyperlink" Target="https://community.secop.gov.co/Public/Tendering/OpportunityDetail/Index?noticeUID=CO1.NTC.1125275&amp;isFromPublicArea=True&amp;isModal=False" TargetMode="External"/><Relationship Id="rId457" Type="http://schemas.openxmlformats.org/officeDocument/2006/relationships/hyperlink" Target="https://community.secop.gov.co/Public/Tendering/OpportunityDetail/Index?noticeUID=CO1.NTC.2278629&amp;isFromPublicArea=True&amp;isModal=False" TargetMode="External"/><Relationship Id="rId664" Type="http://schemas.openxmlformats.org/officeDocument/2006/relationships/hyperlink" Target="https://community.secop.gov.co/Public/Tendering/OpportunityDetail/Index?noticeUID=CO1.NTC.671473&amp;isFromPublicArea=True&amp;isModal=False" TargetMode="External"/><Relationship Id="rId14" Type="http://schemas.openxmlformats.org/officeDocument/2006/relationships/hyperlink" Target="https://community.secop.gov.co/Public/Tendering/OpportunityDetail/Index?noticeUID=CO1.NTC.2447797&amp;isFromPublicArea=True&amp;isModal=False" TargetMode="External"/><Relationship Id="rId317" Type="http://schemas.openxmlformats.org/officeDocument/2006/relationships/hyperlink" Target="https://community.secop.gov.co/Public/Tendering/OpportunityDetail/Index?noticeUID=CO1.NTC.1749879&amp;isFromPublicArea=True&amp;isModal=False" TargetMode="External"/><Relationship Id="rId524" Type="http://schemas.openxmlformats.org/officeDocument/2006/relationships/hyperlink" Target="https://community.secop.gov.co/Public/Tendering/OpportunityDetail/Index?noticeUID=CO1.NTC.698109&amp;isFromPublicArea=True&amp;isModal=False" TargetMode="External"/><Relationship Id="rId731" Type="http://schemas.openxmlformats.org/officeDocument/2006/relationships/hyperlink" Target="https://community.secop.gov.co/Public/Tendering/OpportunityDetail/Index?noticeUID=CO1.NTC.3396568&amp;isFromPublicArea=True&amp;isModal=False" TargetMode="External"/><Relationship Id="rId98" Type="http://schemas.openxmlformats.org/officeDocument/2006/relationships/hyperlink" Target="https://community.secop.gov.co/Public/Tendering/OpportunityDetail/Index?noticeUID=CO1.NTC.2591745&amp;isFromPublicArea=True&amp;isModal=False" TargetMode="External"/><Relationship Id="rId163" Type="http://schemas.openxmlformats.org/officeDocument/2006/relationships/hyperlink" Target="https://community.secop.gov.co/Public/Tendering/OpportunityDetail/Index?noticeUID=CO1.NTC.1135589&amp;isFromPublicArea=True&amp;isModal=False" TargetMode="External"/><Relationship Id="rId370" Type="http://schemas.openxmlformats.org/officeDocument/2006/relationships/hyperlink" Target="https://community.secop.gov.co/Public/Tendering/OpportunityDetail/Index?noticeUID=CO1.NTC.1802112&amp;isFromPublicArea=True&amp;isModal=False" TargetMode="External"/><Relationship Id="rId230" Type="http://schemas.openxmlformats.org/officeDocument/2006/relationships/hyperlink" Target="https://community.secop.gov.co/Public/Tendering/OpportunityDetail/Index?noticeUID=CO1.NTC.1362897&amp;isFromPublicArea=True&amp;isModal=true&amp;asPopupView=true" TargetMode="External"/><Relationship Id="rId468" Type="http://schemas.openxmlformats.org/officeDocument/2006/relationships/hyperlink" Target="https://community.secop.gov.co/Public/Tendering/OpportunityDetail/Index?noticeUID=CO1.NTC.2328092&amp;isFromPublicArea=True&amp;isModal=False" TargetMode="External"/><Relationship Id="rId675" Type="http://schemas.openxmlformats.org/officeDocument/2006/relationships/hyperlink" Target="https://community.secop.gov.co/Public/Tendering/OpportunityDetail/Index?noticeUID=CO1.NTC.3092319&amp;isFromPublicArea=True&amp;isModal=False" TargetMode="External"/><Relationship Id="rId25" Type="http://schemas.openxmlformats.org/officeDocument/2006/relationships/hyperlink" Target="https://community.secop.gov.co/Public/Tendering/OpportunityDetail/Index?noticeUID=CO1.NTC.2668077&amp;isFromPublicArea=True&amp;isModal=False" TargetMode="External"/><Relationship Id="rId328" Type="http://schemas.openxmlformats.org/officeDocument/2006/relationships/hyperlink" Target="https://community.secop.gov.co/Public/Tendering/OpportunityDetail/Index?noticeUID=CO1.NTC.1769648&amp;isFromPublicArea=True&amp;isModal=False" TargetMode="External"/><Relationship Id="rId535" Type="http://schemas.openxmlformats.org/officeDocument/2006/relationships/hyperlink" Target="https://community.secop.gov.co/Public/Tendering/OpportunityDetail/Index?noticeUID=CO1.NTC.694178&amp;isFromPublicArea=True&amp;isModal=False" TargetMode="External"/><Relationship Id="rId742" Type="http://schemas.openxmlformats.org/officeDocument/2006/relationships/hyperlink" Target="https://community.secop.gov.co/Public/Tendering/OpportunityDetail/Index?noticeUID=CO1.NTC.3389545&amp;isFromPublicArea=True&amp;isModal=False" TargetMode="External"/><Relationship Id="rId174" Type="http://schemas.openxmlformats.org/officeDocument/2006/relationships/hyperlink" Target="https://community.secop.gov.co/Public/Tendering/OpportunityDetail/Index?noticeUID=CO1.NTC.1159518&amp;isFromPublicArea=True&amp;isModal=False" TargetMode="External"/><Relationship Id="rId381" Type="http://schemas.openxmlformats.org/officeDocument/2006/relationships/hyperlink" Target="https://community.secop.gov.co/Public/Tendering/OpportunityDetail/Index?noticeUID=CO1.NTC.1806125&amp;isFromPublicArea=True&amp;isModal=False" TargetMode="External"/><Relationship Id="rId602" Type="http://schemas.openxmlformats.org/officeDocument/2006/relationships/hyperlink" Target="https://community.secop.gov.co/Public/Tendering/OpportunityDetail/Index?noticeUID=CO1.NTC.895724&amp;isFromPublicArea=True&amp;isModal=False" TargetMode="External"/><Relationship Id="rId241" Type="http://schemas.openxmlformats.org/officeDocument/2006/relationships/hyperlink" Target="https://community.secop.gov.co/Public/Tendering/OpportunityDetail/Index?noticeUID=CO1.NTC.1390722&amp;isFromPublicArea=True&amp;isModal=true&amp;asPopupView=true" TargetMode="External"/><Relationship Id="rId479" Type="http://schemas.openxmlformats.org/officeDocument/2006/relationships/hyperlink" Target="https://community.secop.gov.co/Public/Tendering/OpportunityDetail/Index?noticeUID=CO1.NTC.2366856&amp;isFromPublicArea=True&amp;isModal=False" TargetMode="External"/><Relationship Id="rId686" Type="http://schemas.openxmlformats.org/officeDocument/2006/relationships/hyperlink" Target="https://www.contratos.gov.co/consultas/detalleProceso.do?numConstancia=22-22-41222&amp;g-recaptcha-response=03ANYolqvMlZowLA8LfNf7hxYWpUUs0l6L2FGqYn_rEsGfOWFeg5i2EmRvDSUQIf-YcGUBJ7_oZl42I3QTd6TL0oPHrt65XvTriVO6dU50dwSf-bcCKrTUS9Rz5-RronYBHZmAAwYqlQUfQjfM1sCQ4h5eON0UiqcVk2uRH9onWEOgWJph_EwhoniTL6NagPt2za8oW0-Ql21oosH63nv4Bb2tlGAKHlfMPs8ZqxtkNu6ly8DOCD7yK5N4oiSmG96KgtIo3Dy-Wi2OTnt6eCoPp_4z_2c24snwujjk0qX3yCZCDE8qTYkXv5EfJX6FJqav42iCeHpLawf2d7-oomLGYpQHTPEs-ehWH79R-_y5nRGnpywZ0ytIf0ElfwqsVtm0H7bQV0PhCfiTLH6f7ztsAeav1TyF4tjB4dIYFMF3zhndC7O43oaVbLecmzxIpqkd5IOm85bnkjjJjViW4FaRaHZq3tW9MVBuLDxzh3S_mRdtYsd2sekzcuRPsaC5Cl9sHYh-Lqkqsla9EjhRxHJDVt-oD_elSecLtg" TargetMode="External"/><Relationship Id="rId36" Type="http://schemas.openxmlformats.org/officeDocument/2006/relationships/hyperlink" Target="https://community.secop.gov.co/Public/Tendering/OpportunityDetail/Index?noticeUID=CO1.NTC.2765617&amp;isFromPublicArea=True&amp;isModal=False" TargetMode="External"/><Relationship Id="rId339" Type="http://schemas.openxmlformats.org/officeDocument/2006/relationships/hyperlink" Target="https://community.secop.gov.co/Public/Tendering/OpportunityDetail/Index?noticeUID=CO1.NTC.1777314&amp;isFromPublicArea=True&amp;isModal=False" TargetMode="External"/><Relationship Id="rId546" Type="http://schemas.openxmlformats.org/officeDocument/2006/relationships/hyperlink" Target="https://community.secop.gov.co/Public/Tendering/OpportunityDetail/Index?noticeUID=CO1.NTC.712556&amp;isFromPublicArea=True&amp;isModal=False" TargetMode="External"/><Relationship Id="rId753" Type="http://schemas.openxmlformats.org/officeDocument/2006/relationships/hyperlink" Target="https://community.secop.gov.co/Public/Tendering/OpportunityDetail/Index?noticeUID=CO1.NTC.3456818&amp;isFromPublicArea=True&amp;isModal=False" TargetMode="External"/><Relationship Id="rId101" Type="http://schemas.openxmlformats.org/officeDocument/2006/relationships/hyperlink" Target="https://community.secop.gov.co/Public/Tendering/OpportunityDetail/Index?noticeUID=CO1.NTC.2592179&amp;isFromPublicArea=True&amp;isModal=False" TargetMode="External"/><Relationship Id="rId185" Type="http://schemas.openxmlformats.org/officeDocument/2006/relationships/hyperlink" Target="https://community.secop.gov.co/Public/Tendering/OpportunityDetail/Index?noticeUID=CO1.NTC.1258541&amp;isFromPublicArea=True&amp;isModal=Fals" TargetMode="External"/><Relationship Id="rId406" Type="http://schemas.openxmlformats.org/officeDocument/2006/relationships/hyperlink" Target="https://community.secop.gov.co/Public/Tendering/OpportunityDetail/Index?noticeUID=CO1.NTC.2052711&amp;isFromPublicArea=True&amp;isModal=False" TargetMode="External"/><Relationship Id="rId392" Type="http://schemas.openxmlformats.org/officeDocument/2006/relationships/hyperlink" Target="https://community.secop.gov.co/Public/Tendering/OpportunityDetail/Index?noticeUID=CO1.NTC.1829506&amp;isFromPublicArea=True&amp;isModal=False" TargetMode="External"/><Relationship Id="rId613" Type="http://schemas.openxmlformats.org/officeDocument/2006/relationships/hyperlink" Target="https://community.secop.gov.co/Public/Tendering/OpportunityDetail/Index?noticeUID=CO1.NTC.928304&amp;isFromPublicArea=True&amp;isModal=False" TargetMode="External"/><Relationship Id="rId697" Type="http://schemas.openxmlformats.org/officeDocument/2006/relationships/hyperlink" Target="https://community.secop.gov.co/Public/Tendering/OpportunityDetail/Index?noticeUID=CO1.NTC.3166957&amp;isFromPublicArea=True&amp;isModal=False" TargetMode="External"/><Relationship Id="rId252" Type="http://schemas.openxmlformats.org/officeDocument/2006/relationships/hyperlink" Target="https://community.secop.gov.co/Public/Tendering/OpportunityDetail/Index?noticeUID=CO1.NTC.1406736&amp;isFromPublicArea=True&amp;isModal=False" TargetMode="External"/><Relationship Id="rId47" Type="http://schemas.openxmlformats.org/officeDocument/2006/relationships/hyperlink" Target="https://community.secop.gov.co/Public/Tendering/OpportunityDetail/Index?noticeUID=CO1.NTC.2774697&amp;isFromPublicArea=True&amp;isModal=False" TargetMode="External"/><Relationship Id="rId112" Type="http://schemas.openxmlformats.org/officeDocument/2006/relationships/hyperlink" Target="https://www.contratos.gov.co/consultas/detalleProceso.do?numConstancia=20-22-12791&amp;g-recaptcha-response=03AGdBq25uonP0nKaF6DvOzBTprfB46_NY6zi6aTXn_WBU0mQZd4g3V5QNvV_CUjs-UxKH8KBqsAJNI-P_1IRpyuTPI5-8uf5DWyGb2xmenvHrLmszebSepGSc2BGK" TargetMode="External"/><Relationship Id="rId557" Type="http://schemas.openxmlformats.org/officeDocument/2006/relationships/hyperlink" Target="https://community.secop.gov.co/Public/Tendering/OpportunityDetail/Index?noticeUID=CO1.NTC.704947&amp;isFromPublicArea=True&amp;isModal=False" TargetMode="External"/><Relationship Id="rId764" Type="http://schemas.openxmlformats.org/officeDocument/2006/relationships/hyperlink" Target="https://www.colombiacompra.gov.co/tienda-virtual-del-estado-colombiano/ordenes-compra/98520" TargetMode="External"/><Relationship Id="rId196" Type="http://schemas.openxmlformats.org/officeDocument/2006/relationships/hyperlink" Target="https://community.secop.gov.co/Public/Tendering/OpportunityDetail/Index?noticeUID=CO1.NTC.1308309&amp;isFromPublicArea=True&amp;isModal=False" TargetMode="External"/><Relationship Id="rId417" Type="http://schemas.openxmlformats.org/officeDocument/2006/relationships/hyperlink" Target="https://community.secop.gov.co/Public/Tendering/OpportunityDetail/Index?noticeUID=CO1.NTC.2121553&amp;isFromPublicArea=True&amp;isModal=False" TargetMode="External"/><Relationship Id="rId624" Type="http://schemas.openxmlformats.org/officeDocument/2006/relationships/hyperlink" Target="https://www.contratos.gov.co/consultas/detalleProceso.do?numConstancia=19-12-9234312&amp;g-recaptcha-response=03AGdBq24b9nvGxThpBUvFLJfUe5QbCjnHerDcx0vvh2jdXUnPNrCSIcL9MVX0NotUN5oMEa_4STBWOEUxMHXpnate4RTcQgNmi7ARHlT2w2X3R0hYqOlMy4dH-1UdEzJAqzauiWiTdMD2itjrliTAKVoBXjp_DyV3l9Lri324k0XZECuCwsWHC0Hx75tw5gTw1kNtfRAj60AQnG9Ikd4n3MEspRjLe3VHz8EMLwvTf338hGd7fecniuOFOCQPUmcFOHc3OGqsxooY0BKXHPXJxSu_85mK_OPPSfUwBL75Wtw3Wr7YKnRtS8fsjL0FdVgnifBfaWqm7zzTHpnA1M5reRcANMYfhk9ELXgHz6u8wYy2kLRDbbJ1jXui9fPeq3Uw8dtuiFpeRvnpgeaAqjuvPw1S4R9aXmu7scAhvPv--iBAms1AgLfanM3AhxOiz1tRUyyaZB5HtVBr6pTr67uT35CcFUlp2kFzVg" TargetMode="External"/><Relationship Id="rId263" Type="http://schemas.openxmlformats.org/officeDocument/2006/relationships/hyperlink" Target="https://www.contratos.gov.co/consultas/detalleProceso.do?numConstancia=20-22-18507" TargetMode="External"/><Relationship Id="rId470" Type="http://schemas.openxmlformats.org/officeDocument/2006/relationships/hyperlink" Target="https://community.secop.gov.co/Public/Tendering/OpportunityDetail/Index?noticeUID=CO1.NTC.2330937&amp;isFromPublicArea=True&amp;isModal=False" TargetMode="External"/><Relationship Id="rId58" Type="http://schemas.openxmlformats.org/officeDocument/2006/relationships/hyperlink" Target="https://community.secop.gov.co/Public/Tendering/OpportunityDetail/Index?noticeUID=CO1.NTC.2699843&amp;isFromPublicArea=True&amp;isModal=False" TargetMode="External"/><Relationship Id="rId123" Type="http://schemas.openxmlformats.org/officeDocument/2006/relationships/hyperlink" Target="https://community.secop.gov.co/Public/Tendering/OpportunityDetail/Index?noticeUID=CO1.NTC.1112377&amp;isFromPublicArea=True&amp;isModal=False" TargetMode="External"/><Relationship Id="rId330" Type="http://schemas.openxmlformats.org/officeDocument/2006/relationships/hyperlink" Target="https://community.secop.gov.co/Public/Tendering/OpportunityDetail/Index?noticeUID=CO1.NTC.1769492&amp;isFromPublicArea=True&amp;isModal=False" TargetMode="External"/><Relationship Id="rId568" Type="http://schemas.openxmlformats.org/officeDocument/2006/relationships/hyperlink" Target="https://community.secop.gov.co/Public/Tendering/OpportunityDetail/Index?noticeUID=CO1.NTC.705135&amp;isFromPublicArea=True&amp;isModal=False" TargetMode="External"/><Relationship Id="rId775" Type="http://schemas.openxmlformats.org/officeDocument/2006/relationships/hyperlink" Target="https://community.secop.gov.co/Public/Tendering/OpportunityDetail/Index?noticeUID=CO1.NTC.3500263&amp;isFromPublicArea=True&amp;isModal=False" TargetMode="External"/><Relationship Id="rId428" Type="http://schemas.openxmlformats.org/officeDocument/2006/relationships/hyperlink" Target="https://community.secop.gov.co/Public/Tendering/OpportunityDetail/Index?noticeUID=CO1.NTC.2235872&amp;isFromPublicArea=True&amp;isModal=False" TargetMode="External"/><Relationship Id="rId635" Type="http://schemas.openxmlformats.org/officeDocument/2006/relationships/hyperlink" Target="https://www.contratos.gov.co/consultas/detalleProceso.do?numConstancia=21-22-22926&amp;g-recaptcha-response=03AGdBq27PNFeelLP54JC4evqqlKRGGU5CRbskcJQoTzKaq553vvDVt1KitzVWlHsofyGGPl3-6TvKcUkUQD4DDyVPBEQTCwPSTO1uT4cDNtgyu7v-2TqS_2vPXCgBXZ6VeM7cl0orBjNEoqrDP27IsxSnV671AEaTgATDroaY-AJJv1o59lK3CzPKpYSmZQ4BAa23xPE9wHqHYV_LosmEbZOLM-HbybfZwKgJ2UEj_356HGiYJYypvXJfcG8ZNQ3zKZQd_QxoXLbKbbpA3BoK0T0Nd_JNcuRGvWV8VtCFSU1ELml--Tb7gPXltJrj06tebE1R3BfLcHbDteMrEXGzkbvfvsCGR4Cc7aLqAQtKh_mxyBhQDThd3Vr4x3B775rGKfhbrRL1KFIeRLaREqSPyxfLT7MhAxY-ugEmO-ax0UVHilF8xYW0OSDaw_54q9dS0wWeE9CNHzvos3oNErhoQsy7N439KW8g0epCeHwBkmoDjPUnF9DniFg" TargetMode="External"/><Relationship Id="rId274" Type="http://schemas.openxmlformats.org/officeDocument/2006/relationships/hyperlink" Target="https://community.secop.gov.co/Public/Tendering/OpportunityDetail/Index?noticeUID=CO1.NTC.1551464&amp;isFromPublicArea=True&amp;isModal=False" TargetMode="External"/><Relationship Id="rId481" Type="http://schemas.openxmlformats.org/officeDocument/2006/relationships/hyperlink" Target="https://community.secop.gov.co/Public/Tendering/OpportunityDetail/Index?noticeUID=CO1.NTC.2378964&amp;isFromPublicArea=True&amp;isModal=False" TargetMode="External"/><Relationship Id="rId702" Type="http://schemas.openxmlformats.org/officeDocument/2006/relationships/hyperlink" Target="https://community.secop.gov.co/Public/Tendering/OpportunityDetail/Index?noticeUID=CO1.NTC.3284487&amp;isFromPublicArea=True&amp;isModal=False" TargetMode="External"/><Relationship Id="rId69" Type="http://schemas.openxmlformats.org/officeDocument/2006/relationships/hyperlink" Target="https://community.secop.gov.co/Public/Tendering/OpportunityDetail/Index?noticeUID=CO1.NTC.2774905&amp;isFromPublicArea=True&amp;isModal=False" TargetMode="External"/><Relationship Id="rId134" Type="http://schemas.openxmlformats.org/officeDocument/2006/relationships/hyperlink" Target="https://community.secop.gov.co/Public/Tendering/OpportunityDetail/Index?noticeUID=CO1.NTC.1118389&amp;isFromPublicArea=True&amp;isModal=False" TargetMode="External"/><Relationship Id="rId579" Type="http://schemas.openxmlformats.org/officeDocument/2006/relationships/hyperlink" Target="https://community.secop.gov.co/Public/Tendering/OpportunityDetail/Index?noticeUID=CO1.NTC.730269&amp;isFromPublicArea=True&amp;isModal=False" TargetMode="External"/><Relationship Id="rId341" Type="http://schemas.openxmlformats.org/officeDocument/2006/relationships/hyperlink" Target="https://community.secop.gov.co/Public/Tendering/OpportunityDetail/Index?noticeUID=CO1.NTC.1777421&amp;isFromPublicArea=True&amp;isModal=False" TargetMode="External"/><Relationship Id="rId439" Type="http://schemas.openxmlformats.org/officeDocument/2006/relationships/hyperlink" Target="https://community.secop.gov.co/Public/Tendering/OpportunityDetail/Index?noticeUID=CO1.NTC.2251588&amp;isFromPublicArea=True&amp;isModal=False" TargetMode="External"/><Relationship Id="rId646" Type="http://schemas.openxmlformats.org/officeDocument/2006/relationships/hyperlink" Target="https://www.contratos.gov.co/consultas/detalleProceso.do?numConstancia=19-12-10104710&amp;g-recaptcha-response=03AGdBq255W3CvjEWU3v2PEACGUSzR4B4-XwwQsHlOmIY4A2YGEkEZ93C2Z1hGcyh9DyV7UxOkWBbly-lBfL_khuQetg6OaMkxVs7o5WAUItOjdjlQ797vYjwJ6TSnAI9LtAhuMankxuwwvEmYKVnTHoBxHURWjuHpfmn2ko8ujQl5SC1YtrOxfmESr7s7NqJbj6KjnvOgxTvdKMUYWoTIQ78Bg3FHQggZcY9qmHxK2XT4TzKznIAwSliuUpCaMNpfMRj5JPzftmiap7rtKJqLuBGCvca_q7uGKKjcJhcUbVTCa4gRka9Ivpe9iZ4-o2U0NAZI_z3Umz6fTsB7Kh5NZWQcL-wkm8lA5PhT8GQd7qhdrmcZisJix5bDILRfRWvL6-eeMoCrc8JywVf6iwy5xfd0wzY32g_AXGiBVRQOApOBvR8kxtx32waYxUuMrTqX_q6fVEWy-zjhOVCC63WGbjbO6dTUADP_B5Aj9d-dlutPm_MrjeqNwV4" TargetMode="External"/><Relationship Id="rId201" Type="http://schemas.openxmlformats.org/officeDocument/2006/relationships/hyperlink" Target="https://community.secop.gov.co/Public/Tendering/OpportunityDetail/Index?noticeUID=CO1.NTC.1317678&amp;isFromPublicArea=True&amp;isModal=False" TargetMode="External"/><Relationship Id="rId285" Type="http://schemas.openxmlformats.org/officeDocument/2006/relationships/hyperlink" Target="https://community.secop.gov.co/Public/Tendering/OpportunityDetail/Index?noticeUID=CO1.NTC.1593461&amp;isFromPublicArea=True&amp;isModal=False" TargetMode="External"/><Relationship Id="rId506" Type="http://schemas.openxmlformats.org/officeDocument/2006/relationships/hyperlink" Target="https://community.secop.gov.co/Public/Tendering/OpportunityDetail/Index?noticeUID=CO1.NTC.2900788&amp;isFromPublicArea=True&amp;isModal=False" TargetMode="External"/><Relationship Id="rId492" Type="http://schemas.openxmlformats.org/officeDocument/2006/relationships/hyperlink" Target="https://community.secop.gov.co/Public/Tendering/OpportunityDetail/Index?noticeUID=CO1.NTC.2435659&amp;isFromPublicArea=True&amp;isModal=False" TargetMode="External"/><Relationship Id="rId713" Type="http://schemas.openxmlformats.org/officeDocument/2006/relationships/hyperlink" Target="https://community.secop.gov.co/Public/Tendering/OpportunityDetail/Index?noticeUID=CO1.NTC.3352259&amp;isFromPublicArea=True&amp;isModal=False" TargetMode="External"/><Relationship Id="rId145" Type="http://schemas.openxmlformats.org/officeDocument/2006/relationships/hyperlink" Target="https://community.secop.gov.co/Public/Tendering/OpportunityDetail/Index?noticeUID=CO1.NTC.1120824&amp;isFromPublicArea=True&amp;isModal=False" TargetMode="External"/><Relationship Id="rId352" Type="http://schemas.openxmlformats.org/officeDocument/2006/relationships/hyperlink" Target="https://community.secop.gov.co/Public/Tendering/OpportunityDetail/Index?noticeUID=CO1.NTC.1792663&amp;isFromPublicArea=True&amp;isModal=False" TargetMode="External"/><Relationship Id="rId212" Type="http://schemas.openxmlformats.org/officeDocument/2006/relationships/hyperlink" Target="https://community.secop.gov.co/Public/Tendering/OpportunityDetail/Index?noticeUID=CO1.NTC.1351528&amp;isFromPublicArea=True&amp;isModal=False" TargetMode="External"/><Relationship Id="rId657" Type="http://schemas.openxmlformats.org/officeDocument/2006/relationships/hyperlink" Target="https://www.colombiacompra.gov.co/tienda-virtual-del-estado-colombiano/ordenes-compra/91904" TargetMode="External"/><Relationship Id="rId296" Type="http://schemas.openxmlformats.org/officeDocument/2006/relationships/hyperlink" Target="https://community.secop.gov.co/Public/Tendering/OpportunityDetail/Index?noticeUID=CO1.NTC.1626527&amp;isFromPublicArea=True&amp;isModal=False" TargetMode="External"/><Relationship Id="rId517" Type="http://schemas.openxmlformats.org/officeDocument/2006/relationships/hyperlink" Target="https://community.secop.gov.co/Public/Tendering/OpportunityDetail/Index?noticeUID=CO1.NTC.701580&amp;isFromPublicArea=True&amp;isModal=False" TargetMode="External"/><Relationship Id="rId724" Type="http://schemas.openxmlformats.org/officeDocument/2006/relationships/hyperlink" Target="https://community.secop.gov.co/Public/Tendering/OpportunityDetail/Index?noticeUID=CO1.NTC.3356878&amp;isFromPublicArea=True&amp;isModal=False" TargetMode="External"/><Relationship Id="rId60" Type="http://schemas.openxmlformats.org/officeDocument/2006/relationships/hyperlink" Target="https://community.secop.gov.co/Public/Tendering/OpportunityDetail/Index?noticeUID=CO1.NTC.2775383&amp;isFromPublicArea=True&amp;isModal=False" TargetMode="External"/><Relationship Id="rId156" Type="http://schemas.openxmlformats.org/officeDocument/2006/relationships/hyperlink" Target="https://community.secop.gov.co/Public/Tendering/OpportunityDetail/Index?noticeUID=CO1.NTC.1154028&amp;isFromPublicArea=True&amp;isModal=False" TargetMode="External"/><Relationship Id="rId363" Type="http://schemas.openxmlformats.org/officeDocument/2006/relationships/hyperlink" Target="https://community.secop.gov.co/Public/Tendering/OpportunityDetail/Index?noticeUID=CO1.NTC.1798249&amp;isFromPublicArea=True&amp;isModal=False" TargetMode="External"/><Relationship Id="rId570" Type="http://schemas.openxmlformats.org/officeDocument/2006/relationships/hyperlink" Target="https://community.secop.gov.co/Public/Tendering/OpportunityDetail/Index?noticeUID=CO1.NTC.708180&amp;isFromPublicArea=True&amp;isModal=False" TargetMode="External"/><Relationship Id="rId223" Type="http://schemas.openxmlformats.org/officeDocument/2006/relationships/hyperlink" Target="https://community.secop.gov.co/Public/Tendering/OpportunityDetail/Index?noticeUID=CO1.NTC.1362542&amp;isFromPublicArea=True&amp;isModal=true&amp;asPopupView=true" TargetMode="External"/><Relationship Id="rId430" Type="http://schemas.openxmlformats.org/officeDocument/2006/relationships/hyperlink" Target="https://community.secop.gov.co/Public/Tendering/OpportunityDetail/Index?noticeUID=CO1.NTC.2236786&amp;isFromPublicArea=True&amp;isModal=False" TargetMode="External"/><Relationship Id="rId668" Type="http://schemas.openxmlformats.org/officeDocument/2006/relationships/hyperlink" Target="https://community.secop.gov.co/Public/Common/GoogleReCaptcha/Index?previousUrl=https%3a%2f%2fcommunity.secop.gov.co%2fPublic%2fTendering%2fOpportunityDetail%2fIndex%3fnoticeUID%3dCO1.NTC.2971953%26isFromPublicArea%3dTrue%26isModal%3dFalse" TargetMode="External"/><Relationship Id="rId18" Type="http://schemas.openxmlformats.org/officeDocument/2006/relationships/hyperlink" Target="https://community.secop.gov.co/Public/Tendering/OpportunityDetail/Index?noticeUID=CO1.NTC.2682860&amp;isFromPublicArea=True&amp;isModal=False" TargetMode="External"/><Relationship Id="rId528" Type="http://schemas.openxmlformats.org/officeDocument/2006/relationships/hyperlink" Target="https://community.secop.gov.co/Public/Tendering/OpportunityDetail/Index?noticeUID=CO1.NTC.699332&amp;isFromPublicArea=True&amp;isModal=False" TargetMode="External"/><Relationship Id="rId735" Type="http://schemas.openxmlformats.org/officeDocument/2006/relationships/hyperlink" Target="https://community.secop.gov.co/Public/Tendering/OpportunityDetail/Index?noticeUID=CO1.NTC.3389818&amp;isFromPublicArea=True&amp;isModal=False" TargetMode="External"/><Relationship Id="rId167" Type="http://schemas.openxmlformats.org/officeDocument/2006/relationships/hyperlink" Target="https://community.secop.gov.co/Public/Tendering/OpportunityDetail/Index?noticeUID=CO1.NTC.1150843&amp;isFromPublicArea=True&amp;isModal=False" TargetMode="External"/><Relationship Id="rId374" Type="http://schemas.openxmlformats.org/officeDocument/2006/relationships/hyperlink" Target="https://community.secop.gov.co/Public/Tendering/OpportunityDetail/Index?noticeUID=CO1.NTC.1805253&amp;isFromPublicArea=True&amp;isModal=False" TargetMode="External"/><Relationship Id="rId581" Type="http://schemas.openxmlformats.org/officeDocument/2006/relationships/hyperlink" Target="https://community.secop.gov.co/Public/Tendering/OpportunityDetail/Index?noticeUID=CO1.NTC.735428&amp;isFromPublicArea=True&amp;isModal=False" TargetMode="External"/><Relationship Id="rId71" Type="http://schemas.openxmlformats.org/officeDocument/2006/relationships/hyperlink" Target="https://community.secop.gov.co/Public/Tendering/OpportunityDetail/Index?noticeUID=CO1.NTC.2534078&amp;isFromPublicArea=True&amp;isModal=False" TargetMode="External"/><Relationship Id="rId234" Type="http://schemas.openxmlformats.org/officeDocument/2006/relationships/hyperlink" Target="https://community.secop.gov.co/Public/Tendering/OpportunityDetail/Index?noticeUID=CO1.NTC.1382079&amp;isFromPublicArea=True&amp;isModal=true&amp;asPopupView=true" TargetMode="External"/><Relationship Id="rId679" Type="http://schemas.openxmlformats.org/officeDocument/2006/relationships/hyperlink" Target="https://community.secop.gov.co/Public/Tendering/OpportunityDetail/Index?noticeUID=CO1.NTC.3117813&amp;isFromPublicArea=True&amp;isModal=False" TargetMode="External"/><Relationship Id="rId2" Type="http://schemas.openxmlformats.org/officeDocument/2006/relationships/hyperlink" Target="https://community.secop.gov.co/Public/Tendering/OpportunityDetail/Index?noticeUID=CO1.NTC.2018405&amp;isFromPublicArea=True&amp;isModal=False" TargetMode="External"/><Relationship Id="rId29" Type="http://schemas.openxmlformats.org/officeDocument/2006/relationships/hyperlink" Target="https://community.secop.gov.co/Public/Tendering/OpportunityDetail/Index?noticeUID=CO1.NTC.2766827&amp;isFromPublicArea=True&amp;isModal=False" TargetMode="External"/><Relationship Id="rId441" Type="http://schemas.openxmlformats.org/officeDocument/2006/relationships/hyperlink" Target="https://community.secop.gov.co/Public/Tendering/OpportunityDetail/Index?noticeUID=CO1.NTC.2254840&amp;isFromPublicArea=True&amp;isModal=False" TargetMode="External"/><Relationship Id="rId539" Type="http://schemas.openxmlformats.org/officeDocument/2006/relationships/hyperlink" Target="https://community.secop.gov.co/Public/Tendering/OpportunityDetail/Index?noticeUID=CO1.NTC.701593&amp;isFromPublicArea=True&amp;isModal=False" TargetMode="External"/><Relationship Id="rId746" Type="http://schemas.openxmlformats.org/officeDocument/2006/relationships/hyperlink" Target="https://community.secop.gov.co/Public/Tendering/OpportunityDetail/Index?noticeUID=CO1.NTC.3361514&amp;isFromPublicArea=True&amp;isModal=False" TargetMode="External"/><Relationship Id="rId178" Type="http://schemas.openxmlformats.org/officeDocument/2006/relationships/hyperlink" Target="https://community.secop.gov.co/Public/Tendering/OpportunityDetail/Index?noticeUID=CO1.NTC.1170231&amp;isFromPublicArea=True&amp;isModal=False" TargetMode="External"/><Relationship Id="rId301" Type="http://schemas.openxmlformats.org/officeDocument/2006/relationships/hyperlink" Target="https://community.secop.gov.co/Public/Tendering/OpportunityDetail/Index?noticeUID=CO1.NTC.1723704&amp;isFromPublicArea=True&amp;isModal=False" TargetMode="External"/><Relationship Id="rId82" Type="http://schemas.openxmlformats.org/officeDocument/2006/relationships/hyperlink" Target="https://community.secop.gov.co/Public/Tendering/OpportunityDetail/Index?noticeUID=CO1.NTC.2611424&amp;isFromPublicArea=True&amp;isModal=False" TargetMode="External"/><Relationship Id="rId385" Type="http://schemas.openxmlformats.org/officeDocument/2006/relationships/hyperlink" Target="https://community.secop.gov.co/Public/Tendering/OpportunityDetail/Index?noticeUID=CO1.NTC.1810275&amp;isFromPublicArea=True&amp;isModal=False" TargetMode="External"/><Relationship Id="rId592" Type="http://schemas.openxmlformats.org/officeDocument/2006/relationships/hyperlink" Target="https://community.secop.gov.co/Public/Tendering/OpportunityDetail/Index?noticeUID=CO1.NTC.766537&amp;isFromPublicArea=True&amp;isModal=False" TargetMode="External"/><Relationship Id="rId606" Type="http://schemas.openxmlformats.org/officeDocument/2006/relationships/hyperlink" Target="https://community.secop.gov.co/Public/Tendering/OpportunityDetail/Index?noticeUID=CO1.NTC.950411&amp;isFromPublicArea=True&amp;isModal=False" TargetMode="External"/><Relationship Id="rId245" Type="http://schemas.openxmlformats.org/officeDocument/2006/relationships/hyperlink" Target="https://community.secop.gov.co/Public/Tendering/OpportunityDetail/Index?noticeUID=CO1.NTC.1402196&amp;isFromPublicArea=True&amp;isModal=False" TargetMode="External"/><Relationship Id="rId452" Type="http://schemas.openxmlformats.org/officeDocument/2006/relationships/hyperlink" Target="https://community.secop.gov.co/Public/Tendering/OpportunityDetail/Index?noticeUID=CO1.NTC.2272273&amp;isFromPublicArea=True&amp;isModal=False" TargetMode="External"/><Relationship Id="rId105" Type="http://schemas.openxmlformats.org/officeDocument/2006/relationships/hyperlink" Target="https://community.secop.gov.co/Public/Tendering/OpportunityDetail/Index?noticeUID=CO1.NTC.2663558&amp;isFromPublicArea=True&amp;isModal=False" TargetMode="External"/><Relationship Id="rId312" Type="http://schemas.openxmlformats.org/officeDocument/2006/relationships/hyperlink" Target="https://community.secop.gov.co/Public/Tendering/OpportunityDetail/Index?noticeUID=CO1.NTC.1739405&amp;isFromPublicArea=True&amp;isModal=False" TargetMode="External"/><Relationship Id="rId757" Type="http://schemas.openxmlformats.org/officeDocument/2006/relationships/hyperlink" Target="https://community.secop.gov.co/Public/Tendering/OpportunityDetail/Index?noticeUID=CO1.NTC.3478815&amp;isFromPublicArea=True&amp;isModal=False" TargetMode="External"/><Relationship Id="rId93" Type="http://schemas.openxmlformats.org/officeDocument/2006/relationships/hyperlink" Target="https://community.secop.gov.co/Public/Tendering/OpportunityDetail/Index?noticeUID=CO1.NTC.2873609&amp;isFromPublicArea=True&amp;isModal=False" TargetMode="External"/><Relationship Id="rId189" Type="http://schemas.openxmlformats.org/officeDocument/2006/relationships/hyperlink" Target="https://community.secop.gov.co/Public/Tendering/OpportunityDetail/Index?noticeUID=CO1.NTC.1257984&amp;isFromPublicArea=True&amp;isModal=False" TargetMode="External"/><Relationship Id="rId396" Type="http://schemas.openxmlformats.org/officeDocument/2006/relationships/hyperlink" Target="https://community.secop.gov.co/Public/Tendering/OpportunityDetail/Index?noticeUID=CO1.NTC.1836350&amp;isFromPublicArea=True&amp;isModal=False" TargetMode="External"/><Relationship Id="rId617" Type="http://schemas.openxmlformats.org/officeDocument/2006/relationships/hyperlink" Target="https://community.secop.gov.co/Public/Tendering/OpportunityDetail/Index?noticeUID=CO1.NTC.998819&amp;isFromPublicArea=True&amp;isModal=False" TargetMode="External"/><Relationship Id="rId256" Type="http://schemas.openxmlformats.org/officeDocument/2006/relationships/hyperlink" Target="https://community.secop.gov.co/Public/Tendering/OpportunityDetail/Index?noticeUID=CO1.NTC.1407990&amp;isFromPublicArea=True&amp;isModal=False" TargetMode="External"/><Relationship Id="rId463" Type="http://schemas.openxmlformats.org/officeDocument/2006/relationships/hyperlink" Target="https://community.secop.gov.co/Public/Tendering/OpportunityDetail/Index?noticeUID=CO1.NTC.2309533&amp;isFromPublicArea=True&amp;isModal=False" TargetMode="External"/><Relationship Id="rId670" Type="http://schemas.openxmlformats.org/officeDocument/2006/relationships/hyperlink" Target="https://community.secop.gov.co/Public/Tendering/OpportunityDetail/Index?noticeUID=CO1.NTC.3051013&amp;isFromPublicArea=True&amp;isModal=False" TargetMode="External"/><Relationship Id="rId116" Type="http://schemas.openxmlformats.org/officeDocument/2006/relationships/hyperlink" Target="https://community.secop.gov.co/Public/Tendering/OpportunityDetail/Index?noticeUID=CO1.NTC.1106967&amp;isFromPublicArea=True&amp;isModal=False" TargetMode="External"/><Relationship Id="rId323" Type="http://schemas.openxmlformats.org/officeDocument/2006/relationships/hyperlink" Target="https://community.secop.gov.co/Public/Tendering/OpportunityDetail/Index?noticeUID=CO1.NTC.1759006&amp;isFromPublicArea=True&amp;isModal=False" TargetMode="External"/><Relationship Id="rId530" Type="http://schemas.openxmlformats.org/officeDocument/2006/relationships/hyperlink" Target="https://community.secop.gov.co/Public/Tendering/OpportunityDetail/Index?noticeUID=CO1.NTC.697127&amp;isFromPublicArea=True&amp;isModal=False" TargetMode="External"/><Relationship Id="rId768" Type="http://schemas.openxmlformats.org/officeDocument/2006/relationships/hyperlink" Target="https://community.secop.gov.co/Public/Tendering/OpportunityDetail/Index?noticeUID=CO1.NTC.3503182&amp;isFromPublicArea=True&amp;isModal=False" TargetMode="External"/><Relationship Id="rId20" Type="http://schemas.openxmlformats.org/officeDocument/2006/relationships/hyperlink" Target="https://community.secop.gov.co/Public/Tendering/OpportunityDetail/Index?noticeUID=CO1.NTC.2700865&amp;isFromPublicArea=True&amp;isModal=False" TargetMode="External"/><Relationship Id="rId628" Type="http://schemas.openxmlformats.org/officeDocument/2006/relationships/hyperlink" Target="https://www.contratos.gov.co/consultas/detalleProceso.do?numConstancia=19-12-9738288&amp;g-recaptcha-response=03AGdBq24ScL7rY-09W24Itis0KQb_qcCXpFehwBdA9t3cCbwMZDGO9zKbPc3L5mGMlCmOeUd1tg7JPL-9zIZC86KPKxdqn0oQErdzWLSZdlYwPb8B5JD_xuZ-Joz99APEIWmNWxkin6uQIiXfaRGZyhWNK-WK8eYPGUerhHdoslMSeVSblDlatTbawjJEu8wwUW-2TcAg7f_a52hzLiK5iBX1E83lbz5C3PCTvepq5UHnyG6FUuRhFRIEVtG1ckVp9k0nduPVrNOIPpIxKXtcy2BV3WXI8c_5MEtq_BQhITxK8HPWwIRxLhOFOK867UjvryS98_YcXzCCwz9HjoER02m86vWDedp_yH1J5KcWnvOIPMecGMGQ4nkPOWbu0tznGeyxh5EjVfIwq62bNYgO0RfXjSUoAzjIxpomxommBxQW6zgvLcfkbX0rQVu1xOQGUyZXCpPyLvu4onTYXS-vxTwmJLSCq5ouXiuOATKLGYYwifYlM2y7wa4" TargetMode="External"/><Relationship Id="rId267" Type="http://schemas.openxmlformats.org/officeDocument/2006/relationships/hyperlink" Target="https://community.secop.gov.co/Public/Tendering/OpportunityDetail/Index?noticeUID=CO1.NTC.1470718&amp;isFromPublicArea=True&amp;isModal=False" TargetMode="External"/><Relationship Id="rId474" Type="http://schemas.openxmlformats.org/officeDocument/2006/relationships/hyperlink" Target="https://community.secop.gov.co/Public/Tendering/OpportunityDetail/Index?noticeUID=CO1.NTC.2357073&amp;isFromPublicArea=True&amp;isModal=False" TargetMode="External"/><Relationship Id="rId127" Type="http://schemas.openxmlformats.org/officeDocument/2006/relationships/hyperlink" Target="https://community.secop.gov.co/Public/Tendering/OpportunityDetail/Index?noticeUID=CO1.NTC.1115843&amp;isFromPublicArea=True&amp;isModal=False" TargetMode="External"/><Relationship Id="rId681" Type="http://schemas.openxmlformats.org/officeDocument/2006/relationships/hyperlink" Target="https://community.secop.gov.co/Public/Tendering/OpportunityDetail/Index?noticeUID=CO1.NTC.3118027&amp;isFromPublicArea=True&amp;isModal=False" TargetMode="External"/><Relationship Id="rId779" Type="http://schemas.openxmlformats.org/officeDocument/2006/relationships/hyperlink" Target="https://community.secop.gov.co/Public/Tendering/OpportunityDetail/Index?noticeUID=CO1.NTC.3511818&amp;isFromPublicArea=True&amp;isModal=False" TargetMode="External"/><Relationship Id="rId31" Type="http://schemas.openxmlformats.org/officeDocument/2006/relationships/hyperlink" Target="https://community.secop.gov.co/Public/Tendering/OpportunityDetail/Index?noticeUID=CO1.NTC.2736983&amp;isFromPublicArea=True&amp;isModal=False" TargetMode="External"/><Relationship Id="rId334" Type="http://schemas.openxmlformats.org/officeDocument/2006/relationships/hyperlink" Target="https://community.secop.gov.co/Public/Tendering/OpportunityDetail/Index?noticeUID=CO1.NTC.1774635&amp;isFromPublicArea=True&amp;isModal=False" TargetMode="External"/><Relationship Id="rId541" Type="http://schemas.openxmlformats.org/officeDocument/2006/relationships/hyperlink" Target="https://community.secop.gov.co/Public/Tendering/OpportunityDetail/Index?noticeUID=CO1.NTC.701802&amp;isFromPublicArea=True&amp;isModal=False" TargetMode="External"/><Relationship Id="rId639" Type="http://schemas.openxmlformats.org/officeDocument/2006/relationships/hyperlink" Target="https://www.contratos.gov.co/consultas/detalleProceso.do?numConstancia=21-22-22923&amp;g-recaptcha-response=03AGdBq26QK5Vt6602gGkjU1fUjWFw0YqPoo8GaIOnRJyVpEqFA3vxah4pUREFJ_bh7T0wxI23tvBKPK2SiPk0zjz7VZikTLVOUpmLqaN7a-vsuuNgt_aQKDVBd4JepgkwOc4_AFDZnLnymEwOHBvIG_kjie0Sru-Dl872MZuVfzObM5sQjRrCI561XuTOwNM_SuLvBskhMe_y_tOvmMh2RmzRsQd-0AlgvXkwnVgkHANlKPrqlBwZEvWOceCQ8rtJTMuG05lHqGFhAC49uUd9bZrbPRYRHwXGCOhMxkLf7sPHfaPynpi2f_NtLdUh2vAfqqsEz9iCP8_N1EGAlaPxUwYQbaUlBqU2nBSeNFc5XqJ5YaWaKqfFNfF2BaPhYq4WOoAF3BJ8nhbA9_boDQ_KzMdqOsjrY07UxqSGtq20uBw_icSQCspAKjjBRL7mETcdUqqGe5pr0Lz_Irh1YgbnHqm9zb0tBFswcg" TargetMode="External"/><Relationship Id="rId180" Type="http://schemas.openxmlformats.org/officeDocument/2006/relationships/hyperlink" Target="https://community.secop.gov.co/Public/Tendering/OpportunityDetail/Index?noticeUID=CO1.NTC.1177062&amp;isFromPublicArea=True&amp;isModal=False" TargetMode="External"/><Relationship Id="rId278" Type="http://schemas.openxmlformats.org/officeDocument/2006/relationships/hyperlink" Target="https://community.secop.gov.co/Public/Tendering/OpportunityDetail/Index?noticeUID=CO1.NTC.1555351&amp;isFromPublicArea=True&amp;isModal=False" TargetMode="External"/><Relationship Id="rId401" Type="http://schemas.openxmlformats.org/officeDocument/2006/relationships/hyperlink" Target="https://community.secop.gov.co/Public/Tendering/OpportunityDetail/Index?noticeUID=CO1.NTC.1913045&amp;isFromPublicArea=True&amp;isModal=False" TargetMode="External"/><Relationship Id="rId485" Type="http://schemas.openxmlformats.org/officeDocument/2006/relationships/hyperlink" Target="https://community.secop.gov.co/Public/Tendering/OpportunityDetail/Index?noticeUID=CO1.NTC.2385580&amp;isFromPublicArea=True&amp;isModal=False" TargetMode="External"/><Relationship Id="rId692" Type="http://schemas.openxmlformats.org/officeDocument/2006/relationships/hyperlink" Target="https://community.secop.gov.co/Public/Tendering/OpportunityDetail/Index?noticeUID=CO1.NTC.3179419&amp;isFromPublicArea=True&amp;isModal=False" TargetMode="External"/><Relationship Id="rId706" Type="http://schemas.openxmlformats.org/officeDocument/2006/relationships/hyperlink" Target="https://community.secop.gov.co/Public/Tendering/OpportunityDetail/Index?noticeUID=CO1.NTC.3292303&amp;isFromPublicArea=True&amp;isModal=False" TargetMode="External"/><Relationship Id="rId42" Type="http://schemas.openxmlformats.org/officeDocument/2006/relationships/hyperlink" Target="https://community.secop.gov.co/Public/Tendering/OpportunityDetail/Index?noticeUID=CO1.NTC.2773417&amp;isFromPublicArea=True&amp;isModal=False" TargetMode="External"/><Relationship Id="rId138" Type="http://schemas.openxmlformats.org/officeDocument/2006/relationships/hyperlink" Target="https://community.secop.gov.co/Public/Tendering/OpportunityDetail/Index?noticeUID=CO1.NTC.1120221&amp;isFromPublicArea=True&amp;isModal=False" TargetMode="External"/><Relationship Id="rId345" Type="http://schemas.openxmlformats.org/officeDocument/2006/relationships/hyperlink" Target="https://community.secop.gov.co/Public/Tendering/OpportunityDetail/Index?noticeUID=CO1.NTC.1784083&amp;isFromPublicArea=True&amp;isModal=False" TargetMode="External"/><Relationship Id="rId552" Type="http://schemas.openxmlformats.org/officeDocument/2006/relationships/hyperlink" Target="https://community.secop.gov.co/Public/Tendering/OpportunityDetail/Index?noticeUID=CO1.NTC.704106&amp;isFromPublicArea=True&amp;isModal=False" TargetMode="External"/><Relationship Id="rId191" Type="http://schemas.openxmlformats.org/officeDocument/2006/relationships/hyperlink" Target="https://community.secop.gov.co/Public/Tendering/OpportunityDetail/Index?noticeUID=CO1.NTC.1294212&amp;isFromPublicArea=True&amp;isModal=False" TargetMode="External"/><Relationship Id="rId205" Type="http://schemas.openxmlformats.org/officeDocument/2006/relationships/hyperlink" Target="https://community.secop.gov.co/Public/Tendering/OpportunityDetail/Index?noticeUID=CO1.NTC.1351136&amp;isFromPublicArea=True&amp;isModal=False" TargetMode="External"/><Relationship Id="rId412" Type="http://schemas.openxmlformats.org/officeDocument/2006/relationships/hyperlink" Target="https://community.secop.gov.co/Public/Tendering/OpportunityDetail/Index?noticeUID=CO1.NTC.2212824&amp;isFromPublicArea=True&amp;isModal=False" TargetMode="External"/><Relationship Id="rId289" Type="http://schemas.openxmlformats.org/officeDocument/2006/relationships/hyperlink" Target="https://community.secop.gov.co/Public/Tendering/OpportunityDetail/Index?noticeUID=CO1.NTC.1618218&amp;isFromPublicArea=True&amp;isModal=False" TargetMode="External"/><Relationship Id="rId496" Type="http://schemas.openxmlformats.org/officeDocument/2006/relationships/hyperlink" Target="https://community.secop.gov.co/Public/Tendering/OpportunityDetail/Index?noticeUID=CO1.NTC.2427632&amp;isFromPublicArea=True&amp;isModal=False" TargetMode="External"/><Relationship Id="rId717" Type="http://schemas.openxmlformats.org/officeDocument/2006/relationships/hyperlink" Target="https://community.secop.gov.co/Public/Tendering/OpportunityDetail/Index?noticeUID=CO1.NTC.3352140&amp;isFromPublicArea=True&amp;isModal=False" TargetMode="External"/><Relationship Id="rId53" Type="http://schemas.openxmlformats.org/officeDocument/2006/relationships/hyperlink" Target="https://community.secop.gov.co/Public/Tendering/OpportunityDetail/Index?noticeUID=CO1.NTC.2746664&amp;isFromPublicArea=True&amp;isModal=False" TargetMode="External"/><Relationship Id="rId149" Type="http://schemas.openxmlformats.org/officeDocument/2006/relationships/hyperlink" Target="https://community.secop.gov.co/Public/Tendering/OpportunityDetail/Index?noticeUID=CO1.NTC.1122542&amp;isFromPublicArea=True&amp;isModal=False" TargetMode="External"/><Relationship Id="rId356" Type="http://schemas.openxmlformats.org/officeDocument/2006/relationships/hyperlink" Target="https://community.secop.gov.co/Public/Tendering/OpportunityDetail/Index?noticeUID=CO1.NTC.1796611&amp;isFromPublicArea=True&amp;isModal=False" TargetMode="External"/><Relationship Id="rId563" Type="http://schemas.openxmlformats.org/officeDocument/2006/relationships/hyperlink" Target="https://community.secop.gov.co/Public/Tendering/OpportunityDetail/Index?noticeUID=CO1.NTC.732460&amp;isFromPublicArea=True&amp;isModal=False" TargetMode="External"/><Relationship Id="rId770" Type="http://schemas.openxmlformats.org/officeDocument/2006/relationships/hyperlink" Target="https://community.secop.gov.co/Public/Tendering/OpportunityDetail/Index?noticeUID=CO1.NTC.3481504&amp;isFromPublicArea=True&amp;isModal=False" TargetMode="External"/><Relationship Id="rId95" Type="http://schemas.openxmlformats.org/officeDocument/2006/relationships/hyperlink" Target="https://community.secop.gov.co/Public/Tendering/OpportunityDetail/Index?noticeUID=CO1.NTC.2597020&amp;isFromPublicArea=True&amp;isModal=False" TargetMode="External"/><Relationship Id="rId160" Type="http://schemas.openxmlformats.org/officeDocument/2006/relationships/hyperlink" Target="https://community.secop.gov.co/Public/Tendering/OpportunityDetail/Index?noticeUID=CO1.NTC.1132248&amp;isFromPublicArea=True&amp;isModal=False" TargetMode="External"/><Relationship Id="rId216" Type="http://schemas.openxmlformats.org/officeDocument/2006/relationships/hyperlink" Target="https://community.secop.gov.co/Public/Tendering/OpportunityDetail/Index?noticeUID=CO1.NTC.1355501&amp;isFromPublicArea=True&amp;isModal=False" TargetMode="External"/><Relationship Id="rId423" Type="http://schemas.openxmlformats.org/officeDocument/2006/relationships/hyperlink" Target="https://community.secop.gov.co/Public/Tendering/OpportunityDetail/Index?noticeUID=CO1.NTC.2214161&amp;isFromPublicArea=True&amp;isModal=False" TargetMode="External"/><Relationship Id="rId258" Type="http://schemas.openxmlformats.org/officeDocument/2006/relationships/hyperlink" Target="https://community.secop.gov.co/Public/Tendering/OpportunityDetail/Index?noticeUID=CO1.NTC.1412803&amp;isFromPublicArea=True&amp;isModal=False" TargetMode="External"/><Relationship Id="rId465" Type="http://schemas.openxmlformats.org/officeDocument/2006/relationships/hyperlink" Target="https://community.secop.gov.co/Public/Tendering/OpportunityDetail/Index?noticeUID=CO1.NTC.2316456&amp;isFromPublicArea=True&amp;isModal=False" TargetMode="External"/><Relationship Id="rId630" Type="http://schemas.openxmlformats.org/officeDocument/2006/relationships/hyperlink" Target="https://www.contratos.gov.co/consultas/detalleProceso.do?numConstancia=19-12-9812271&amp;g-recaptcha-response=03AGdBq27ooKDBipbHhMET8x8OCqgYnQ-MLykyaEohXTJA9F26ivWHSQ2KU-Mbc1t-OvX1QcSqPP_Hfuc4TUCPwYyYo7qvOsUA_uJuQf5XymkQHg69xEgdAJ5aEORc0dYXMPn53dvuk3g2xMRUzZRZCeqJ6fUJdxzvwOYg9Godz0_8rxS8XCQ6hkWDryhzsuVnbxG0SWWlyhsI-ja-ENoHVeMDbmmzWhE6oZW5h3bOjIY6AQfoMb1gqBEfsb969XNSy9QLuEAXbu5yk9PRp7DBWmw4bpZHpv7XwfdWlC_j7-a-DAJ3BuGFZOEAGNAUsEA68RxnRh3O_dhbijbXF6ASCSJNLvHWuUwSW0fgN4G4ZX43bdkSokKrGzyuhKZlOft546MgEV967oTVTxj6z-LUiJHPAJ7qHa34RiBR6IFLlgZOjcBEaGoECdSfJPvTGaSbIV3VN9o5HfMGHgophH8RjcWuKw4mJtsTloTn4TDCg2RCVHWBekAvixg" TargetMode="External"/><Relationship Id="rId672" Type="http://schemas.openxmlformats.org/officeDocument/2006/relationships/hyperlink" Target="https://colombiacompra.gov.co/tienda-virtual-del-estado-colombiano/ordenes-compra/79814" TargetMode="External"/><Relationship Id="rId728" Type="http://schemas.openxmlformats.org/officeDocument/2006/relationships/hyperlink" Target="https://community.secop.gov.co/Public/Tendering/OpportunityDetail/Index?noticeUID=CO1.NTC.3378856&amp;isFromPublicArea=True&amp;isModal=False" TargetMode="External"/><Relationship Id="rId22" Type="http://schemas.openxmlformats.org/officeDocument/2006/relationships/hyperlink" Target="https://community.secop.gov.co/Public/Tendering/OpportunityDetail/Index?noticeUID=CO1.NTC.2699843&amp;isFromPublicArea=True&amp;isModal=False" TargetMode="External"/><Relationship Id="rId64" Type="http://schemas.openxmlformats.org/officeDocument/2006/relationships/hyperlink" Target="https://community.secop.gov.co/Public/Tendering/OpportunityDetail/Index?noticeUID=CO1.NTC.2749594&amp;isFromPublicArea=True&amp;isModal=False" TargetMode="External"/><Relationship Id="rId118" Type="http://schemas.openxmlformats.org/officeDocument/2006/relationships/hyperlink" Target="https://community.secop.gov.co/Public/Tendering/OpportunityDetail/Index?noticeUID=CO1.NTC.1107604&amp;isFromPublicArea=True&amp;isModal=False" TargetMode="External"/><Relationship Id="rId325" Type="http://schemas.openxmlformats.org/officeDocument/2006/relationships/hyperlink" Target="https://community.secop.gov.co/Public/Tendering/OpportunityDetail/Index?noticeUID=CO1.NTC.1759123&amp;isFromPublicArea=True&amp;isModal=False" TargetMode="External"/><Relationship Id="rId367" Type="http://schemas.openxmlformats.org/officeDocument/2006/relationships/hyperlink" Target="https://community.secop.gov.co/Public/Tendering/OpportunityDetail/Index?noticeUID=CO1.NTC.1802007&amp;isFromPublicArea=True&amp;isModal=False" TargetMode="External"/><Relationship Id="rId532" Type="http://schemas.openxmlformats.org/officeDocument/2006/relationships/hyperlink" Target="https://community.secop.gov.co/Public/Tendering/OpportunityDetail/Index?noticeUID=CO1.NTC.708261&amp;isFromPublicArea=True&amp;isModal=False" TargetMode="External"/><Relationship Id="rId574" Type="http://schemas.openxmlformats.org/officeDocument/2006/relationships/hyperlink" Target="https://community.secop.gov.co/Public/Tendering/OpportunityDetail/Index?noticeUID=CO1.NTC.708007&amp;isFromPublicArea=True&amp;isModal=False" TargetMode="External"/><Relationship Id="rId171" Type="http://schemas.openxmlformats.org/officeDocument/2006/relationships/hyperlink" Target="https://community.secop.gov.co/Public/Tendering/OpportunityDetail/Index?noticeUID=CO1.NTC.1154289&amp;isFromPublicArea=True&amp;isModal=False" TargetMode="External"/><Relationship Id="rId227" Type="http://schemas.openxmlformats.org/officeDocument/2006/relationships/hyperlink" Target="https://community.secop.gov.co/Public/Tendering/OpportunityDetail/Index?noticeUID=CO1.NTC.1372554&amp;isFromPublicArea=True&amp;isModal=true&amp;asPopupView=true" TargetMode="External"/><Relationship Id="rId781" Type="http://schemas.openxmlformats.org/officeDocument/2006/relationships/hyperlink" Target="https://community.secop.gov.co/Public/Tendering/OpportunityDetail/Index?noticeUID=CO1.NTC.3512437&amp;isFromPublicArea=True&amp;isModal=False" TargetMode="External"/><Relationship Id="rId269" Type="http://schemas.openxmlformats.org/officeDocument/2006/relationships/hyperlink" Target="https://community.secop.gov.co/Public/Tendering/OpportunityDetail/Index?noticeUID=CO1.NTC.1508791&amp;isFromPublicArea=True&amp;isModal=False" TargetMode="External"/><Relationship Id="rId434" Type="http://schemas.openxmlformats.org/officeDocument/2006/relationships/hyperlink" Target="https://community.secop.gov.co/Public/Tendering/OpportunityDetail/Index?noticeUID=CO1.NTC.2245146&amp;isFromPublicArea=True&amp;isModal=False" TargetMode="External"/><Relationship Id="rId476" Type="http://schemas.openxmlformats.org/officeDocument/2006/relationships/hyperlink" Target="https://community.secop.gov.co/Public/Tendering/OpportunityDetail/Index?noticeUID=CO1.NTC.2362975&amp;isFromPublicArea=True&amp;isModal=False" TargetMode="External"/><Relationship Id="rId641" Type="http://schemas.openxmlformats.org/officeDocument/2006/relationships/hyperlink" Target="https://www.contratos.gov.co/consultas/detalleProceso.do?numConstancia=21-22-22931&amp;g-recaptcha-response=03AGdBq25AMMPzwwM63uavQMGWUKpQLZXpYIRfT3hhU7dY5VyqciKLM-LEUqNTzLt6Gd5avrRd2UgTgqfIU9SpXbzUNZK9QdUmnWF1wSk0d3aK6OMy2XwjdAAwbe0Tgek_Ip5E4O85oFeFeoKKEJ10hIkuLWAOLD9ipVQwsix7s5BljHruvd2_41jdMAQ3KZJbMm4TPPF7GyxPSiDkMwXculXHmlmj3DZV6BykG57wiaWwYCL3GNEJxMBhPFCJkipeQHZcYgzO0pnlA8lsfYQHisdQ96_xLkOs9MYkBLCnWiW2YQtYVv814Om3JeFRbqxCQLx4GtVwWRX03yw7LemB7_tPmI5_LYBWGJ2nYBbbwDIBS4iHJdAWVKphOy3yGyAS-LCibKX8GN0TuJC0gHgUF9v_CO01q4nnQDjpWHQvTKUnltJIi1Sq7G4Zh6ZVGytFRQnVB_f7PUSWRSULKUmft0AvRAsnrNMHbMkpexDgaDW7IYiXAIFgPxU" TargetMode="External"/><Relationship Id="rId683" Type="http://schemas.openxmlformats.org/officeDocument/2006/relationships/hyperlink" Target="https://community.secop.gov.co/Public/Tendering/OpportunityDetail/Index?noticeUID=CO1.NTC.3146645&amp;isFromPublicArea=True&amp;isModal=False" TargetMode="External"/><Relationship Id="rId739" Type="http://schemas.openxmlformats.org/officeDocument/2006/relationships/hyperlink" Target="https://community.secop.gov.co/Public/Tendering/OpportunityDetail/Index?noticeUID=CO1.NTC.3387945&amp;isFromPublicArea=True&amp;isModal=False" TargetMode="External"/><Relationship Id="rId33" Type="http://schemas.openxmlformats.org/officeDocument/2006/relationships/hyperlink" Target="https://community.secop.gov.co/Public/Tendering/OpportunityDetail/Index?noticeUID=CO1.NTC.2701022&amp;isFromPublicArea=True&amp;isModal=False" TargetMode="External"/><Relationship Id="rId129" Type="http://schemas.openxmlformats.org/officeDocument/2006/relationships/hyperlink" Target="https://community.secop.gov.co/Public/Tendering/OpportunityDetail/Index?noticeUID=CO1.NTC.1117955&amp;isFromPublicArea=True&amp;isModal=False" TargetMode="External"/><Relationship Id="rId280" Type="http://schemas.openxmlformats.org/officeDocument/2006/relationships/hyperlink" Target="https://community.secop.gov.co/Public/Tendering/OpportunityDetail/Index?noticeUID=CO1.NTC.1535901&amp;isFromPublicArea=True&amp;isModal=False" TargetMode="External"/><Relationship Id="rId336" Type="http://schemas.openxmlformats.org/officeDocument/2006/relationships/hyperlink" Target="https://community.secop.gov.co/Public/Tendering/OpportunityDetail/Index?noticeUID=CO1.NTC.1777091&amp;isFromPublicArea=True&amp;isModal=False" TargetMode="External"/><Relationship Id="rId501" Type="http://schemas.openxmlformats.org/officeDocument/2006/relationships/hyperlink" Target="https://community.secop.gov.co/Public/Tendering/OpportunityDetail/Index?noticeUID=CO1.NTC.2428303&amp;isFromPublicArea=True&amp;isModal=False" TargetMode="External"/><Relationship Id="rId543" Type="http://schemas.openxmlformats.org/officeDocument/2006/relationships/hyperlink" Target="https://community.secop.gov.co/Public/Tendering/OpportunityDetail/Index?noticeUID=CO1.NTC.705075&amp;isFromPublicArea=True&amp;isModal=False" TargetMode="External"/><Relationship Id="rId75" Type="http://schemas.openxmlformats.org/officeDocument/2006/relationships/hyperlink" Target="https://community.secop.gov.co/Public/Tendering/OpportunityDetail/Index?noticeUID=CO1.NTC.2547617&amp;isFromPublicArea=True&amp;isModal=False" TargetMode="External"/><Relationship Id="rId140" Type="http://schemas.openxmlformats.org/officeDocument/2006/relationships/hyperlink" Target="https://community.secop.gov.co/Public/Tendering/OpportunityDetail/Index?noticeUID=CO1.NTC.1120269&amp;isFromPublicArea=True&amp;isModal=False" TargetMode="External"/><Relationship Id="rId182" Type="http://schemas.openxmlformats.org/officeDocument/2006/relationships/hyperlink" Target="https://www.contratos.gov.co/consultas/detalleProceso.do?numConstancia=20-22-15394&amp;g-recaptcha-response=03AGdBq26MYdKqIpiIg8NEG4CyACZum8gtUqP7js6i1EDNR9nmqJPMVmHQEaUtumbJ4mRusu_qYELAbFFJrdQ1Cp1lQM3U1Loxy9BwjEU6xVuUc7tb4Wl6ww_RJgEg_merkjSshCVgM8wHYHiMKZMz-" TargetMode="External"/><Relationship Id="rId378" Type="http://schemas.openxmlformats.org/officeDocument/2006/relationships/hyperlink" Target="https://community.secop.gov.co/Public/Tendering/OpportunityDetail/Index?noticeUID=CO1.NTC.1810036&amp;isFromPublicArea=True&amp;isModal=False" TargetMode="External"/><Relationship Id="rId403" Type="http://schemas.openxmlformats.org/officeDocument/2006/relationships/hyperlink" Target="https://community.secop.gov.co/Public/Tendering/OpportunityDetail/Index?noticeUID=CO1.NTC.1917468&amp;isFromPublicArea=True&amp;isModal=False" TargetMode="External"/><Relationship Id="rId585" Type="http://schemas.openxmlformats.org/officeDocument/2006/relationships/hyperlink" Target="https://community.secop.gov.co/Public/Tendering/OpportunityDetail/Index?noticeUID=CO1.NTC.740003&amp;isFromPublicArea=True&amp;isModal=False" TargetMode="External"/><Relationship Id="rId750" Type="http://schemas.openxmlformats.org/officeDocument/2006/relationships/hyperlink" Target="https://community.secop.gov.co/Public/Tendering/OpportunityDetail/Index?noticeUID=CO1.NTC.3428776&amp;isFromPublicArea=True&amp;isModal=False" TargetMode="External"/><Relationship Id="rId6" Type="http://schemas.openxmlformats.org/officeDocument/2006/relationships/hyperlink" Target="https://www.colombiacompra.gov.co/tienda-virtual-del-estado-colombiano/ordenes-compra/70111" TargetMode="External"/><Relationship Id="rId238" Type="http://schemas.openxmlformats.org/officeDocument/2006/relationships/hyperlink" Target="https://community.secop.gov.co/Public/Tendering/OpportunityDetail/Index?noticeUID=CO1.NTC.1390601&amp;isFromPublicArea=True&amp;isModal=False" TargetMode="External"/><Relationship Id="rId445" Type="http://schemas.openxmlformats.org/officeDocument/2006/relationships/hyperlink" Target="https://community.secop.gov.co/Public/Tendering/OpportunityDetail/Index?noticeUID=CO1.NTC.2257409&amp;isFromPublicArea=True&amp;isModal=False" TargetMode="External"/><Relationship Id="rId487" Type="http://schemas.openxmlformats.org/officeDocument/2006/relationships/hyperlink" Target="https://community.secop.gov.co/Public/Tendering/OpportunityDetail/Index?noticeUID=CO1.NTC.2340363&amp;isFromPublicArea=True&amp;isModal=False" TargetMode="External"/><Relationship Id="rId610" Type="http://schemas.openxmlformats.org/officeDocument/2006/relationships/hyperlink" Target="https://community.secop.gov.co/Public/Tendering/OpportunityDetail/Index?noticeUID=CO1.NTC.974106&amp;isFromPublicArea=True&amp;isModal=False" TargetMode="External"/><Relationship Id="rId652" Type="http://schemas.openxmlformats.org/officeDocument/2006/relationships/hyperlink" Target="https://community.secop.gov.co/Public/Tendering/OpportunityDetail/Index?noticeUID=CO1.NTC.1227751&amp;isFromPublicArea=True&amp;isModal=False" TargetMode="External"/><Relationship Id="rId694" Type="http://schemas.openxmlformats.org/officeDocument/2006/relationships/hyperlink" Target="https://community.secop.gov.co/Public/Tendering/OpportunityDetail/Index?noticeUID=CO1.NTC.3223761&amp;isFromPublicArea=True&amp;isModal=False" TargetMode="External"/><Relationship Id="rId708" Type="http://schemas.openxmlformats.org/officeDocument/2006/relationships/hyperlink" Target="https://community.secop.gov.co/Public/Tendering/OpportunityDetail/Index?noticeUID=CO1.NTC.3297990&amp;isFromPublicArea=True&amp;isModal=False" TargetMode="External"/><Relationship Id="rId291" Type="http://schemas.openxmlformats.org/officeDocument/2006/relationships/hyperlink" Target="https://community.secop.gov.co/Public/Tendering/OpportunityDetail/Index?noticeUID=CO1.NTC.1535862&amp;isFromPublicArea=True&amp;isModal=False" TargetMode="External"/><Relationship Id="rId305" Type="http://schemas.openxmlformats.org/officeDocument/2006/relationships/hyperlink" Target="https://community.secop.gov.co/Public/Tendering/OpportunityDetail/Index?noticeUID=CO1.NTC.1728477&amp;isFromPublicArea=True&amp;isModal=False" TargetMode="External"/><Relationship Id="rId347" Type="http://schemas.openxmlformats.org/officeDocument/2006/relationships/hyperlink" Target="https://community.secop.gov.co/Public/Tendering/OpportunityDetail/Index?noticeUID=CO1.NTC.1785214&amp;isFromPublicArea=True&amp;isModal=False" TargetMode="External"/><Relationship Id="rId512" Type="http://schemas.openxmlformats.org/officeDocument/2006/relationships/hyperlink" Target="https://community.secop.gov.co/Public/Tendering/OpportunityDetail/Index?noticeUID=CO1.NTC.687098&amp;isFromPublicArea=True&amp;isModal=False" TargetMode="External"/><Relationship Id="rId44" Type="http://schemas.openxmlformats.org/officeDocument/2006/relationships/hyperlink" Target="https://community.secop.gov.co/Public/Tendering/OpportunityDetail/Index?noticeUID=CO1.NTC.2748371&amp;isFromPublicArea=True&amp;isModal=False" TargetMode="External"/><Relationship Id="rId86" Type="http://schemas.openxmlformats.org/officeDocument/2006/relationships/hyperlink" Target="https://community.secop.gov.co/Public/Tendering/OpportunityDetail/Index?noticeUID=CO1.NTC.2611424&amp;isFromPublicArea=True&amp;isModal=False" TargetMode="External"/><Relationship Id="rId151" Type="http://schemas.openxmlformats.org/officeDocument/2006/relationships/hyperlink" Target="https://community.secop.gov.co/Public/Tendering/OpportunityDetail/Index?noticeUID=CO1.NTC.1133509&amp;isFromPublicArea=True&amp;isModal=False" TargetMode="External"/><Relationship Id="rId389" Type="http://schemas.openxmlformats.org/officeDocument/2006/relationships/hyperlink" Target="https://community.secop.gov.co/Public/Tendering/OpportunityDetail/Index?noticeUID=CO1.NTC.1818037&amp;isFromPublicArea=True&amp;isModal=False" TargetMode="External"/><Relationship Id="rId554" Type="http://schemas.openxmlformats.org/officeDocument/2006/relationships/hyperlink" Target="https://community.secop.gov.co/Public/Tendering/OpportunityDetail/Index?noticeUID=CO1.NTC.705262&amp;isFromPublicArea=True&amp;isModal=False" TargetMode="External"/><Relationship Id="rId596" Type="http://schemas.openxmlformats.org/officeDocument/2006/relationships/hyperlink" Target="https://community.secop.gov.co/Public/Tendering/OpportunityDetail/Index?noticeUID=CO1.NTC.805386&amp;isFromPublicArea=True&amp;isModal=False" TargetMode="External"/><Relationship Id="rId761" Type="http://schemas.openxmlformats.org/officeDocument/2006/relationships/hyperlink" Target="https://community.secop.gov.co/Public/Tendering/OpportunityDetail/Index?noticeUID=CO1.NTC.3480829&amp;isFromPublicArea=True&amp;isModal=False" TargetMode="External"/><Relationship Id="rId193" Type="http://schemas.openxmlformats.org/officeDocument/2006/relationships/hyperlink" Target="https://community.secop.gov.co/Public/Tendering/OpportunityDetail/Index?noticeUID=CO1.NTC.1307767&amp;isFromPublicArea=True&amp;isModal=true&amp;asPopupView=true" TargetMode="External"/><Relationship Id="rId207" Type="http://schemas.openxmlformats.org/officeDocument/2006/relationships/hyperlink" Target="https://community.secop.gov.co/Public/Tendering/OpportunityDetail/Index?noticeUID=CO1.NTC.1348058&amp;isFromPublicArea=True&amp;isModal=False" TargetMode="External"/><Relationship Id="rId249" Type="http://schemas.openxmlformats.org/officeDocument/2006/relationships/hyperlink" Target="https://community.secop.gov.co/Public/Tendering/OpportunityDetail/Index?noticeUID=CO1.NTC.1407322&amp;isFromPublicArea=True&amp;isModal=False" TargetMode="External"/><Relationship Id="rId414" Type="http://schemas.openxmlformats.org/officeDocument/2006/relationships/hyperlink" Target="https://community.secop.gov.co/Public/Tendering/OpportunityDetail/Index?noticeUID=CO1.NTC.2098041&amp;isFromPublicArea=True&amp;isModal=False" TargetMode="External"/><Relationship Id="rId456" Type="http://schemas.openxmlformats.org/officeDocument/2006/relationships/hyperlink" Target="https://community.secop.gov.co/Public/Tendering/OpportunityDetail/Index?noticeUID=CO1.NTC.2277615&amp;isFromPublicArea=True&amp;isModal=False" TargetMode="External"/><Relationship Id="rId498" Type="http://schemas.openxmlformats.org/officeDocument/2006/relationships/hyperlink" Target="https://community.secop.gov.co/Public/Tendering/OpportunityDetail/Index?noticeUID=CO1.NTC.2362049&amp;isFromPublicArea=True&amp;isModal=False" TargetMode="External"/><Relationship Id="rId621" Type="http://schemas.openxmlformats.org/officeDocument/2006/relationships/hyperlink" Target="https://www.contratos.gov.co/consultas/detalleProceso.do?numConstancia=20-22-15951&amp;g-recaptcha-response=03AGdBq24fisAxYKq5ZNMtOFtT3xk6Uri4kzPgkxjNEHgL_D3-wuQrNCinxADK5y3aZoSRca6zhp8f8nnR7ISHIVpGHRIXjT4HxidJRNBkjJdPiADDeAtTqtp-uAufOJjMiVsFDL9U8givvo2ZU0-Gj48tLfv8h2jjftZJqPd8umR486XtzjaYioIyOCvdxGuqQpJMJgpJ8ES0mujQy1xuZGG3FRUljCrNWtFjzCzRrzAhR7t9Pjlz_5GsRnAyKkJYsTXFmJDiLnX3Z5HWgVgziaReLhDpK5IlYILy6_KV2KAcKzTQuh4dWUR7BjOGgW2djLsIBZobtCh2pKAZHLgtZbs1BUl1R2xBaEEsdmPZyiSi1L9ifnhj2O7xuVBMg6XXYFAZR0xzp7-zU-PnxexcFMq8jHT8JTbZrvLYOx13VNj9is-MblQFS7w4dL8-YaE7DnJ0gv2tPB9YKsMIPkD73fDYY43WXkigVw" TargetMode="External"/><Relationship Id="rId663" Type="http://schemas.openxmlformats.org/officeDocument/2006/relationships/hyperlink" Target="https://community.secop.gov.co/Public/Tendering/OpportunityDetail/Index?noticeUID=CO1.NTC.2972099&amp;isFromPublicArea=True&amp;isModal=False" TargetMode="External"/><Relationship Id="rId13" Type="http://schemas.openxmlformats.org/officeDocument/2006/relationships/hyperlink" Target="https://community.secop.gov.co/Public/Tendering/OpportunityDetail/Index?noticeUID=CO1.NTC.2377091&amp;isFromPublicArea=True&amp;isModal=False" TargetMode="External"/><Relationship Id="rId109" Type="http://schemas.openxmlformats.org/officeDocument/2006/relationships/hyperlink" Target="https://community.secop.gov.co/Public/Tendering/OpportunityDetail/Index?noticeUID=CO1.NTC.2682773&amp;isFromPublicArea=True&amp;isModal=False" TargetMode="External"/><Relationship Id="rId260" Type="http://schemas.openxmlformats.org/officeDocument/2006/relationships/hyperlink" Target="https://www.contratos.gov.co/consultas/detalleProceso.do?numConstancia=20-22-18177" TargetMode="External"/><Relationship Id="rId316" Type="http://schemas.openxmlformats.org/officeDocument/2006/relationships/hyperlink" Target="https://community.secop.gov.co/Public/Tendering/OpportunityDetail/Index?noticeUID=CO1.NTC.1750116&amp;isFromPublicArea=True&amp;isModal=False" TargetMode="External"/><Relationship Id="rId523" Type="http://schemas.openxmlformats.org/officeDocument/2006/relationships/hyperlink" Target="https://community.secop.gov.co/Public/Tendering/OpportunityDetail/Index?noticeUID=CO1.NTC.696745&amp;isFromPublicArea=True&amp;isModal=False" TargetMode="External"/><Relationship Id="rId719" Type="http://schemas.openxmlformats.org/officeDocument/2006/relationships/hyperlink" Target="https://community.secop.gov.co/Public/Tendering/OpportunityDetail/Index?noticeUID=CO1.NTC.3327854&amp;isFromPublicArea=True&amp;isModal=False" TargetMode="External"/><Relationship Id="rId55" Type="http://schemas.openxmlformats.org/officeDocument/2006/relationships/hyperlink" Target="https://community.secop.gov.co/Public/Tendering/OpportunityDetail/Index?noticeUID=CO1.NTC.2699843&amp;isFromPublicArea=True&amp;isModal=False" TargetMode="External"/><Relationship Id="rId97" Type="http://schemas.openxmlformats.org/officeDocument/2006/relationships/hyperlink" Target="https://community.secop.gov.co/Public/Tendering/OpportunityDetail/Index?noticeUID=CO1.NTC.2611424&amp;isFromPublicArea=True&amp;isModal=False" TargetMode="External"/><Relationship Id="rId120" Type="http://schemas.openxmlformats.org/officeDocument/2006/relationships/hyperlink" Target="https://community.secop.gov.co/Public/Tendering/OpportunityDetail/Index?noticeUID=CO1.NTC.1109818&amp;isFromPublicArea=True&amp;isModal=False" TargetMode="External"/><Relationship Id="rId358" Type="http://schemas.openxmlformats.org/officeDocument/2006/relationships/hyperlink" Target="https://community.secop.gov.co/Public/Tendering/OpportunityDetail/Index?noticeUID=CO1.NTC.1799540&amp;isFromPublicArea=True&amp;isModal=False" TargetMode="External"/><Relationship Id="rId565" Type="http://schemas.openxmlformats.org/officeDocument/2006/relationships/hyperlink" Target="https://community.secop.gov.co/Public/Tendering/OpportunityDetail/Index?noticeUID=CO1.NTC.705583&amp;isFromPublicArea=True&amp;isModal=False" TargetMode="External"/><Relationship Id="rId730" Type="http://schemas.openxmlformats.org/officeDocument/2006/relationships/hyperlink" Target="https://community.secop.gov.co/Public/Tendering/OpportunityDetail/Index?noticeUID=CO1.NTC.2736052&amp;isFromPublicArea=True&amp;isModal=False" TargetMode="External"/><Relationship Id="rId772" Type="http://schemas.openxmlformats.org/officeDocument/2006/relationships/hyperlink" Target="https://community.secop.gov.co/Public/Tendering/OpportunityDetail/Index?noticeUID=CO1.NTC.3487754&amp;isFromPublicArea=True&amp;isModal=False" TargetMode="External"/><Relationship Id="rId162" Type="http://schemas.openxmlformats.org/officeDocument/2006/relationships/hyperlink" Target="https://community.secop.gov.co/Public/Tendering/OpportunityDetail/Index?noticeUID=CO1.NTC.1133344&amp;isFromPublicArea=True&amp;isModal=False" TargetMode="External"/><Relationship Id="rId218" Type="http://schemas.openxmlformats.org/officeDocument/2006/relationships/hyperlink" Target="https://community.secop.gov.co/Public/Tendering/OpportunityDetail/Index?noticeUID=CO1.NTC.1355156&amp;isFromPublicArea=True&amp;isModal=true&amp;asPopupView=true" TargetMode="External"/><Relationship Id="rId425" Type="http://schemas.openxmlformats.org/officeDocument/2006/relationships/hyperlink" Target="https://community.secop.gov.co/Public/Tendering/OpportunityDetail/Index?noticeUID=CO1.NTC.2214644&amp;isFromPublicArea=True&amp;isModal=False" TargetMode="External"/><Relationship Id="rId467" Type="http://schemas.openxmlformats.org/officeDocument/2006/relationships/hyperlink" Target="https://community.secop.gov.co/Public/Tendering/OpportunityDetail/Index?noticeUID=CO1.NTC.2318476&amp;isFromPublicArea=True&amp;isModal=False" TargetMode="External"/><Relationship Id="rId632" Type="http://schemas.openxmlformats.org/officeDocument/2006/relationships/hyperlink" Target="https://www.contratos.gov.co/consultas/detalleProceso.do?numConstancia=19-12-9812465&amp;g-recaptcha-response=03AGdBq26D9_ducDPs36cV3zZNpLlMxOC0AScmf2pLDSFy4DjpXt8VhMU2XxoqYOklKlswdB5792TfbcFxTegFIpDb7OXm0DCxATxDzDmMGc-Sv93W6gRFKvF6BtfrdZcOPlS87qPJYFi7lRv2ucahBS0zpvTd1tBUpT4Dw-WUhlWetJQE9nvMMvcVKIez9n9QqPWHDwZC1Xb47eP9OOt-vZoqYzSaWw9wRt-YZhDML3lYo57hCVY8uzlmfIVdUPoxvSqonBnd2J-QmzE7Z2su3mmYpBBElmbu0mKLJjUHnG6zx9i-BSVfU1ae6kBVqn2Qd5VD1b2kEgF3zlganjWWSgXLmdl7Z0MHkLSPytydoZpdJlb-lQNUDOE928fZWqrsWC_MR64CdPp3hFQuQZfV3LNIMjc_sUjV8iW1zzzAy09NdfSSjSbz5QnfYx-WH_7QwSx_wHQMLsN2LgWPNdKA4hICQtb4jjxTooGKF-KBxWxXDOzafcLc9a8" TargetMode="External"/><Relationship Id="rId271" Type="http://schemas.openxmlformats.org/officeDocument/2006/relationships/hyperlink" Target="https://community.secop.gov.co/Public/Tendering/OpportunityDetail/Index?noticeUID=CO1.NTC.1509048&amp;isFromPublicArea=True&amp;isModal=False" TargetMode="External"/><Relationship Id="rId674" Type="http://schemas.openxmlformats.org/officeDocument/2006/relationships/hyperlink" Target="https://community.secop.gov.co/Public/Tendering/OpportunityDetail/Index?noticeUID=CO1.NTC.3091896&amp;isFromPublicArea=True&amp;isModal=False" TargetMode="External"/><Relationship Id="rId24" Type="http://schemas.openxmlformats.org/officeDocument/2006/relationships/hyperlink" Target="https://community.secop.gov.co/Public/Tendering/OpportunityDetail/Index?noticeUID=CO1.NTC.2681868&amp;isFromPublicArea=True&amp;isModal=False" TargetMode="External"/><Relationship Id="rId66" Type="http://schemas.openxmlformats.org/officeDocument/2006/relationships/hyperlink" Target="https://community.secop.gov.co/Public/Tendering/OpportunityDetail/Index?noticeUID=CO1.NTC.2682869&amp;isFromPublicArea=True&amp;isModal=False" TargetMode="External"/><Relationship Id="rId131" Type="http://schemas.openxmlformats.org/officeDocument/2006/relationships/hyperlink" Target="https://community.secop.gov.co/Public/Tendering/OpportunityDetail/Index?noticeUID=CO1.NTC.1117991&amp;isFromPublicArea=True&amp;isModal=False" TargetMode="External"/><Relationship Id="rId327" Type="http://schemas.openxmlformats.org/officeDocument/2006/relationships/hyperlink" Target="https://community.secop.gov.co/Public/Tendering/OpportunityDetail/Index?noticeUID=CO1.NTC.1762858&amp;isFromPublicArea=True&amp;isModal=False" TargetMode="External"/><Relationship Id="rId369" Type="http://schemas.openxmlformats.org/officeDocument/2006/relationships/hyperlink" Target="https://community.secop.gov.co/Public/Tendering/OpportunityDetail/Index?noticeUID=CO1.NTC.1810343&amp;isFromPublicArea=True&amp;isModal=False" TargetMode="External"/><Relationship Id="rId534" Type="http://schemas.openxmlformats.org/officeDocument/2006/relationships/hyperlink" Target="https://community.secop.gov.co/Public/Tendering/OpportunityDetail/Index?noticeUID=CO1.NTC.714688&amp;isFromPublicArea=True&amp;isModal=False" TargetMode="External"/><Relationship Id="rId576" Type="http://schemas.openxmlformats.org/officeDocument/2006/relationships/hyperlink" Target="https://community.secop.gov.co/Public/Tendering/OpportunityDetail/Index?noticeUID=CO1.NTC.711227&amp;isFromPublicArea=True&amp;isModal=False" TargetMode="External"/><Relationship Id="rId741" Type="http://schemas.openxmlformats.org/officeDocument/2006/relationships/hyperlink" Target="https://community.secop.gov.co/Public/Tendering/OpportunityDetail/Index?noticeUID=CO1.NTC.3389545&amp;isFromPublicArea=True&amp;isModal=False" TargetMode="External"/><Relationship Id="rId783" Type="http://schemas.openxmlformats.org/officeDocument/2006/relationships/vmlDrawing" Target="../drawings/vmlDrawing1.vml"/><Relationship Id="rId173" Type="http://schemas.openxmlformats.org/officeDocument/2006/relationships/hyperlink" Target="https://community.secop.gov.co/Public/Tendering/OpportunityDetail/Index?noticeUID=CO1.NTC.1155858&amp;isFromPublicArea=True&amp;isModal=False" TargetMode="External"/><Relationship Id="rId229" Type="http://schemas.openxmlformats.org/officeDocument/2006/relationships/hyperlink" Target="https://community.secop.gov.co/Public/Tendering/OpportunityDetail/Index?noticeUID=CO1.NTC.1371811&amp;isFromPublicArea=True&amp;isModal=true&amp;asPopupView=true" TargetMode="External"/><Relationship Id="rId380" Type="http://schemas.openxmlformats.org/officeDocument/2006/relationships/hyperlink" Target="https://community.secop.gov.co/Public/Tendering/OpportunityDetail/Index?noticeUID=CO1.NTC.1836806&amp;isFromPublicArea=True&amp;isModal=False" TargetMode="External"/><Relationship Id="rId436" Type="http://schemas.openxmlformats.org/officeDocument/2006/relationships/hyperlink" Target="https://community.secop.gov.co/Public/Tendering/OpportunityDetail/Index?noticeUID=CO1.NTC.2273125&amp;isFromPublicArea=True&amp;isModal=False" TargetMode="External"/><Relationship Id="rId601" Type="http://schemas.openxmlformats.org/officeDocument/2006/relationships/hyperlink" Target="https://community.secop.gov.co/Public/Tendering/OpportunityDetail/Index?noticeUID=CO1.NTC.873001&amp;isFromPublicArea=True&amp;isModal=False" TargetMode="External"/><Relationship Id="rId643" Type="http://schemas.openxmlformats.org/officeDocument/2006/relationships/hyperlink" Target="https://www.contratos.gov.co/consultas/detalleProceso.do?numConstancia=21-22-22933&amp;g-recaptcha-response=03AGdBq25s8nXHsaW1DUba-7WBsmsbo4oESXn5ZjTWfck_kkdhv2gmjcyFG-prC4QaLxXMW9FP-A4g7_bpIF60gNxivJ8nQhSVug9ePJ-mYhBzu3M6FhV--IlVnxrDo8c5yQMm4aZGpvqD0pi8JJl58MtcmY2L2yfwstL_2xNQQFKRTVzxddATI4XPU80KPi_OH-ZX4zo2TZwjn-XpvJbJXd2TTrojOGnlzmCRbgC0GGIzCNm8NEvggaJTsz7_sHKjtZN4vwB68Zwpm9DeLuyJVOdnXbBj4rt-uwI35uIEBVTWnOoNNhh7dB8zr0a_F4t734l_79b1riOfzzBx17o6-e1Wq5ZjJfkVzVfMID_kaWkTmyLhSO2WqqhIBcTMETapTR3U7rDA67zP6cDwcauShOy6Q1JgVK0GjRCmpDgYDlaQR1WIbDUjAeoSjNw5L8O4UDOa9RrR3QYnUqHXFBhxO7ukEIV3BOBk0A" TargetMode="External"/><Relationship Id="rId240" Type="http://schemas.openxmlformats.org/officeDocument/2006/relationships/hyperlink" Target="https://community.secop.gov.co/Public/Tendering/OpportunityDetail/Index?noticeUID=CO1.NTC.1390531&amp;isFromPublicArea=True&amp;isModal=true&amp;asPopupView=true" TargetMode="External"/><Relationship Id="rId478" Type="http://schemas.openxmlformats.org/officeDocument/2006/relationships/hyperlink" Target="https://community.secop.gov.co/Public/Tendering/OpportunityDetail/Index?noticeUID=CO1.NTC.2363060&amp;isFromPublicArea=True&amp;isModal=False" TargetMode="External"/><Relationship Id="rId685" Type="http://schemas.openxmlformats.org/officeDocument/2006/relationships/hyperlink" Target="https://community.secop.gov.co/Public/Tendering/OpportunityDetail/Index?noticeUID=CO1.NTC.2400830&amp;isFromPublicArea=True&amp;isModal=False" TargetMode="External"/><Relationship Id="rId35" Type="http://schemas.openxmlformats.org/officeDocument/2006/relationships/hyperlink" Target="https://community.secop.gov.co/Public/Tendering/OpportunityDetail/Index?noticeUID=CO1.NTC.2667959&amp;isFromPublicArea=True&amp;isModal=False" TargetMode="External"/><Relationship Id="rId77" Type="http://schemas.openxmlformats.org/officeDocument/2006/relationships/hyperlink" Target="https://community.secop.gov.co/Public/Tendering/OpportunityDetail/Index?noticeUID=CO1.NTC.2586832&amp;isFromPublicArea=True&amp;isModal=False" TargetMode="External"/><Relationship Id="rId100" Type="http://schemas.openxmlformats.org/officeDocument/2006/relationships/hyperlink" Target="https://community.secop.gov.co/Public/Tendering/OpportunityDetail/Index?noticeUID=CO1.NTC.2595077&amp;isFromPublicArea=True&amp;isModal=False" TargetMode="External"/><Relationship Id="rId282" Type="http://schemas.openxmlformats.org/officeDocument/2006/relationships/hyperlink" Target="https://community.secop.gov.co/Public/Tendering/OpportunityDetail/Index?noticeUID=CO1.NTC.1562511&amp;isFromPublicArea=True&amp;isModal=False" TargetMode="External"/><Relationship Id="rId338" Type="http://schemas.openxmlformats.org/officeDocument/2006/relationships/hyperlink" Target="https://community.secop.gov.co/Public/Tendering/OpportunityDetail/Index?noticeUID=CO1.NTC.1777405&amp;isFromPublicArea=True&amp;isModal=False" TargetMode="External"/><Relationship Id="rId503" Type="http://schemas.openxmlformats.org/officeDocument/2006/relationships/hyperlink" Target="https://community.secop.gov.co/Public/Tendering/OpportunityDetail/Index?noticeUID=CO1.NTC.2482628&amp;isFromPublicArea=True&amp;isModal=False" TargetMode="External"/><Relationship Id="rId545" Type="http://schemas.openxmlformats.org/officeDocument/2006/relationships/hyperlink" Target="https://community.secop.gov.co/Public/Tendering/OpportunityDetail/Index?noticeUID=CO1.NTC.705044&amp;isFromPublicArea=True&amp;isModal=False" TargetMode="External"/><Relationship Id="rId587" Type="http://schemas.openxmlformats.org/officeDocument/2006/relationships/hyperlink" Target="https://community.secop.gov.co/Public/Tendering/OpportunityDetail/Index?noticeUID=CO1.NTC.743306&amp;isFromPublicArea=True&amp;isModal=False" TargetMode="External"/><Relationship Id="rId710" Type="http://schemas.openxmlformats.org/officeDocument/2006/relationships/hyperlink" Target="https://community.secop.gov.co/Public/Tendering/OpportunityDetail/Index?noticeUID=CO1.NTC.3304621&amp;isFromPublicArea=True&amp;isModal=False" TargetMode="External"/><Relationship Id="rId752" Type="http://schemas.openxmlformats.org/officeDocument/2006/relationships/hyperlink" Target="https://community.secop.gov.co/Public/Tendering/OpportunityDetail/Index?noticeUID=CO1.NTC.3443839&amp;isFromPublicArea=True&amp;isModal=False" TargetMode="External"/><Relationship Id="rId8" Type="http://schemas.openxmlformats.org/officeDocument/2006/relationships/hyperlink" Target="https://community.secop.gov.co/Public/Tendering/OpportunityDetail/Index?noticeUID=CO1.NTC.1993660&amp;isFromPublicArea=True&amp;isModal=False" TargetMode="External"/><Relationship Id="rId142" Type="http://schemas.openxmlformats.org/officeDocument/2006/relationships/hyperlink" Target="https://community.secop.gov.co/Public/Tendering/OpportunityDetail/Index?noticeUID=CO1.NTC.1120644&amp;isFromPublicArea=True&amp;isModal=False" TargetMode="External"/><Relationship Id="rId184" Type="http://schemas.openxmlformats.org/officeDocument/2006/relationships/hyperlink" Target="https://community.secop.gov.co/Public/Tendering/OpportunityDetail/Index?noticeUID=CO1.NTC.1253908&amp;isFromPublicArea=True&amp;isModal=False" TargetMode="External"/><Relationship Id="rId391" Type="http://schemas.openxmlformats.org/officeDocument/2006/relationships/hyperlink" Target="https://community.secop.gov.co/Public/Tendering/OpportunityDetail/Index?noticeUID=CO1.NTC.1824202&amp;isFromPublicArea=True&amp;isModal=False" TargetMode="External"/><Relationship Id="rId405" Type="http://schemas.openxmlformats.org/officeDocument/2006/relationships/hyperlink" Target="https://community.secop.gov.co/Public/Tendering/OpportunityDetail/Index?noticeUID=CO1.NTC.2058137&amp;isFromPublicArea=True&amp;isModal=False" TargetMode="External"/><Relationship Id="rId447" Type="http://schemas.openxmlformats.org/officeDocument/2006/relationships/hyperlink" Target="https://community.secop.gov.co/Public/Tendering/OpportunityDetail/Index?noticeUID=CO1.NTC.2262599&amp;isFromPublicArea=True&amp;isModal=False" TargetMode="External"/><Relationship Id="rId612" Type="http://schemas.openxmlformats.org/officeDocument/2006/relationships/hyperlink" Target="https://community.secop.gov.co/Public/Tendering/OpportunityDetail/Index?noticeUID=CO1.NTC.970349&amp;isFromPublicArea=True&amp;isModal=False" TargetMode="External"/><Relationship Id="rId251" Type="http://schemas.openxmlformats.org/officeDocument/2006/relationships/hyperlink" Target="https://community.secop.gov.co/Public/Tendering/OpportunityDetail/Index?noticeUID=CO1.NTC.1407131&amp;isFromPublicArea=True&amp;isModal=False" TargetMode="External"/><Relationship Id="rId489" Type="http://schemas.openxmlformats.org/officeDocument/2006/relationships/hyperlink" Target="https://community.secop.gov.co/Public/Tendering/OpportunityDetail/Index?noticeUID=CO1.NTC.2403328&amp;isFromPublicArea=True&amp;isModal=False" TargetMode="External"/><Relationship Id="rId654" Type="http://schemas.openxmlformats.org/officeDocument/2006/relationships/hyperlink" Target="https://www.colombiacompra.gov.co/tienda-virtual-del-estado-colombiano/ordenes-compra/47077" TargetMode="External"/><Relationship Id="rId696" Type="http://schemas.openxmlformats.org/officeDocument/2006/relationships/hyperlink" Target="https://community.secop.gov.co/Public/Tendering/OpportunityDetail/Index?noticeUID=CO1.NTC.3244163&amp;isFromPublicArea=True&amp;isModal=False" TargetMode="External"/><Relationship Id="rId46" Type="http://schemas.openxmlformats.org/officeDocument/2006/relationships/hyperlink" Target="https://community.secop.gov.co/Public/Tendering/OpportunityDetail/Index?noticeUID=CO1.NTC.2748371&amp;isFromPublicArea=True&amp;isModal=False" TargetMode="External"/><Relationship Id="rId293" Type="http://schemas.openxmlformats.org/officeDocument/2006/relationships/hyperlink" Target="https://community.secop.gov.co/Public/Tendering/OpportunityDetail/Index?noticeUID=CO1.NTC.1595775&amp;isFromPublicArea=True&amp;isModal=False" TargetMode="External"/><Relationship Id="rId307" Type="http://schemas.openxmlformats.org/officeDocument/2006/relationships/hyperlink" Target="https://community.secop.gov.co/Public/Tendering/OpportunityDetail/Index?noticeUID=CO1.NTC.1727861&amp;isFromPublicArea=True&amp;isModal=False" TargetMode="External"/><Relationship Id="rId349" Type="http://schemas.openxmlformats.org/officeDocument/2006/relationships/hyperlink" Target="https://community.secop.gov.co/Public/Tendering/OpportunityDetail/Index?noticeUID=CO1.NTC.1785979&amp;isFromPublicArea=True&amp;isModal=False" TargetMode="External"/><Relationship Id="rId514" Type="http://schemas.openxmlformats.org/officeDocument/2006/relationships/hyperlink" Target="https://community.secop.gov.co/Public/Tendering/OpportunityDetail/Index?noticeUID=CO1.NTC.687243&amp;isFromPublicArea=True&amp;isModal=False" TargetMode="External"/><Relationship Id="rId556" Type="http://schemas.openxmlformats.org/officeDocument/2006/relationships/hyperlink" Target="https://community.secop.gov.co/Public/Tendering/OpportunityDetail/Index?noticeUID=CO1.NTC.704985&amp;isFromPublicArea=True&amp;isModal=False" TargetMode="External"/><Relationship Id="rId721" Type="http://schemas.openxmlformats.org/officeDocument/2006/relationships/hyperlink" Target="https://community.secop.gov.co/Public/Tendering/OpportunityDetail/Index?noticeUID=CO1.NTC.3344369&amp;isFromPublicArea=True&amp;isModal=False" TargetMode="External"/><Relationship Id="rId763" Type="http://schemas.openxmlformats.org/officeDocument/2006/relationships/hyperlink" Target="https://www.colombiacompra.gov.co/tienda-virtual-del-estado-colombiano/ordenes-compra/98503" TargetMode="External"/><Relationship Id="rId88" Type="http://schemas.openxmlformats.org/officeDocument/2006/relationships/hyperlink" Target="https://community.secop.gov.co/Public/Tendering/OpportunityDetail/Index?noticeUID=CO1.NTC.2611424&amp;isFromPublicArea=True&amp;isModal=False" TargetMode="External"/><Relationship Id="rId111" Type="http://schemas.openxmlformats.org/officeDocument/2006/relationships/hyperlink" Target="https://www.contratos.gov.co/consultas/detalleProceso.do?numConstancia=20-22-12790&amp;g-recaptcha-response=03AGdBq24nWullXiDf_i2Zu8kIisVbuqK-BS6Fxzb8UJ0VhVyQwpfgcqXS31G-s7j5U8lshvvDKFxxStWsBlXPGP6NFgZ0E0uUNA4xwaIy3io1jE2avYezHUoqFWDZ6N4K" TargetMode="External"/><Relationship Id="rId153" Type="http://schemas.openxmlformats.org/officeDocument/2006/relationships/hyperlink" Target="https://community.secop.gov.co/Public/Tendering/OpportunityDetail/Index?noticeUID=CO1.NTC.1126060&amp;isFromPublicArea=True&amp;isModal=False" TargetMode="External"/><Relationship Id="rId195" Type="http://schemas.openxmlformats.org/officeDocument/2006/relationships/hyperlink" Target="https://www.contratos.gov.co/consultas/detalleProceso.do?numConstancia=20-22-16391" TargetMode="External"/><Relationship Id="rId209" Type="http://schemas.openxmlformats.org/officeDocument/2006/relationships/hyperlink" Target="https://community.secop.gov.co/Public/Tendering/OpportunityDetail/Index?noticeUID=CO1.NTC.1348416&amp;isFromPublicArea=True&amp;isModal=False" TargetMode="External"/><Relationship Id="rId360" Type="http://schemas.openxmlformats.org/officeDocument/2006/relationships/hyperlink" Target="https://community.secop.gov.co/Public/Tendering/OpportunityDetail/Index?noticeUID=CO1.NTC.1801848&amp;isFromPublicArea=True&amp;isModal=False" TargetMode="External"/><Relationship Id="rId416" Type="http://schemas.openxmlformats.org/officeDocument/2006/relationships/hyperlink" Target="https://community.secop.gov.co/Public/Tendering/OpportunityDetail/Index?noticeUID=CO1.NTC.2163502&amp;isFromPublicArea=True&amp;isModal=False" TargetMode="External"/><Relationship Id="rId598" Type="http://schemas.openxmlformats.org/officeDocument/2006/relationships/hyperlink" Target="https://community.secop.gov.co/Public/Tendering/OpportunityDetail/Index?noticeUID=CO1.NTC.822014&amp;isFromPublicArea=True&amp;isModal=False" TargetMode="External"/><Relationship Id="rId220" Type="http://schemas.openxmlformats.org/officeDocument/2006/relationships/hyperlink" Target="https://community.secop.gov.co/Public/Tendering/OpportunityDetail/Index?noticeUID=CO1.NTC.1358161&amp;isFromPublicArea=True&amp;isModal=False" TargetMode="External"/><Relationship Id="rId458" Type="http://schemas.openxmlformats.org/officeDocument/2006/relationships/hyperlink" Target="https://community.secop.gov.co/Public/Tendering/OpportunityDetail/Index?noticeUID=CO1.NTC.2283138&amp;isFromPublicArea=True&amp;isModal=False" TargetMode="External"/><Relationship Id="rId623" Type="http://schemas.openxmlformats.org/officeDocument/2006/relationships/hyperlink" Target="https://www.contratos.gov.co/consultas/detalleProceso.do?numConstancia=19-12-9146800&amp;g-recaptcha-response=03AGdBq252pjPsipW2SyuMueCHV-Vo3D5gse_lAM7f1AjJbu-g6ylLVEf1UIcK-HtjRHLigW2FNKXpT0ElCg3EubMJ3FTXwXZQlCREBuqWzHOoIfijfhuUW2EDIa6C2uPsY8mMdTghgC18kH3g4u-m_olVVc6MxdFyKqT9Tpoc8_ndRaKFH3z_me82IStEXY6VqM1-4DznBRBbVV_cGLjale6BlDnQ278Tgf5PTRiOC-kPRq-rSfZMPrQGk001ZXDF6w_g2X0Ab_5hTHQ2KpXDno3lXW7XaPNn8V5osVRiuP3rnbZnbRzSZaNfZpF1g-A7skOP9dOG3yvKTOu9x-x8T6CqctYHqJGkwg684rt2D1E1Rce6I2OohAS0faoAnqF7dGHW7EmerKELtgmnbDrtsqCG2FgXpba_SklvEDgZLWnBfkQ7Tk1GqpaOCmch3VzvBgJbhHrqB4zJUqwfVCK4oVNw5gSU_2ZvSmXxqt1zcuXo1h9Ywd23fA8" TargetMode="External"/><Relationship Id="rId665" Type="http://schemas.openxmlformats.org/officeDocument/2006/relationships/hyperlink" Target="https://community.secop.gov.co/Public/Tendering/OpportunityDetail/Index?noticeUID=CO1.NTC.2628436&amp;isFromPublicArea=True&amp;isModal=Falsehttps://community.secop.gov.co/Public/Tendering/OpportunityDetail/Index?noticeUID=CO1.NTC.2628436&amp;isFromPublicArea=True&amp;isModal=False" TargetMode="External"/><Relationship Id="rId15" Type="http://schemas.openxmlformats.org/officeDocument/2006/relationships/hyperlink" Target="https://community.secop.gov.co/Public/Tendering/OpportunityDetail/Index?noticeUID=CO1.NTC.2611424&amp;isFromPublicArea=True&amp;isModal=False" TargetMode="External"/><Relationship Id="rId57" Type="http://schemas.openxmlformats.org/officeDocument/2006/relationships/hyperlink" Target="https://community.secop.gov.co/Public/Tendering/OpportunityDetail/Index?noticeUID=CO1.NTC.2699843&amp;isFromPublicArea=True&amp;isModal=False" TargetMode="External"/><Relationship Id="rId262" Type="http://schemas.openxmlformats.org/officeDocument/2006/relationships/hyperlink" Target="https://www.contratos.gov.co/consultas/detalleProceso.do?numConstancia=20-22-18404" TargetMode="External"/><Relationship Id="rId318" Type="http://schemas.openxmlformats.org/officeDocument/2006/relationships/hyperlink" Target="https://community.secop.gov.co/Public/Tendering/OpportunityDetail/Index?noticeUID=CO1.NTC.1750432&amp;isFromPublicArea=True&amp;isModal=False" TargetMode="External"/><Relationship Id="rId525" Type="http://schemas.openxmlformats.org/officeDocument/2006/relationships/hyperlink" Target="https://community.secop.gov.co/Public/Tendering/OpportunityDetail/Index?noticeUID=CO1.NTC.698324&amp;isFromPublicArea=True&amp;isModal=False" TargetMode="External"/><Relationship Id="rId567" Type="http://schemas.openxmlformats.org/officeDocument/2006/relationships/hyperlink" Target="https://community.secop.gov.co/Public/Tendering/OpportunityDetail/Index?noticeUID=CO1.NTC.705726&amp;isFromPublicArea=True&amp;isModal=False" TargetMode="External"/><Relationship Id="rId732" Type="http://schemas.openxmlformats.org/officeDocument/2006/relationships/hyperlink" Target="https://community.secop.gov.co/Public/Tendering/OpportunityDetail/Index?noticeUID=CO1.NTC.3389818&amp;isFromPublicArea=True&amp;isModal=False" TargetMode="External"/><Relationship Id="rId99" Type="http://schemas.openxmlformats.org/officeDocument/2006/relationships/hyperlink" Target="https://community.secop.gov.co/Public/Tendering/OpportunityDetail/Index?noticeUID=CO1.NTC.2591746&amp;isFromPublicArea=True&amp;isModal=False" TargetMode="External"/><Relationship Id="rId122" Type="http://schemas.openxmlformats.org/officeDocument/2006/relationships/hyperlink" Target="https://community.secop.gov.co/Public/Tendering/OpportunityDetail/Index?noticeUID=CO1.NTC.1111879&amp;isFromPublicArea=True&amp;isModal=False" TargetMode="External"/><Relationship Id="rId164" Type="http://schemas.openxmlformats.org/officeDocument/2006/relationships/hyperlink" Target="https://community.secop.gov.co/Public/Tendering/OpportunityDetail/Index?noticeUID=CO1.NTC.1133378&amp;isFromPublicArea=True&amp;isModal=False" TargetMode="External"/><Relationship Id="rId371" Type="http://schemas.openxmlformats.org/officeDocument/2006/relationships/hyperlink" Target="https://community.secop.gov.co/Public/Tendering/OpportunityDetail/Index?noticeUID=CO1.NTC.1804295&amp;isFromPublicArea=True&amp;isModal=False" TargetMode="External"/><Relationship Id="rId774" Type="http://schemas.openxmlformats.org/officeDocument/2006/relationships/hyperlink" Target="https://community.secop.gov.co/Public/Tendering/OpportunityDetail/Index?noticeUID=CO1.NTC.3416509&amp;isFromPublicArea=True&amp;isModal=False" TargetMode="External"/><Relationship Id="rId427" Type="http://schemas.openxmlformats.org/officeDocument/2006/relationships/hyperlink" Target="https://community.secop.gov.co/Public/Tendering/OpportunityDetail/Index?noticeUID=CO1.NTC.2234626&amp;isFromPublicArea=True&amp;isModal=False" TargetMode="External"/><Relationship Id="rId469" Type="http://schemas.openxmlformats.org/officeDocument/2006/relationships/hyperlink" Target="https://community.secop.gov.co/Public/Tendering/OpportunityDetail/Index?noticeUID=CO1.NTC.2330685&amp;isFromPublicArea=True&amp;isModal=False" TargetMode="External"/><Relationship Id="rId634" Type="http://schemas.openxmlformats.org/officeDocument/2006/relationships/hyperlink" Target="https://www.contratos.gov.co/consultas/detalleProceso.do?numConstancia=21-22-22925&amp;g-recaptcha-response=03AGdBq24NF0FbS6WaloUmfh9wtQbuH_EYWZIOwN2xKzUvm_M3jrv7AK-EUJ7F-2_NdGzY3Wx5xDKaxcbKhCnEHLmSVf_GZB1EQz26D_GhsvX3LSTq2NME2rkKP_OCjts2xaGjfdXD5G-0b65QG-lt_opBBcDTJBHRqia25vo8oGfnUaOQ-hrEsA7ZfeuvZ7thQShDaoZT0XFtRo2Tcf2CUYSTJq19Pj05JBFOZ36FLHGwm44nGqYwVrXLoaoJo_nXqOyp9DuoD6AABPm_Bn41SbpzWZq4YmN4nJMmUn1BTB77mUTwgl5S2yDXk-nmw4VzgYi_mOtD2Llrqidy14W3K7BS5QCdI71To0coo5KLtfPpqV6kqjRcMlIob7iSkioT4-af_jtZEI-n-mCirDvy7SyWTkxXStgJ3yp2XT41GBmwFJ_MT3h5BiCF91akOw4g600MfVwqiIaOp4gAVUd8-aLOwCZtcEZ3pfqRRtn9BbNXal663mGrr-E" TargetMode="External"/><Relationship Id="rId676" Type="http://schemas.openxmlformats.org/officeDocument/2006/relationships/hyperlink" Target="https://www.contratos.gov.co/consultas/detalleProceso.do?numConstancia=18-21-3793&amp;g-recaptcha-response=03ANYolqt3LUbz2ejTsVsdMcE88KX2Zawv1rx2bUBngspk8GinfWexrXbPbThppeLOl79zKXJEQHVXazLL8sSSDmEqaH436gPk3nmxpbbET3UhxVb7Y3uuuBPVeR78BbgGkz-hrK67sxDqSeEx9T0LESNjhhlmdqN9S99B7zz5u5KcuQSfPQEzZlLfDO1QyPAbsohy_l-JVJlj229KQLHt9vp-B8NoNUeGQM2ekK03zTkhjXncHB2dRAazfhr7BIIGF6D3QnDv7dUMigHnh8a4aTORlbEgVtw4hEL9HHXtVghd_LBZ0oNqK44JXNZlbhWpDoZ-3Qq7c8Z8y7G7YK1M3QMFDoZ9ExjnMDEM1ouuyME7UBpayIkAnAoQKjiELrVncfpgPbL3e2rIpYkvRqSjwr0sSfud-YziE3VXMRzZXB0S5CmLVaFUg6lJ6bfeXgnBAiBLDPD0e9lBC-twhsKxZh6KamNnRFlgukeeM4ZSX5AhuEuhNmqVciqDVMDqUO7VTSWs8WJZ3UaYyL8QFWTYgQjWVwwWzqWwCw" TargetMode="External"/><Relationship Id="rId26" Type="http://schemas.openxmlformats.org/officeDocument/2006/relationships/hyperlink" Target="https://community.secop.gov.co/Public/Tendering/OpportunityDetail/Index?noticeUID=CO1.NTC.2669107&amp;isFromPublicArea=True&amp;isModal=False" TargetMode="External"/><Relationship Id="rId231" Type="http://schemas.openxmlformats.org/officeDocument/2006/relationships/hyperlink" Target="https://community.secop.gov.co/Public/Tendering/OpportunityDetail/Index?noticeUID=CO1.NTC.1382878&amp;isFromPublicArea=True&amp;isModal=False" TargetMode="External"/><Relationship Id="rId273" Type="http://schemas.openxmlformats.org/officeDocument/2006/relationships/hyperlink" Target="https://community.secop.gov.co/Public/Tendering/OpportunityDetail/Index?noticeUID=CO1.NTC.1515975&amp;isFromPublicArea=True&amp;isModal=False" TargetMode="External"/><Relationship Id="rId329" Type="http://schemas.openxmlformats.org/officeDocument/2006/relationships/hyperlink" Target="https://community.secop.gov.co/Public/Tendering/OpportunityDetail/Index?noticeUID=CO1.NTC.1770365&amp;isFromPublicArea=True&amp;isModal=False" TargetMode="External"/><Relationship Id="rId480" Type="http://schemas.openxmlformats.org/officeDocument/2006/relationships/hyperlink" Target="https://community.secop.gov.co/Public/Tendering/OpportunityDetail/Index?noticeUID=CO1.NTC.2376151&amp;isFromPublicArea=True&amp;isModal=False" TargetMode="External"/><Relationship Id="rId536" Type="http://schemas.openxmlformats.org/officeDocument/2006/relationships/hyperlink" Target="https://community.secop.gov.co/Public/Tendering/OpportunityDetail/Index?noticeUID=CO1.NTC.698258&amp;isFromPublicArea=True&amp;isModal=False" TargetMode="External"/><Relationship Id="rId701" Type="http://schemas.openxmlformats.org/officeDocument/2006/relationships/hyperlink" Target="https://community.secop.gov.co/Public/Tendering/OpportunityDetail/Index?noticeUID=CO1.NTC.3284727&amp;isFromPublicArea=True&amp;isModal=False" TargetMode="External"/><Relationship Id="rId68" Type="http://schemas.openxmlformats.org/officeDocument/2006/relationships/hyperlink" Target="https://community.secop.gov.co/Public/Tendering/OpportunityDetail/Index?noticeUID=CO1.NTC.2682869&amp;isFromPublicArea=True&amp;isModal=False" TargetMode="External"/><Relationship Id="rId133" Type="http://schemas.openxmlformats.org/officeDocument/2006/relationships/hyperlink" Target="https://community.secop.gov.co/Public/Tendering/OpportunityDetail/Index?noticeUID=CO1.NTC.1118093&amp;isFromPublicArea=True&amp;isModal=False" TargetMode="External"/><Relationship Id="rId175" Type="http://schemas.openxmlformats.org/officeDocument/2006/relationships/hyperlink" Target="https://community.secop.gov.co/Public/Tendering/OpportunityDetail/Index?noticeUID=CO1.NTC.1161370&amp;isFromPublicArea=True&amp;isModal=False" TargetMode="External"/><Relationship Id="rId340" Type="http://schemas.openxmlformats.org/officeDocument/2006/relationships/hyperlink" Target="https://community.secop.gov.co/Public/Tendering/OpportunityDetail/Index?noticeUID=CO1.NTC.1777504&amp;isFromPublicArea=True&amp;isModal=False" TargetMode="External"/><Relationship Id="rId578" Type="http://schemas.openxmlformats.org/officeDocument/2006/relationships/hyperlink" Target="https://community.secop.gov.co/Public/Tendering/OpportunityDetail/Index?noticeUID=CO1.NTC.721309&amp;isFromPublicArea=True&amp;isModal=False" TargetMode="External"/><Relationship Id="rId743" Type="http://schemas.openxmlformats.org/officeDocument/2006/relationships/hyperlink" Target="https://community.secop.gov.co/Public/Tendering/OpportunityDetail/Index?noticeUID=CO1.NTC.2701013&amp;isFromPublicArea=True&amp;isModal=False" TargetMode="External"/><Relationship Id="rId785" Type="http://schemas.microsoft.com/office/2017/10/relationships/threadedComment" Target="../threadedComments/threadedComment1.xml"/><Relationship Id="rId200" Type="http://schemas.openxmlformats.org/officeDocument/2006/relationships/hyperlink" Target="https://community.secop.gov.co/Public/Tendering/OpportunityDetail/Index?noticeUID=CO1.NTC.1304270&amp;isFromPublicArea=True&amp;isModal=False" TargetMode="External"/><Relationship Id="rId382" Type="http://schemas.openxmlformats.org/officeDocument/2006/relationships/hyperlink" Target="https://community.secop.gov.co/Public/Tendering/OpportunityDetail/Index?noticeUID=CO1.NTC.1811503&amp;isFromPublicArea=True&amp;isModal=False" TargetMode="External"/><Relationship Id="rId438" Type="http://schemas.openxmlformats.org/officeDocument/2006/relationships/hyperlink" Target="https://community.secop.gov.co/Public/Tendering/OpportunityDetail/Index?noticeUID=CO1.NTC.2251589&amp;isFromPublicArea=True&amp;isModal=False" TargetMode="External"/><Relationship Id="rId603" Type="http://schemas.openxmlformats.org/officeDocument/2006/relationships/hyperlink" Target="https://community.secop.gov.co/Public/Tendering/OpportunityDetail/Index?noticeUID=CO1.NTC.909052&amp;isFromPublicArea=True&amp;isModal=False" TargetMode="External"/><Relationship Id="rId645" Type="http://schemas.openxmlformats.org/officeDocument/2006/relationships/hyperlink" Target="https://www.contratos.gov.co/consultas/detalleProceso.do?numConstancia=20-22-17537&amp;g-recaptcha-response=03AGdBq25TQXp_kqe1ZuJBldfVdXs5-sr5KjhcUT-JeXm0Cd6HEdWtk7EGE8EWfhXU5DqJ3gpqemydKfmLVCo-QFtX8P92bOiw7uFEHFLeIyBX-NIJP-bVOCL2B_vhk8cftxo8RT2vAsAePtj8zAPPuQ7FsTqsySWGz5UpjIEbS_TFaDdvp4qmqJGkru3A5VKITLEsFT8PNHtk-hVgf3qRYpbZyN6-g4esXjfV0g-rawosZmIU1LCmOvoG7nC5rWrcFhwNXJnGvRB-pbM71lPhQHGdGE6ow9O3s61ozPj7H3JQr8rOWAwg1HgBKlLc4E0RMpdKZ5PaFNrIQ9XB128t84W1XhWhxqnsrlNhjiTb2N4OWTxBKyvbT8bkEAG-sXgzYcymNpSqAWkCREjDg7oOAW1Zxr9wa7tXI8FbRCBoAer4jtYU5PkXAzh1Ew3r_9-1nH8Y-mL9l3QErjZ_XGMWtDAgf2jqw7v0NQ" TargetMode="External"/><Relationship Id="rId687" Type="http://schemas.openxmlformats.org/officeDocument/2006/relationships/hyperlink" Target="https://community.secop.gov.co/Public/Tendering/OpportunityDetail/Index?noticeUID=CO1.NTC.3135937&amp;isFromPublicArea=True&amp;isModal=False" TargetMode="External"/><Relationship Id="rId242" Type="http://schemas.openxmlformats.org/officeDocument/2006/relationships/hyperlink" Target="https://community.secop.gov.co/Public/Tendering/OpportunityDetail/Index?noticeUID=CO1.NTC.1397499&amp;isFromPublicArea=True&amp;isModal=False" TargetMode="External"/><Relationship Id="rId284" Type="http://schemas.openxmlformats.org/officeDocument/2006/relationships/hyperlink" Target="https://community.secop.gov.co/Public/Tendering/OpportunityDetail/Index?noticeUID=CO1.NTC.1564025&amp;isFromPublicArea=True&amp;isModal=False" TargetMode="External"/><Relationship Id="rId491" Type="http://schemas.openxmlformats.org/officeDocument/2006/relationships/hyperlink" Target="https://community.secop.gov.co/Public/Tendering/OpportunityDetail/Index?noticeUID=CO1.NTC.2400830&amp;isFromPublicArea=True&amp;isModal=False" TargetMode="External"/><Relationship Id="rId505" Type="http://schemas.openxmlformats.org/officeDocument/2006/relationships/hyperlink" Target="https://community.secop.gov.co/Public/Tendering/OpportunityDetail/Index?noticeUID=CO1.NTC.1805817&amp;isFromPublicArea=True&amp;isModal=False" TargetMode="External"/><Relationship Id="rId712" Type="http://schemas.openxmlformats.org/officeDocument/2006/relationships/hyperlink" Target="https://community.secop.gov.co/Public/Tendering/OpportunityDetail/Index?noticeUID=CO1.NTC.3115365&amp;isFromPublicArea=True&amp;isModal=False" TargetMode="External"/><Relationship Id="rId37" Type="http://schemas.openxmlformats.org/officeDocument/2006/relationships/hyperlink" Target="https://community.secop.gov.co/Public/Tendering/OpportunityDetail/Index?noticeUID=CO1.NTC.2765679&amp;isFromPublicArea=True&amp;isModal=False" TargetMode="External"/><Relationship Id="rId79" Type="http://schemas.openxmlformats.org/officeDocument/2006/relationships/hyperlink" Target="https://community.secop.gov.co/Public/Tendering/OpportunityDetail/Index?noticeUID=CO1.NTC.2588549&amp;isFromPublicArea=True&amp;isModal=False" TargetMode="External"/><Relationship Id="rId102" Type="http://schemas.openxmlformats.org/officeDocument/2006/relationships/hyperlink" Target="https://community.secop.gov.co/Public/Tendering/OpportunityDetail/Index?noticeUID=CO1.NTC.2594279&amp;isFromPublicArea=True&amp;isModal=False" TargetMode="External"/><Relationship Id="rId144" Type="http://schemas.openxmlformats.org/officeDocument/2006/relationships/hyperlink" Target="https://community.secop.gov.co/Public/Tendering/OpportunityDetail/Index?noticeUID=CO1.NTC.1120758&amp;isFromPublicArea=True&amp;isModal=False" TargetMode="External"/><Relationship Id="rId547" Type="http://schemas.openxmlformats.org/officeDocument/2006/relationships/hyperlink" Target="https://community.secop.gov.co/Public/Tendering/OpportunityDetail/Index?noticeUID=CO1.NTC.705240&amp;isFromPublicArea=True&amp;isModal=False" TargetMode="External"/><Relationship Id="rId589" Type="http://schemas.openxmlformats.org/officeDocument/2006/relationships/hyperlink" Target="https://community.secop.gov.co/Public/Tendering/OpportunityDetail/Index?noticeUID=CO1.NTC.735266&amp;isFromPublicArea=True&amp;isModal=False" TargetMode="External"/><Relationship Id="rId754" Type="http://schemas.openxmlformats.org/officeDocument/2006/relationships/hyperlink" Target="https://community.secop.gov.co/Public/Tendering/OpportunityDetail/Index?noticeUID=CO1.NTC.3453176&amp;isFromPublicArea=True&amp;isModal=False" TargetMode="External"/><Relationship Id="rId90" Type="http://schemas.openxmlformats.org/officeDocument/2006/relationships/hyperlink" Target="https://community.secop.gov.co/Public/Tendering/OpportunityDetail/Index?noticeUID=CO1.NTC.2861134&amp;isFromPublicArea=True&amp;isModal=False" TargetMode="External"/><Relationship Id="rId186" Type="http://schemas.openxmlformats.org/officeDocument/2006/relationships/hyperlink" Target="https://community.secop.gov.co/Public/Tendering/OpportunityDetail/Index?noticeUID=CO1.NTC.1254473&amp;isFromPublicArea=True&amp;isModal=False" TargetMode="External"/><Relationship Id="rId351" Type="http://schemas.openxmlformats.org/officeDocument/2006/relationships/hyperlink" Target="https://community.secop.gov.co/Public/Tendering/OpportunityDetail/Index?noticeUID=CO1.NTC.1793669&amp;isFromPublicArea=True&amp;isModal=False" TargetMode="External"/><Relationship Id="rId393" Type="http://schemas.openxmlformats.org/officeDocument/2006/relationships/hyperlink" Target="https://community.secop.gov.co/Public/Tendering/OpportunityDetail/Index?noticeUID=CO1.NTC.1830981&amp;isFromPublicArea=True&amp;isModal=False" TargetMode="External"/><Relationship Id="rId407" Type="http://schemas.openxmlformats.org/officeDocument/2006/relationships/hyperlink" Target="https://community.secop.gov.co/Public/Tendering/OpportunityDetail/Index?noticeUID=CO1.NTC.2052472&amp;isFromPublicArea=True&amp;isModal=False" TargetMode="External"/><Relationship Id="rId449" Type="http://schemas.openxmlformats.org/officeDocument/2006/relationships/hyperlink" Target="https://community.secop.gov.co/Public/Tendering/OpportunityDetail/Index?noticeUID=CO1.NTC.2263136&amp;isFromPublicArea=True&amp;isModal=False" TargetMode="External"/><Relationship Id="rId614" Type="http://schemas.openxmlformats.org/officeDocument/2006/relationships/hyperlink" Target="https://community.secop.gov.co/Public/Tendering/OpportunityDetail/Index?noticeUID=CO1.NTC.1001714&amp;isFromPublicArea=True&amp;isModal=False" TargetMode="External"/><Relationship Id="rId656" Type="http://schemas.openxmlformats.org/officeDocument/2006/relationships/hyperlink" Target="https://community.secop.gov.co/Public/Common/GoogleReCaptcha/Index?previousUrl=https%3a%2f%2fcommunity.secop.gov.co%2fPublic%2fTendering%2fOpportunityDetail%2fIndex%3fnoticeUID%3dCO1.NTC.1716927%26isFromPublicArea%3dTrue%26isModal%3dFalse" TargetMode="External"/><Relationship Id="rId211" Type="http://schemas.openxmlformats.org/officeDocument/2006/relationships/hyperlink" Target="https://community.secop.gov.co/Public/Tendering/OpportunityDetail/Index?noticeUID=CO1.NTC.1351534&amp;isFromPublicArea=True&amp;isModal=False" TargetMode="External"/><Relationship Id="rId253" Type="http://schemas.openxmlformats.org/officeDocument/2006/relationships/hyperlink" Target="https://community.secop.gov.co/Public/Tendering/OpportunityDetail/Index?noticeUID=CO1.NTC.1409933&amp;isFromPublicArea=True&amp;isModal=False" TargetMode="External"/><Relationship Id="rId295" Type="http://schemas.openxmlformats.org/officeDocument/2006/relationships/hyperlink" Target="https://community.secop.gov.co/Public/Tendering/OpportunityDetail/Index?noticeUID=CO1.NTC.1628049&amp;isFromPublicArea=True&amp;isModal=False" TargetMode="External"/><Relationship Id="rId309" Type="http://schemas.openxmlformats.org/officeDocument/2006/relationships/hyperlink" Target="https://community.secop.gov.co/Public/Tendering/OpportunityDetail/Index?noticeUID=CO1.NTC.1731453&amp;isFromPublicArea=True&amp;isModal=False" TargetMode="External"/><Relationship Id="rId460" Type="http://schemas.openxmlformats.org/officeDocument/2006/relationships/hyperlink" Target="https://community.secop.gov.co/Public/Tendering/OpportunityDetail/Index?noticeUID=CO1.NTC.2284293&amp;isFromPublicArea=True&amp;isModal=False" TargetMode="External"/><Relationship Id="rId516" Type="http://schemas.openxmlformats.org/officeDocument/2006/relationships/hyperlink" Target="https://community.secop.gov.co/Public/Tendering/OpportunityDetail/Index?noticeUID=CO1.NTC.689666&amp;isFromPublicArea=True&amp;isModal=False" TargetMode="External"/><Relationship Id="rId698" Type="http://schemas.openxmlformats.org/officeDocument/2006/relationships/hyperlink" Target="https://community.secop.gov.co/Public/Tendering/OpportunityDetail/Index?noticeUID=CO1.NTC.3162828&amp;isFromPublicArea=True&amp;isModal=False" TargetMode="External"/><Relationship Id="rId48" Type="http://schemas.openxmlformats.org/officeDocument/2006/relationships/hyperlink" Target="https://community.secop.gov.co/Public/Tendering/OpportunityDetail/Index?noticeUID=CO1.NTC.2700953&amp;isFromPublicArea=True&amp;isModal=False" TargetMode="External"/><Relationship Id="rId113" Type="http://schemas.openxmlformats.org/officeDocument/2006/relationships/hyperlink" Target="https://www.contratos.gov.co/consultas/detalleProceso.do?numConstancia=20-22-12827&amp;g-recaptcha-response=03AGdBq25bmkQZVplTWFEOnD4bIQXTDJigBg_NcvLXo4UzgQvwh3eFcqquAv0i__XyLodUI7rcSELMLZmK-4DrnYKGQgTZOFmFlfEtk3TBd72rc3zDJnz5HT_gv2DL2-zssm5IiqnjALoU6Oe8jpPd-L849RKU8f6zlp4hoz6LQ2c8mfocv2k6BINBroU7QMHj0ruckkQJ8dlDmC00Gz5WFcTLrGuVu1umX9J_Di6v1v7Nu0VMudclehpW5cgTHD2C2mVVJpQzuQ-nOe-2hPF1XtXU61bt04V-DJ3WOTjPQXEjUpWOG8NTEVsFzYNsro3c2C_XKc9TgRbsbQ3ruhDxMBqrh16v0FOOpyE7iQ-6a1i4paxjcqyGXstKsboUtk8uWu1dfHoC_iUHZ5nYrCoSDUmbJYtp1oLJYCRolfey1uK3Okq2mhwW6QcE_fLa_tCxx1GqMsKhqlxt" TargetMode="External"/><Relationship Id="rId320" Type="http://schemas.openxmlformats.org/officeDocument/2006/relationships/hyperlink" Target="https://community.secop.gov.co/Public/Tendering/OpportunityDetail/Index?noticeUID=CO1.NTC.1749786&amp;isFromPublicArea=True&amp;isModal=False" TargetMode="External"/><Relationship Id="rId558" Type="http://schemas.openxmlformats.org/officeDocument/2006/relationships/hyperlink" Target="https://community.secop.gov.co/Public/Tendering/OpportunityDetail/Index?noticeUID=CO1.NTC.703484&amp;isFromPublicArea=True&amp;isModal=False" TargetMode="External"/><Relationship Id="rId723" Type="http://schemas.openxmlformats.org/officeDocument/2006/relationships/hyperlink" Target="https://community.secop.gov.co/Public/Tendering/OpportunityDetail/Index?noticeUID=CO1.NTC.3348519&amp;isFromPublicArea=True&amp;isModal=False" TargetMode="External"/><Relationship Id="rId765" Type="http://schemas.openxmlformats.org/officeDocument/2006/relationships/hyperlink" Target="https://www.colombiacompra.gov.co/tienda-virtual-del-estado-colombiano/ordenes-compra/98521" TargetMode="External"/><Relationship Id="rId155" Type="http://schemas.openxmlformats.org/officeDocument/2006/relationships/hyperlink" Target="https://community.secop.gov.co/Public/Tendering/OpportunityDetail/Index?noticeUID=CO1.NTC.1131494&amp;isFromPublicArea=True&amp;isModal=False" TargetMode="External"/><Relationship Id="rId197" Type="http://schemas.openxmlformats.org/officeDocument/2006/relationships/hyperlink" Target="https://community.secop.gov.co/Public/Tendering/OpportunityDetail/Index?noticeUID=CO1.NTC.1308619&amp;isFromPublicArea=True&amp;isModal=False" TargetMode="External"/><Relationship Id="rId362" Type="http://schemas.openxmlformats.org/officeDocument/2006/relationships/hyperlink" Target="https://community.secop.gov.co/Public/Tendering/OpportunityDetail/Index?noticeUID=CO1.NTC.1798255&amp;isFromPublicArea=True&amp;isModal=False" TargetMode="External"/><Relationship Id="rId418" Type="http://schemas.openxmlformats.org/officeDocument/2006/relationships/hyperlink" Target="https://community.secop.gov.co/Public/Tendering/OpportunityDetail/Index?noticeUID=CO1.NTC.2129428&amp;isFromPublicArea=True&amp;isModal=False" TargetMode="External"/><Relationship Id="rId625" Type="http://schemas.openxmlformats.org/officeDocument/2006/relationships/hyperlink" Target="https://www.contratos.gov.co/consultas/detalleProceso.do?numConstancia=19-12-9700315&amp;g-recaptcha-response=03AGdBq24id_gXE6-zszjgickaCnPbpSn-yO72OPqwQ48Uhfh1NUap7ceP13PCOSaz15cTY2nILq1sD-dC7ZP5tSgZ1iqfORIYCqP6P4ZoESny5BCqRJDz4KqK-NpHp7_I-yLDEsOh55xqviev7hfCw0WGb3zrJveBfracKithXth8Ps2oggONGR0xOOLiIa3WlBhh78AhIMLKUd-vdYRqwp-mVd8AFwokIdc2CT9__TkuGAjEFrdSY-rpJ8ZCLg0JQnkeV74LhtXrjOVkrtt6OdJFNyTHZp4ZS3aw1nS3emm8LPAM8QSXMWYMm9zPuhApmLM3vmwFZbSOwghet3I5QDXApnhjtVWooS5IYx6llWFt0Lhde0BSC-Pj5kkMUnvvvo1tzE9KROiebC5AfW19rDjyg4wZHTo4CZLcuRSVryR-rF3Zm1VyUiqc-hSNUxi4GRtHIsCCEpYtJxIYe17L5ShbuRT71JGKrg" TargetMode="External"/><Relationship Id="rId222" Type="http://schemas.openxmlformats.org/officeDocument/2006/relationships/hyperlink" Target="https://community.secop.gov.co/Public/Tendering/OpportunityDetail/Index?noticeUID=CO1.NTC.1360848&amp;isFromPublicArea=True&amp;isModal=true&amp;asPopupView=true" TargetMode="External"/><Relationship Id="rId264" Type="http://schemas.openxmlformats.org/officeDocument/2006/relationships/hyperlink" Target="https://www.contratos.gov.co/consultas/detalleProceso.do?numConstancia=20-22-18418" TargetMode="External"/><Relationship Id="rId471" Type="http://schemas.openxmlformats.org/officeDocument/2006/relationships/hyperlink" Target="https://community.secop.gov.co/Public/Tendering/OpportunityDetail/Index?noticeUID=CO1.NTC.2335144&amp;isFromPublicArea=True&amp;isModal=False" TargetMode="External"/><Relationship Id="rId667" Type="http://schemas.openxmlformats.org/officeDocument/2006/relationships/hyperlink" Target="https://www.contratos.gov.co/consultas/detalleProceso.do?numConstancia=22-22-36873&amp;g-recaptcha-response=03ANYolqssfXNZfIvoXc_tXQFvCxmmOMtIrafSFicg1Arhxrbo-mFypzhIgIwVoeHliKLKQcgB4KuiGN0XFFTsYA8kXT4VsGhC0EWSjq8KyNydiqF0xVhMwZ5CSS-9pQJXhrb-EtXRAJbrflQOnDvxSIy3zrpO031SUekOnDqFGZpRo9kYSHJiL7KeocdD3aReQvrB4KOVoXs7PtyCRGkebL2IXNKAsXoef9U5bECnvGi-LLHPXBF3Bi68vAwLlY1rzcdNBm6x8hRwb8yLcQTzkucMg22xhBCnU9kXxejSE6vF6zzDNa4E_rcXPV54gtv_HUe0f_ERFu2u_bSyZFFTekflcLlx4nKJ5TKsBBGdKAlRiBBmmQRutiPri9BQYAGOnRnxGjTg9BSU1S7-OY_Ghec8saXYQszl3gB6CXVGUvWtTG9diODFDaGHX0r0KYLsZkLeg2v0n27qssb0dcKM3hvJJvNOQYpQpXwAnIc3Tvj3rS96t0RHYHEpv-nrPBGcW1D7sZ1g1e4GscA-BSdfKV3QeyD3yDA2UQ" TargetMode="External"/><Relationship Id="rId17" Type="http://schemas.openxmlformats.org/officeDocument/2006/relationships/hyperlink" Target="https://community.secop.gov.co/Public/Tendering/OpportunityDetail/Index?noticeUID=CO1.NTC.2681859&amp;isFromPublicArea=True&amp;isModal=False" TargetMode="External"/><Relationship Id="rId59" Type="http://schemas.openxmlformats.org/officeDocument/2006/relationships/hyperlink" Target="https://community.secop.gov.co/Public/Tendering/OpportunityDetail/Index?noticeUID=CO1.NTC.2749968&amp;isFromPublicArea=True&amp;isModal=False" TargetMode="External"/><Relationship Id="rId124" Type="http://schemas.openxmlformats.org/officeDocument/2006/relationships/hyperlink" Target="https://community.secop.gov.co/Public/Tendering/OpportunityDetail/Index?noticeUID=CO1.NTC.1112456&amp;isFromPublicArea=True&amp;isModal=False" TargetMode="External"/><Relationship Id="rId527" Type="http://schemas.openxmlformats.org/officeDocument/2006/relationships/hyperlink" Target="https://community.secop.gov.co/Public/Tendering/OpportunityDetail/Index?noticeUID=CO1.NTC.698236&amp;isFromPublicArea=True&amp;isModal=False" TargetMode="External"/><Relationship Id="rId569" Type="http://schemas.openxmlformats.org/officeDocument/2006/relationships/hyperlink" Target="https://community.secop.gov.co/Public/Tendering/OpportunityDetail/Index?noticeUID=CO1.NTC.715145&amp;isFromPublicArea=True&amp;isModal=False" TargetMode="External"/><Relationship Id="rId734" Type="http://schemas.openxmlformats.org/officeDocument/2006/relationships/hyperlink" Target="https://community.secop.gov.co/Public/Tendering/OpportunityDetail/Index?noticeUID=CO1.NTC.3389822&amp;isFromPublicArea=True&amp;isModal=False" TargetMode="External"/><Relationship Id="rId776" Type="http://schemas.openxmlformats.org/officeDocument/2006/relationships/hyperlink" Target="https://community.secop.gov.co/Public/Tendering/OpportunityDetail/Index?noticeUID=CO1.NTC.3481617&amp;isFromPublicArea=True&amp;isModal=False" TargetMode="External"/><Relationship Id="rId70" Type="http://schemas.openxmlformats.org/officeDocument/2006/relationships/hyperlink" Target="https://colombiacompra.gov.co/tienda-virtual-del-estado-colombiano/ordenes-compra/85440" TargetMode="External"/><Relationship Id="rId166" Type="http://schemas.openxmlformats.org/officeDocument/2006/relationships/hyperlink" Target="https://community.secop.gov.co/Public/Tendering/OpportunityDetail/Index?noticeUID=CO1.NTC.1144878&amp;isFromPublicArea=True&amp;isModal=Fals" TargetMode="External"/><Relationship Id="rId331" Type="http://schemas.openxmlformats.org/officeDocument/2006/relationships/hyperlink" Target="https://community.secop.gov.co/Public/Tendering/OpportunityDetail/Index?noticeUID=CO1.NTC.1769498&amp;isFromPublicArea=True&amp;isModal=False" TargetMode="External"/><Relationship Id="rId373" Type="http://schemas.openxmlformats.org/officeDocument/2006/relationships/hyperlink" Target="https://community.secop.gov.co/Public/Tendering/OpportunityDetail/Index?noticeUID=CO1.NTC.1804601&amp;isFromPublicArea=True&amp;isModal=False" TargetMode="External"/><Relationship Id="rId429" Type="http://schemas.openxmlformats.org/officeDocument/2006/relationships/hyperlink" Target="https://community.secop.gov.co/Public/Tendering/OpportunityDetail/Index?noticeUID=CO1.NTC.2237745&amp;isFromPublicArea=True&amp;isModal=False" TargetMode="External"/><Relationship Id="rId580" Type="http://schemas.openxmlformats.org/officeDocument/2006/relationships/hyperlink" Target="https://community.secop.gov.co/Public/Tendering/OpportunityDetail/Index?noticeUID=CO1.NTC.732607&amp;isFromPublicArea=True&amp;isModal=False" TargetMode="External"/><Relationship Id="rId636" Type="http://schemas.openxmlformats.org/officeDocument/2006/relationships/hyperlink" Target="https://www.contratos.gov.co/consultas/detalleProceso.do?numConstancia=21-22-22927&amp;g-recaptcha-response=03AGdBq24byzWNlUPnqqF1DNB5q0Th-mTOfpk_-dHhaaCKhuUvYFfKR6IXDZ7NIw7H-e0n9Z5HY8JLv15Fas5CYwwXrH31b1hEZ3kwjcihgSA5IlGZCf9TewxJchHkcLdns-U-JiWPQ7fabl90iRVNQ42W3Z3r8JVla7hWYB1mo7ryOxAuuDof40DpbICKW8LQOnpJES_8YWhOemSgCf_0gIFkLPg1s-I3DvqOrfv24X-SW52dPEPsGqvZQSJHeoBp3cwKwdtX88apz-8r3tZXqVbhWZ5f9KSw1wlHjUv12_UwtBI0aY3bEAzDRZEBa5XWYamyywogmY1hmFoDJzRoBgtgyqpTf89RGycWYNxrZ6nkKhUnNJCZFzHj37VasA2npyIMeUD6cY_J-F3Lf5jOpVIfxz6EadsIGZQQFtxBqvG2Y1EcjW3wiFq3_eMBwllXTy0L2SPzhAr_ZHpzhdgWP_XSYC3g71VpKA" TargetMode="External"/><Relationship Id="rId1" Type="http://schemas.openxmlformats.org/officeDocument/2006/relationships/hyperlink" Target="https://community.secop.gov.co/Public/Tendering/OpportunityDetail/Index?noticeUID=CO1.NTC.2843243&amp;isFromPublicArea=True&amp;isModal=False" TargetMode="External"/><Relationship Id="rId233" Type="http://schemas.openxmlformats.org/officeDocument/2006/relationships/hyperlink" Target="https://community.secop.gov.co/Public/Tendering/OpportunityDetail/Index?noticeUID=CO1.NTC.1383026&amp;isFromPublicArea=True&amp;isModal=true&amp;asPopupView=true" TargetMode="External"/><Relationship Id="rId440" Type="http://schemas.openxmlformats.org/officeDocument/2006/relationships/hyperlink" Target="https://community.secop.gov.co/Public/Tendering/OpportunityDetail/Index?noticeUID=CO1.NTC.2254456&amp;isFromPublicArea=True&amp;isModal=False" TargetMode="External"/><Relationship Id="rId678" Type="http://schemas.openxmlformats.org/officeDocument/2006/relationships/hyperlink" Target="https://community.secop.gov.co/Public/Tendering/OpportunityDetail/Index?noticeUID=CO1.NTC.3112873&amp;isFromPublicArea=True&amp;isModal=False" TargetMode="External"/><Relationship Id="rId28" Type="http://schemas.openxmlformats.org/officeDocument/2006/relationships/hyperlink" Target="https://community.secop.gov.co/Public/Tendering/OpportunityDetail/Index?noticeUID=CO1.NTC.2700378&amp;isFromPublicArea=True&amp;isModal=False" TargetMode="External"/><Relationship Id="rId275" Type="http://schemas.openxmlformats.org/officeDocument/2006/relationships/hyperlink" Target="https://community.secop.gov.co/Public/Tendering/OpportunityDetail/Index?noticeUID=CO1.NTC.1504611&amp;isFromPublicArea=True&amp;isModal=False" TargetMode="External"/><Relationship Id="rId300" Type="http://schemas.openxmlformats.org/officeDocument/2006/relationships/hyperlink" Target="https://community.secop.gov.co/Public/Tendering/OpportunityDetail/Index?noticeUID=CO1.NTC.1723355&amp;isFromPublicArea=True&amp;isModal=False" TargetMode="External"/><Relationship Id="rId482" Type="http://schemas.openxmlformats.org/officeDocument/2006/relationships/hyperlink" Target="https://community.secop.gov.co/Public/Tendering/OpportunityDetail/Index?noticeUID=CO1.NTC.2379808&amp;isFromPublicArea=True&amp;isModal=False" TargetMode="External"/><Relationship Id="rId538" Type="http://schemas.openxmlformats.org/officeDocument/2006/relationships/hyperlink" Target="https://community.secop.gov.co/Public/Tendering/OpportunityDetail/Index?noticeUID=CO1.NTC.701713&amp;isFromPublicArea=True&amp;isModal=False" TargetMode="External"/><Relationship Id="rId703" Type="http://schemas.openxmlformats.org/officeDocument/2006/relationships/hyperlink" Target="https://community.secop.gov.co/Public/Tendering/OpportunityDetail/Index?noticeUID=CO1.NTC.3289884&amp;isFromPublicArea=True&amp;isModal=False" TargetMode="External"/><Relationship Id="rId745" Type="http://schemas.openxmlformats.org/officeDocument/2006/relationships/hyperlink" Target="https://www.colombiacompra.gov.co/tienda-virtual-del-estado-colombiano/ordenes-compra/96132" TargetMode="External"/><Relationship Id="rId81" Type="http://schemas.openxmlformats.org/officeDocument/2006/relationships/hyperlink" Target="https://community.secop.gov.co/Public/Tendering/OpportunityDetail/Index?noticeUID=CO1.NTC.2601000&amp;isFromPublicArea=True&amp;isModal=False" TargetMode="External"/><Relationship Id="rId135" Type="http://schemas.openxmlformats.org/officeDocument/2006/relationships/hyperlink" Target="https://community.secop.gov.co/Public/Tendering/OpportunityDetail/Index?noticeUID=CO1.NTC.1118666&amp;isFromPublicArea=True&amp;isModal=False" TargetMode="External"/><Relationship Id="rId177" Type="http://schemas.openxmlformats.org/officeDocument/2006/relationships/hyperlink" Target="https://community.secop.gov.co/Public/Tendering/OpportunityDetail/Index?noticeUID=CO1.NTC.1170219&amp;isFromPublicArea=True&amp;isModal=False" TargetMode="External"/><Relationship Id="rId342" Type="http://schemas.openxmlformats.org/officeDocument/2006/relationships/hyperlink" Target="https://community.secop.gov.co/Public/Tendering/OpportunityDetail/Index?noticeUID=CO1.NTC.1777292&amp;isFromPublicArea=True&amp;isModal=False" TargetMode="External"/><Relationship Id="rId384" Type="http://schemas.openxmlformats.org/officeDocument/2006/relationships/hyperlink" Target="https://community.secop.gov.co/Public/Tendering/OpportunityDetail/Index?noticeUID=CO1.NTC.1810090&amp;isFromPublicArea=True&amp;isModal=False" TargetMode="External"/><Relationship Id="rId591" Type="http://schemas.openxmlformats.org/officeDocument/2006/relationships/hyperlink" Target="https://community.secop.gov.co/Public/Tendering/OpportunityDetail/Index?noticeUID=CO1.NTC.762541&amp;isFromPublicArea=True&amp;isModal=False" TargetMode="External"/><Relationship Id="rId605" Type="http://schemas.openxmlformats.org/officeDocument/2006/relationships/hyperlink" Target="https://community.secop.gov.co/Public/Tendering/OpportunityDetail/Index?noticeUID=CO1.NTC.904923&amp;isFromPublicArea=True&amp;isModal=False" TargetMode="External"/><Relationship Id="rId202" Type="http://schemas.openxmlformats.org/officeDocument/2006/relationships/hyperlink" Target="https://community.secop.gov.co/Public/Tendering/OpportunityDetail/Index?noticeUID=CO1.NTC.1334083&amp;isFromPublicArea=True&amp;isModal=False" TargetMode="External"/><Relationship Id="rId244" Type="http://schemas.openxmlformats.org/officeDocument/2006/relationships/hyperlink" Target="https://community.secop.gov.co/Public/Tendering/OpportunityDetail/Index?noticeUID=CO1.NTC.1397792&amp;isFromPublicArea=True&amp;isModal=False" TargetMode="External"/><Relationship Id="rId647" Type="http://schemas.openxmlformats.org/officeDocument/2006/relationships/hyperlink" Target="https://www.contratos.gov.co/consultas/detalleProceso.do?numConstancia=20-22-15915&amp;g-recaptcha-response=03AGdBq26Fw5UBaqVpEIosJmCGJ7IX8Z2GTwniFnppAVg2otKtdwK86gpcr0Wz1bMbqi65lgrGDphF-Uk4mdoPAqlfnXLXa76IhxNkJHxJAsk8hm1Ws6Pk5OvDBC4Z507N67bCCRBZv_PZR5jOmCOUCqb3UlE-WdEZv5gMxMBZvyxYPAn_Qe2oNM7m6fSMb79R87xxVhT9gXvM7TQMhItyjHtMrjLIx7-HSc9Yv8hQBD3l0OlP1duMvDcwEXiCM0O7Jj2ioGEJyB5UPTUgRfoIM2IhSwYSzzIser6B0ripeWMmqLss6XoxCrYfFtsitlxv9d70mz9NCkZNGm9EVU5k5hFFuWmjTOXfJWQgbaBUwY6A_UshFQ7GZMy8JgYZziLGvIQSyPekT5px8XZbVxbDaBSLy30TGRsMJz15izAdZqy0ujsoWqgUIrUa2iNdAzKD-jrFbj-5t15IYLzqsDksVlOES2NKXyHslQ" TargetMode="External"/><Relationship Id="rId689" Type="http://schemas.openxmlformats.org/officeDocument/2006/relationships/hyperlink" Target="https://community.secop.gov.co/Public/Tendering/OpportunityDetail/Index?noticeUID=CO1.NTC.3139409&amp;isFromPublicArea=True&amp;isModal=False" TargetMode="External"/><Relationship Id="rId39" Type="http://schemas.openxmlformats.org/officeDocument/2006/relationships/hyperlink" Target="https://community.secop.gov.co/Public/Tendering/OpportunityDetail/Index?noticeUID=CO1.NTC.2747440&amp;isFromPublicArea=True&amp;isModal=False" TargetMode="External"/><Relationship Id="rId286" Type="http://schemas.openxmlformats.org/officeDocument/2006/relationships/hyperlink" Target="https://community.secop.gov.co/Public/Tendering/OpportunityDetail/Index?noticeUID=CO1.NTC.1607478&amp;isFromPublicArea=True&amp;isModal=False" TargetMode="External"/><Relationship Id="rId451" Type="http://schemas.openxmlformats.org/officeDocument/2006/relationships/hyperlink" Target="https://community.secop.gov.co/Public/Tendering/OpportunityDetail/Index?noticeUID=CO1.NTC.2267746&amp;isFromPublicArea=True&amp;isModal=False" TargetMode="External"/><Relationship Id="rId493" Type="http://schemas.openxmlformats.org/officeDocument/2006/relationships/hyperlink" Target="https://community.secop.gov.co/Public/Tendering/OpportunityDetail/Index?noticeUID=CO1.NTC.2373488&amp;isFromPublicArea=True&amp;isModal=False" TargetMode="External"/><Relationship Id="rId507" Type="http://schemas.openxmlformats.org/officeDocument/2006/relationships/hyperlink" Target="https://community.secop.gov.co/Public/Tendering/OpportunityDetail/Index?noticeUID=CO1.NTC.2888713&amp;isFromPublicArea=True&amp;isModal=False" TargetMode="External"/><Relationship Id="rId549" Type="http://schemas.openxmlformats.org/officeDocument/2006/relationships/hyperlink" Target="https://community.secop.gov.co/Public/Tendering/OpportunityDetail/Index?noticeUID=CO1.NTC.712907&amp;isFromPublicArea=True&amp;isModal=False" TargetMode="External"/><Relationship Id="rId714" Type="http://schemas.openxmlformats.org/officeDocument/2006/relationships/hyperlink" Target="https://community.secop.gov.co/Public/Tendering/OpportunityDetail/Index?noticeUID=CO1.NTC.3314412&amp;isFromPublicArea=True&amp;isModal=False" TargetMode="External"/><Relationship Id="rId756" Type="http://schemas.openxmlformats.org/officeDocument/2006/relationships/hyperlink" Target="https://community.secop.gov.co/Public/Tendering/OpportunityDetail/Index?noticeUID=CO1.NTC.3452443&amp;isFromPublicArea=True&amp;isModal=False" TargetMode="External"/><Relationship Id="rId50" Type="http://schemas.openxmlformats.org/officeDocument/2006/relationships/hyperlink" Target="https://community.secop.gov.co/Public/Tendering/OpportunityDetail/Index?noticeUID=CO1.NTC.2747042&amp;isFromPublicArea=True&amp;isModal=False" TargetMode="External"/><Relationship Id="rId104" Type="http://schemas.openxmlformats.org/officeDocument/2006/relationships/hyperlink" Target="https://community.secop.gov.co/Public/Tendering/OpportunityDetail/Index?noticeUID=CO1.NTC.2667226&amp;isFromPublicArea=True&amp;isModal=False" TargetMode="External"/><Relationship Id="rId146" Type="http://schemas.openxmlformats.org/officeDocument/2006/relationships/hyperlink" Target="https://community.secop.gov.co/Public/Tendering/OpportunityDetail/Index?noticeUID=CO1.NTC.1120997&amp;isFromPublicArea=True&amp;isModal=False" TargetMode="External"/><Relationship Id="rId188" Type="http://schemas.openxmlformats.org/officeDocument/2006/relationships/hyperlink" Target="https://community.secop.gov.co/Public/Tendering/OpportunityDetail/Index?noticeUID=CO1.NTC.1254641&amp;isFromPublicArea=True&amp;isModal=False" TargetMode="External"/><Relationship Id="rId311" Type="http://schemas.openxmlformats.org/officeDocument/2006/relationships/hyperlink" Target="https://community.secop.gov.co/Public/Tendering/OpportunityDetail/Index?noticeUID=CO1.NTC.1735901&amp;isFromPublicArea=True&amp;isModal=False" TargetMode="External"/><Relationship Id="rId353" Type="http://schemas.openxmlformats.org/officeDocument/2006/relationships/hyperlink" Target="https://community.secop.gov.co/Public/Tendering/OpportunityDetail/Index?noticeUID=CO1.NTC.1793863&amp;isFromPublicArea=True&amp;isModal=False" TargetMode="External"/><Relationship Id="rId395" Type="http://schemas.openxmlformats.org/officeDocument/2006/relationships/hyperlink" Target="https://community.secop.gov.co/Public/Tendering/OpportunityDetail/Index?noticeUID=CO1.NTC.1836666&amp;isFromPublicArea=True&amp;isModal=False" TargetMode="External"/><Relationship Id="rId409" Type="http://schemas.openxmlformats.org/officeDocument/2006/relationships/hyperlink" Target="https://community.secop.gov.co/Public/Tendering/OpportunityDetail/Index?noticeUID=CO1.NTC.2060563&amp;isFromPublicArea=True&amp;isModal=False" TargetMode="External"/><Relationship Id="rId560" Type="http://schemas.openxmlformats.org/officeDocument/2006/relationships/hyperlink" Target="https://community.secop.gov.co/Public/Tendering/OpportunityDetail/Index?noticeUID=CO1.NTC.723916&amp;isFromPublicArea=True&amp;isModal=False" TargetMode="External"/><Relationship Id="rId92" Type="http://schemas.openxmlformats.org/officeDocument/2006/relationships/hyperlink" Target="https://community.secop.gov.co/Public/Tendering/OpportunityDetail/Index?noticeUID=CO1.NTC.2858316&amp;isFromPublicArea=True&amp;isModal=False" TargetMode="External"/><Relationship Id="rId213" Type="http://schemas.openxmlformats.org/officeDocument/2006/relationships/hyperlink" Target="https://community.secop.gov.co/Public/Tendering/OpportunityDetail/Index?noticeUID=CO1.NTC.1350966&amp;isFromPublicArea=True&amp;isModal=False" TargetMode="External"/><Relationship Id="rId420" Type="http://schemas.openxmlformats.org/officeDocument/2006/relationships/hyperlink" Target="https://community.secop.gov.co/Public/Tendering/OpportunityDetail/Index?noticeUID=CO1.NTC.2197650&amp;isFromPublicArea=True&amp;isModal=False" TargetMode="External"/><Relationship Id="rId616" Type="http://schemas.openxmlformats.org/officeDocument/2006/relationships/hyperlink" Target="https://community.secop.gov.co/Public/Tendering/OpportunityDetail/Index?noticeUID=CO1.NTC.1005237&amp;isFromPublicArea=True&amp;isModal=False" TargetMode="External"/><Relationship Id="rId658" Type="http://schemas.openxmlformats.org/officeDocument/2006/relationships/hyperlink" Target="https://community.secop.gov.co/Public/Tendering/OpportunityDetail/Index?noticeUID=CO1.NTC.2964375&amp;isFromPublicArea=True&amp;isModal=False" TargetMode="External"/><Relationship Id="rId255" Type="http://schemas.openxmlformats.org/officeDocument/2006/relationships/hyperlink" Target="https://community.secop.gov.co/Public/Tendering/OpportunityDetail/Index?noticeUID=CO1.NTC.1410059&amp;isFromPublicArea=True&amp;isModal=False" TargetMode="External"/><Relationship Id="rId297" Type="http://schemas.openxmlformats.org/officeDocument/2006/relationships/hyperlink" Target="https://community.secop.gov.co/Public/Tendering/OpportunityDetail/Index?noticeUID=CO1.NTC.1723507&amp;isFromPublicArea=True&amp;isModal=False" TargetMode="External"/><Relationship Id="rId462" Type="http://schemas.openxmlformats.org/officeDocument/2006/relationships/hyperlink" Target="https://community.secop.gov.co/Public/Tendering/OpportunityDetail/Index?noticeUID=CO1.NTC.2298949&amp;isFromPublicArea=True&amp;isModal=False" TargetMode="External"/><Relationship Id="rId518" Type="http://schemas.openxmlformats.org/officeDocument/2006/relationships/hyperlink" Target="https://community.secop.gov.co/Public/Tendering/OpportunityDetail/Index?noticeUID=CO1.NTC.694838&amp;isFromPublicArea=True&amp;isModal=False" TargetMode="External"/><Relationship Id="rId725" Type="http://schemas.openxmlformats.org/officeDocument/2006/relationships/hyperlink" Target="https://community.secop.gov.co/Public/Tendering/OpportunityDetail/Index?noticeUID=CO1.NTC.3362085&amp;isFromPublicArea=True&amp;isModal=False" TargetMode="External"/><Relationship Id="rId115" Type="http://schemas.openxmlformats.org/officeDocument/2006/relationships/hyperlink" Target="https://community.secop.gov.co/Public/Tendering/OpportunityDetail/Index?noticeUID=CO1.NTC.1103635&amp;isFromPublicArea=True&amp;isModal=False" TargetMode="External"/><Relationship Id="rId157" Type="http://schemas.openxmlformats.org/officeDocument/2006/relationships/hyperlink" Target="https://community.secop.gov.co/Public/Tendering/OpportunityDetail/Index?noticeUID=CO1.NTC.1129379&amp;isFromPublicArea=True&amp;isModal=False" TargetMode="External"/><Relationship Id="rId322" Type="http://schemas.openxmlformats.org/officeDocument/2006/relationships/hyperlink" Target="https://community.secop.gov.co/Public/Tendering/OpportunityDetail/Index?noticeUID=CO1.NTC.1753687&amp;isFromPublicArea=True&amp;isModal=False" TargetMode="External"/><Relationship Id="rId364" Type="http://schemas.openxmlformats.org/officeDocument/2006/relationships/hyperlink" Target="https://community.secop.gov.co/Public/Tendering/OpportunityDetail/Index?noticeUID=CO1.NTC.1801977&amp;isFromPublicArea=True&amp;isModal=False" TargetMode="External"/><Relationship Id="rId767" Type="http://schemas.openxmlformats.org/officeDocument/2006/relationships/hyperlink" Target="https://community.secop.gov.co/Public/Tendering/OpportunityDetail/Index?noticeUID=CO1.NTC.3503182&amp;isFromPublicArea=True&amp;isModal=False" TargetMode="External"/><Relationship Id="rId61" Type="http://schemas.openxmlformats.org/officeDocument/2006/relationships/hyperlink" Target="https://community.secop.gov.co/Public/Tendering/OpportunityDetail/Index?noticeUID=CO1.NTC.2750495&amp;isFromPublicArea=True&amp;isModal=False" TargetMode="External"/><Relationship Id="rId199" Type="http://schemas.openxmlformats.org/officeDocument/2006/relationships/hyperlink" Target="https://community.secop.gov.co/Public/Tendering/OpportunityDetail/Index?noticeUID=CO1.NTC.1315270&amp;isFromPublicArea=True&amp;isModal=False" TargetMode="External"/><Relationship Id="rId571" Type="http://schemas.openxmlformats.org/officeDocument/2006/relationships/hyperlink" Target="https://community.secop.gov.co/Public/Tendering/OpportunityDetail/Index?noticeUID=CO1.NTC.706216&amp;isFromPublicArea=True&amp;isModal=False" TargetMode="External"/><Relationship Id="rId627" Type="http://schemas.openxmlformats.org/officeDocument/2006/relationships/hyperlink" Target="https://www.contratos.gov.co/consultas/detalleProceso.do?numConstancia=19-12-9700466&amp;g-recaptcha-response=03AGdBq27SenTOFjyBBrcp4DznvQeGWX3SLkrkp_CLjkv0in4iaic6DQFJr9D79FxWEFSkTbdZM6-tmKEs64eO0J3Q7mCV1YLcP3-HwFx4z29kfs_UVm9HFsHNSGl85OmrntRsjhX2Hucvi7byUFBYCf1zdRmeEB8MI9qvZbzCW2SAqgQvK7OEatdkrkurj7OvKVdYP6grab_051T5idMgz4R0PT2Nt17_movxuMA2DvOQcNlqlRuSgfMZPJZPZTBLEC842RwVwlc45ihMYtjzjsb0fSTbcbyvU4KcFXrZGUorlN9Zif5v6eXobz0D0BBVlrKt0ILk59aTU6j30pcu9MbdVQY90XTapwgSNHKmJjk3c7EcqKbRKZ0wLc7-vQYeuT-vmVhPj-X2m55ENgUvdF-niy8Pm8vDgs-7-FV3VaZnNZCOz3VYKvZ3YzrhO2bz8qEgTlSG8Ufi9yijMCqANuzopAECf-FBCw" TargetMode="External"/><Relationship Id="rId669" Type="http://schemas.openxmlformats.org/officeDocument/2006/relationships/hyperlink" Target="https://www.colombiacompra.gov.co/tienda-virtual-del-estado-colombiano/ordenes-compra/93186" TargetMode="External"/><Relationship Id="rId19" Type="http://schemas.openxmlformats.org/officeDocument/2006/relationships/hyperlink" Target="https://community.secop.gov.co/Public/Tendering/OpportunityDetail/Index?noticeUID=CO1.NTC.2736294&amp;isFromPublicArea=True&amp;isModal=False" TargetMode="External"/><Relationship Id="rId224" Type="http://schemas.openxmlformats.org/officeDocument/2006/relationships/hyperlink" Target="https://community.secop.gov.co/Public/Tendering/OpportunityDetail/Index?noticeUID=CO1.NTC.1360670&amp;isFromPublicArea=True&amp;isModal=False" TargetMode="External"/><Relationship Id="rId266" Type="http://schemas.openxmlformats.org/officeDocument/2006/relationships/hyperlink" Target="https://community.secop.gov.co/Public/Tendering/OpportunityDetail/Index?noticeUID=CO1.NTC.1454560&amp;isFromPublicArea=True&amp;isModal=Fals" TargetMode="External"/><Relationship Id="rId431" Type="http://schemas.openxmlformats.org/officeDocument/2006/relationships/hyperlink" Target="https://community.secop.gov.co/Public/Tendering/OpportunityDetail/Index?noticeUID=CO1.NTC.2277613&amp;isFromPublicArea=True&amp;isModal=False" TargetMode="External"/><Relationship Id="rId473" Type="http://schemas.openxmlformats.org/officeDocument/2006/relationships/hyperlink" Target="https://community.secop.gov.co/Public/Tendering/OpportunityDetail/Index?noticeUID=CO1.NTC.2347689&amp;isFromPublicArea=True&amp;isModal=False" TargetMode="External"/><Relationship Id="rId529" Type="http://schemas.openxmlformats.org/officeDocument/2006/relationships/hyperlink" Target="https://community.secop.gov.co/Public/Tendering/OpportunityDetail/Index?noticeUID=CO1.NTC.711242&amp;isFromPublicArea=True&amp;isModal=False" TargetMode="External"/><Relationship Id="rId680" Type="http://schemas.openxmlformats.org/officeDocument/2006/relationships/hyperlink" Target="https://community.secop.gov.co/Public/Tendering/OpportunityDetail/Index?noticeUID=CO1.NTC.3114400&amp;isFromPublicArea=True&amp;isModal=False" TargetMode="External"/><Relationship Id="rId736" Type="http://schemas.openxmlformats.org/officeDocument/2006/relationships/hyperlink" Target="https://community.secop.gov.co/Public/Tendering/OpportunityDetail/Index?noticeUID=CO1.NTC.3389635&amp;isFromPublicArea=True&amp;isModal=False" TargetMode="External"/><Relationship Id="rId30" Type="http://schemas.openxmlformats.org/officeDocument/2006/relationships/hyperlink" Target="https://community.secop.gov.co/Public/Tendering/OpportunityDetail/Index?noticeUID=CO1.NTC.2711487&amp;isFromPublicArea=True&amp;isModal=False" TargetMode="External"/><Relationship Id="rId126" Type="http://schemas.openxmlformats.org/officeDocument/2006/relationships/hyperlink" Target="https://community.secop.gov.co/Public/Tendering/OpportunityDetail/Index?noticeUID=CO1.NTC.1115761&amp;isFromPublicArea=True&amp;isModal=False" TargetMode="External"/><Relationship Id="rId168" Type="http://schemas.openxmlformats.org/officeDocument/2006/relationships/hyperlink" Target="https://community.secop.gov.co/Public/Tendering/OpportunityDetail/Index?noticeUID=CO1.NTC.1154506&amp;isFromPublicArea=True&amp;isModal=False" TargetMode="External"/><Relationship Id="rId333" Type="http://schemas.openxmlformats.org/officeDocument/2006/relationships/hyperlink" Target="https://community.secop.gov.co/Public/Tendering/OpportunityDetail/Index?noticeUID=CO1.NTC.1771324&amp;isFromPublicArea=True&amp;isModal=False" TargetMode="External"/><Relationship Id="rId540" Type="http://schemas.openxmlformats.org/officeDocument/2006/relationships/hyperlink" Target="https://community.secop.gov.co/Public/Tendering/OpportunityDetail/Index?noticeUID=CO1.NTC.705519&amp;isFromPublicArea=True&amp;isModal=False" TargetMode="External"/><Relationship Id="rId778" Type="http://schemas.openxmlformats.org/officeDocument/2006/relationships/hyperlink" Target="https://community.secop.gov.co/Public/Tendering/OpportunityDetail/Index?noticeUID=CO1.NTC.3258202&amp;isFromPublicArea=True&amp;isModal=False" TargetMode="External"/><Relationship Id="rId72" Type="http://schemas.openxmlformats.org/officeDocument/2006/relationships/hyperlink" Target="https://community.secop.gov.co/Public/Tendering/OpportunityDetail/Index?noticeUID=CO1.NTC.2534084&amp;isFromPublicArea=True&amp;isModal=False" TargetMode="External"/><Relationship Id="rId375" Type="http://schemas.openxmlformats.org/officeDocument/2006/relationships/hyperlink" Target="https://community.secop.gov.co/Public/Tendering/OpportunityDetail/Index?noticeUID=CO1.NTC.1804753&amp;isFromPublicArea=True&amp;isModal=False" TargetMode="External"/><Relationship Id="rId582" Type="http://schemas.openxmlformats.org/officeDocument/2006/relationships/hyperlink" Target="https://community.secop.gov.co/Public/Tendering/OpportunityDetail/Index?noticeUID=CO1.NTC.731922&amp;isFromPublicArea=True&amp;isModal=False" TargetMode="External"/><Relationship Id="rId638" Type="http://schemas.openxmlformats.org/officeDocument/2006/relationships/hyperlink" Target="https://www.contratos.gov.co/consultas/detalleProceso.do?numConstancia=19-12-9907283&amp;g-recaptcha-response=03AGdBq26NCf-JJnRAYGaAwlNcNLMogmNNKsNLVlrU71NM7wxmjJP1QHPeshn9YHzD_Iw1Ub5pSHqw_8VA67RdzRECUWaZWDHqZmqeTqrp7C92axZQseJmRmvlS4Ses4zFU3JF-xd5k1Yj6Ae_WeE8Qt0_EkBGm0yGGbWiGE0PEhxDnmT__7YMx19Jywk1D0Mh_-PpwLkHChcpP1OaifPiGJcy5V6USs2teaft0LkotU9dmpWZ82yAmHCAL5Gmt5ZibZoJ_Plh-f0wKlspBVRH7I1R9dFz55O3tMr9oLZOZD3CL-QeAv4syZ51KOCvTBN_uYmNcG3WCKX-L-r2wKF_dfa0Fex5Wt4rbnwW48fZYqrRLbsGode0qXxaY7PsJJtbPH-yp_KNLjmy5RG_go5MfLASBaRn5DjMhfxX1Bm5wHV5vB4tBHX6FOktoYAOYl7Sq4WtXZHtglX3QuJmk1DsILGcSMtZjhzYa6wautXVe2h5rtAB-aVHUlg" TargetMode="External"/><Relationship Id="rId3" Type="http://schemas.openxmlformats.org/officeDocument/2006/relationships/hyperlink" Target="https://community.secop.gov.co/Public/Tendering/OpportunityDetail/Index?noticeUID=CO1.NTC.1913073&amp;isFromPublicArea=True&amp;isModal=False" TargetMode="External"/><Relationship Id="rId235" Type="http://schemas.openxmlformats.org/officeDocument/2006/relationships/hyperlink" Target="https://community.secop.gov.co/Public/Tendering/OpportunityDetail/Index?noticeUID=CO1.NTC.1383833&amp;isFromPublicArea=True&amp;isModal=true&amp;asPopupView=true" TargetMode="External"/><Relationship Id="rId277" Type="http://schemas.openxmlformats.org/officeDocument/2006/relationships/hyperlink" Target="https://community.secop.gov.co/Public/Tendering/OpportunityDetail/Index?noticeUID=CO1.NTC.1529201&amp;isFromPublicArea=True&amp;isModal=False" TargetMode="External"/><Relationship Id="rId400" Type="http://schemas.openxmlformats.org/officeDocument/2006/relationships/hyperlink" Target="https://community.secop.gov.co/Public/Tendering/OpportunityDetail/Index?noticeUID=CO1.NTC.1915066&amp;isFromPublicArea=True&amp;isModal=False" TargetMode="External"/><Relationship Id="rId442" Type="http://schemas.openxmlformats.org/officeDocument/2006/relationships/hyperlink" Target="https://community.secop.gov.co/Public/Tendering/OpportunityDetail/Index?noticeUID=CO1.NTC.2254274&amp;isFromPublicArea=True&amp;isModal=False" TargetMode="External"/><Relationship Id="rId484" Type="http://schemas.openxmlformats.org/officeDocument/2006/relationships/hyperlink" Target="https://community.secop.gov.co/Public/Tendering/OpportunityDetail/Index?noticeUID=CO1.NTC.2380822&amp;isFromPublicArea=True&amp;isModal=False" TargetMode="External"/><Relationship Id="rId705" Type="http://schemas.openxmlformats.org/officeDocument/2006/relationships/hyperlink" Target="https://community.secop.gov.co/Public/Tendering/OpportunityDetail/Index?noticeUID=CO1.NTC.3283774&amp;isFromPublicArea=True&amp;isModal=False" TargetMode="External"/><Relationship Id="rId137" Type="http://schemas.openxmlformats.org/officeDocument/2006/relationships/hyperlink" Target="https://community.secop.gov.co/Public/Tendering/OpportunityDetail/Index?noticeUID=CO1.NTC.1123775&amp;isFromPublicArea=True&amp;isModal=False" TargetMode="External"/><Relationship Id="rId302" Type="http://schemas.openxmlformats.org/officeDocument/2006/relationships/hyperlink" Target="https://community.secop.gov.co/Public/Tendering/OpportunityDetail/Index?noticeUID=CO1.NTC.1723534&amp;isFromPublicArea=True&amp;isModal=False" TargetMode="External"/><Relationship Id="rId344" Type="http://schemas.openxmlformats.org/officeDocument/2006/relationships/hyperlink" Target="https://community.secop.gov.co/Public/Tendering/OpportunityDetail/Index?noticeUID=CO1.NTC.1782696&amp;isFromPublicArea=True&amp;isModal=False" TargetMode="External"/><Relationship Id="rId691" Type="http://schemas.openxmlformats.org/officeDocument/2006/relationships/hyperlink" Target="https://community.secop.gov.co/Public/Tendering/OpportunityDetail/Index?noticeUID=CO1.NTC.3180130&amp;isFromPublicArea=True&amp;isModal=False" TargetMode="External"/><Relationship Id="rId747" Type="http://schemas.openxmlformats.org/officeDocument/2006/relationships/hyperlink" Target="https://community.secop.gov.co/Public/Tendering/OpportunityDetail/Index?noticeUID=CO1.NTC.3426847&amp;isFromPublicArea=True&amp;isModal=False" TargetMode="External"/><Relationship Id="rId41" Type="http://schemas.openxmlformats.org/officeDocument/2006/relationships/hyperlink" Target="https://community.secop.gov.co/Public/Tendering/OpportunityDetail/Index?noticeUID=CO1.NTC.2775771&amp;isFromPublicArea=True&amp;isModal=False" TargetMode="External"/><Relationship Id="rId83" Type="http://schemas.openxmlformats.org/officeDocument/2006/relationships/hyperlink" Target="https://community.secop.gov.co/Public/Tendering/OpportunityDetail/Index?noticeUID=CO1.NTC.2611424&amp;isFromPublicArea=True&amp;isModal=False" TargetMode="External"/><Relationship Id="rId179" Type="http://schemas.openxmlformats.org/officeDocument/2006/relationships/hyperlink" Target="https://community.secop.gov.co/Public/Tendering/OpportunityDetail/Index?noticeUID=CO1.NTC.1170622&amp;isFromPublicArea=True&amp;isModal=False" TargetMode="External"/><Relationship Id="rId386" Type="http://schemas.openxmlformats.org/officeDocument/2006/relationships/hyperlink" Target="https://community.secop.gov.co/Public/Tendering/OpportunityDetail/Index?noticeUID=CO1.NTC.1814586&amp;isFromPublicArea=True&amp;isModal=False" TargetMode="External"/><Relationship Id="rId551" Type="http://schemas.openxmlformats.org/officeDocument/2006/relationships/hyperlink" Target="https://community.secop.gov.co/Public/Tendering/OpportunityDetail/Index?noticeUID=CO1.NTC.705774&amp;isFromPublicArea=True&amp;isModal=False" TargetMode="External"/><Relationship Id="rId593" Type="http://schemas.openxmlformats.org/officeDocument/2006/relationships/hyperlink" Target="https://community.secop.gov.co/Public/Tendering/OpportunityDetail/Index?noticeUID=CO1.NTC.770514&amp;isFromPublicArea=True&amp;isModal=False" TargetMode="External"/><Relationship Id="rId607" Type="http://schemas.openxmlformats.org/officeDocument/2006/relationships/hyperlink" Target="https://community.secop.gov.co/Public/Tendering/OpportunityDetail/Index?noticeUID=CO1.NTC.953320&amp;isFromPublicArea=True&amp;isModal=False" TargetMode="External"/><Relationship Id="rId649" Type="http://schemas.openxmlformats.org/officeDocument/2006/relationships/hyperlink" Target="https://www.contratos.gov.co/consultas/detalleProceso.do?numConstancia=20-22-15922&amp;g-recaptcha-response=03AGdBq2488mJ9xzjQ4K6KglxM8BysTxKv5PzLxxs4AGZmV4p1qpXjY2sH8rS5k8hzyvkugiExBKReTGS4z3-r7BSyoaPtUNBrKp1vGnUYwIUtUlbwFaGRcjGnSHoghX7gjs4SEz3X8tMvLgBaMSfzPCT_uBZs1zL43eEH03nGDI_RML-K08P0P8E8SHqGk3adxj7efbmoWgt2q1jOp2XxFmWy8O7Y1GzmJLxbulQGib0t-Gcy1FrLamuIbPGMlZw4ZXspByCvcX4QZZ6AKo8PZV0n7f9mefpwUHU44NBm351VJWEs6hUHbMvycupTHxjXsH9vlkpQ7yLS9rkbf_d5ELOv6e4jQsNtVwYWBuhOAS4oTXPKNzDx8-EsPPHvz4ADkkQ65sMz9MXwP6b709MhRiyhCHEMHx6Fo_oULOA5gMprs1rhVd052pzep1K3wJJEJmwDa6r1kR_-gfOXJhHnMyldLzAmQEO3HA" TargetMode="External"/><Relationship Id="rId190" Type="http://schemas.openxmlformats.org/officeDocument/2006/relationships/hyperlink" Target="https://community.secop.gov.co/Public/Tendering/OpportunityDetail/Index?noticeUID=CO1.NTC.1242910&amp;isFromPublicArea=True&amp;isModal=False" TargetMode="External"/><Relationship Id="rId204" Type="http://schemas.openxmlformats.org/officeDocument/2006/relationships/hyperlink" Target="https://community.secop.gov.co/Public/Tendering/OpportunityDetail/Index?noticeUID=CO1.NTC.1350044&amp;isFromPublicArea=True&amp;isModal=False" TargetMode="External"/><Relationship Id="rId246" Type="http://schemas.openxmlformats.org/officeDocument/2006/relationships/hyperlink" Target="https://community.secop.gov.co/Public/Tendering/OpportunityDetail/Index?noticeUID=CO1.NTC.1437199&amp;isFromPublicArea=True&amp;isModal=False" TargetMode="External"/><Relationship Id="rId288" Type="http://schemas.openxmlformats.org/officeDocument/2006/relationships/hyperlink" Target="https://community.secop.gov.co/Public/Tendering/OpportunityDetail/Index?noticeUID=CO1.NTC.1607468&amp;isFromPublicArea=True&amp;isModal=False" TargetMode="External"/><Relationship Id="rId411" Type="http://schemas.openxmlformats.org/officeDocument/2006/relationships/hyperlink" Target="https://communitysecopgovco/Public/Tendering/OpportunityDetail/Index?noticeUID=CO1NTC2055519&amp;isFromPublicArea=True&amp;isModal=False" TargetMode="External"/><Relationship Id="rId453" Type="http://schemas.openxmlformats.org/officeDocument/2006/relationships/hyperlink" Target="https://community.secop.gov.co/Public/Tendering/OpportunityDetail/Index?noticeUID=CO1.NTC.2272719&amp;isFromPublicArea=True&amp;isModal=False" TargetMode="External"/><Relationship Id="rId509" Type="http://schemas.openxmlformats.org/officeDocument/2006/relationships/hyperlink" Target="https://community.secop.gov.co/Public/Tendering/OpportunityDetail/Index?noticeUID=CO1.NTC.2947220&amp;isFromPublicArea=True&amp;isModal=False" TargetMode="External"/><Relationship Id="rId660" Type="http://schemas.openxmlformats.org/officeDocument/2006/relationships/hyperlink" Target="https://community.secop.gov.co/Public/Tendering/OpportunityDetail/Index?noticeUID=CO1.NTC.2683107&amp;isFromPublicArea=True&amp;isModal=False" TargetMode="External"/><Relationship Id="rId106" Type="http://schemas.openxmlformats.org/officeDocument/2006/relationships/hyperlink" Target="https://community.secop.gov.co/Public/Tendering/OpportunityDetail/Index?noticeUID=CO1.NTC.2631224&amp;isFromPublicArea=True&amp;isModal=False" TargetMode="External"/><Relationship Id="rId313" Type="http://schemas.openxmlformats.org/officeDocument/2006/relationships/hyperlink" Target="https://community.secop.gov.co/Public/Tendering/OpportunityDetail/Index?noticeUID=CO1.NTC.1736029&amp;isFromPublicArea=True&amp;isModal=False" TargetMode="External"/><Relationship Id="rId495" Type="http://schemas.openxmlformats.org/officeDocument/2006/relationships/hyperlink" Target="https://community.secop.gov.co/Public/Tendering/OpportunityDetail/Index?noticeUID=CO1.NTC.2422133&amp;isFromPublicArea=True&amp;isModal=False" TargetMode="External"/><Relationship Id="rId716" Type="http://schemas.openxmlformats.org/officeDocument/2006/relationships/hyperlink" Target="https://community.secop.gov.co/Public/Tendering/OpportunityDetail/Index?noticeUID=CO1.NTC.3318742&amp;isFromPublicArea=True&amp;isModal=False" TargetMode="External"/><Relationship Id="rId758" Type="http://schemas.openxmlformats.org/officeDocument/2006/relationships/hyperlink" Target="https://community.secop.gov.co/Public/Tendering/OpportunityDetail/Index?noticeUID=CO1.NTC.3478815&amp;isFromPublicArea=True&amp;isModal=False" TargetMode="External"/><Relationship Id="rId10" Type="http://schemas.openxmlformats.org/officeDocument/2006/relationships/hyperlink" Target="https://community.secop.gov.co/Public/Tendering/OpportunityDetail/Index?noticeUID=CO1.NTC.2336587&amp;isFromPublicArea=True&amp;isModal=False" TargetMode="External"/><Relationship Id="rId52" Type="http://schemas.openxmlformats.org/officeDocument/2006/relationships/hyperlink" Target="https://community.secop.gov.co/Public/Tendering/OpportunityDetail/Index?noticeUID=CO1.NTC.2700996&amp;isFromPublicArea=True&amp;isModal=False" TargetMode="External"/><Relationship Id="rId94" Type="http://schemas.openxmlformats.org/officeDocument/2006/relationships/hyperlink" Target="https://community.secop.gov.co/Public/Tendering/OpportunityDetail/Index?noticeUID=CO1.NTC.2881655&amp;isFromPublicArea=True&amp;isModal=False" TargetMode="External"/><Relationship Id="rId148" Type="http://schemas.openxmlformats.org/officeDocument/2006/relationships/hyperlink" Target="https://community.secop.gov.co/Public/Tendering/OpportunityDetail/Index?noticeUID=CO1.NTC.1121094&amp;isFromPublicArea=True&amp;isModal=False" TargetMode="External"/><Relationship Id="rId355" Type="http://schemas.openxmlformats.org/officeDocument/2006/relationships/hyperlink" Target="https://community.secop.gov.co/Public/Tendering/OpportunityDetail/Index?noticeUID=CO1.NTC.1793829&amp;isFromPublicArea=True&amp;isModal=False" TargetMode="External"/><Relationship Id="rId397" Type="http://schemas.openxmlformats.org/officeDocument/2006/relationships/hyperlink" Target="https://community.secop.gov.co/Public/Tendering/OpportunityDetail/Index?noticeUID=CO1.NTC.1836556&amp;isFromPublicArea=True&amp;isModal=False" TargetMode="External"/><Relationship Id="rId520" Type="http://schemas.openxmlformats.org/officeDocument/2006/relationships/hyperlink" Target="https://community.secop.gov.co/Public/Tendering/OpportunityDetail/Index?noticeUID=CO1.NTC.701378&amp;isFromPublicArea=True&amp;isModal=False" TargetMode="External"/><Relationship Id="rId562" Type="http://schemas.openxmlformats.org/officeDocument/2006/relationships/hyperlink" Target="https://community.secop.gov.co/Public/Tendering/OpportunityDetail/Index?noticeUID=CO1.NTC.730204&amp;isFromPublicArea=True&amp;isModal=False" TargetMode="External"/><Relationship Id="rId618" Type="http://schemas.openxmlformats.org/officeDocument/2006/relationships/hyperlink" Target="https://community.secop.gov.co/Public/Tendering/OpportunityDetail/Index?noticeUID=CO1.NTC.1004915&amp;isFromPublicArea=True&amp;isModal=False" TargetMode="External"/><Relationship Id="rId215" Type="http://schemas.openxmlformats.org/officeDocument/2006/relationships/hyperlink" Target="https://community.secop.gov.co/Public/Tendering/OpportunityDetail/Index?noticeUID=CO1.NTC.1353531&amp;isFromPublicArea=True&amp;isModal=False" TargetMode="External"/><Relationship Id="rId257" Type="http://schemas.openxmlformats.org/officeDocument/2006/relationships/hyperlink" Target="https://community.secop.gov.co/Public/Tendering/OpportunityDetail/Index?noticeUID=CO1.NTC.1407530&amp;isFromPublicArea=True&amp;isModal=False" TargetMode="External"/><Relationship Id="rId422" Type="http://schemas.openxmlformats.org/officeDocument/2006/relationships/hyperlink" Target="https://community.secop.gov.co/Public/Tendering/OpportunityDetail/Index?noticeUID=CO1.NTC.2199890&amp;isFromPublicArea=True&amp;isModal=False" TargetMode="External"/><Relationship Id="rId464" Type="http://schemas.openxmlformats.org/officeDocument/2006/relationships/hyperlink" Target="https://community.secop.gov.co/Public/Tendering/OpportunityDetail/Index?noticeUID=CO1.NTC.2310809&amp;isFromPublicArea=True&amp;isModal=False" TargetMode="External"/><Relationship Id="rId299" Type="http://schemas.openxmlformats.org/officeDocument/2006/relationships/hyperlink" Target="https://community.secop.gov.co/Public/Tendering/OpportunityDetail/Index?noticeUID=CO1.NTC.1724818&amp;isFromPublicArea=True&amp;isModal=False" TargetMode="External"/><Relationship Id="rId727" Type="http://schemas.openxmlformats.org/officeDocument/2006/relationships/hyperlink" Target="https://community.secop.gov.co/Public/Tendering/OpportunityDetail/Index?noticeUID=CO1.NTC.3362084&amp;isFromPublicArea=True&amp;isModal=False" TargetMode="External"/><Relationship Id="rId63" Type="http://schemas.openxmlformats.org/officeDocument/2006/relationships/hyperlink" Target="https://community.secop.gov.co/Public/Tendering/OpportunityDetail/Index?noticeUID=CO1.NTC.2772257&amp;isFromPublicArea=True&amp;isModal=False" TargetMode="External"/><Relationship Id="rId159" Type="http://schemas.openxmlformats.org/officeDocument/2006/relationships/hyperlink" Target="https://community.secop.gov.co/Public/Tendering/OpportunityDetail/Index?noticeUID=CO1.NTC.1131846&amp;isFromPublicArea=True&amp;isModal=False" TargetMode="External"/><Relationship Id="rId366" Type="http://schemas.openxmlformats.org/officeDocument/2006/relationships/hyperlink" Target="https://community.secop.gov.co/Public/Tendering/OpportunityDetail/Index?noticeUID=CO1.NTC.1801453&amp;isFromPublicArea=True&amp;isModal=False" TargetMode="External"/><Relationship Id="rId573" Type="http://schemas.openxmlformats.org/officeDocument/2006/relationships/hyperlink" Target="https://community.secop.gov.co/Public/Tendering/OpportunityDetail/Index?noticeUID=CO1.NTC.706623&amp;isFromPublicArea=True&amp;isModal=False" TargetMode="External"/><Relationship Id="rId780" Type="http://schemas.openxmlformats.org/officeDocument/2006/relationships/hyperlink" Target="https://community.secop.gov.co/Public/Tendering/OpportunityDetail/Index?noticeUID=CO1.NTC.3511360&amp;isFromPublicArea=True&amp;isModal=False" TargetMode="External"/><Relationship Id="rId226" Type="http://schemas.openxmlformats.org/officeDocument/2006/relationships/hyperlink" Target="https://community.secop.gov.co/Public/Tendering/OpportunityDetail/Index?noticeUID=CO1.NTC.1363528&amp;isFromPublicArea=True&amp;isModal=true&amp;asPopupView=true" TargetMode="External"/><Relationship Id="rId433" Type="http://schemas.openxmlformats.org/officeDocument/2006/relationships/hyperlink" Target="https://community.secop.gov.co/Public/Tendering/OpportunityDetail/Index?noticeUID=CO1.NTC.2244651&amp;isFromPublicArea=True&amp;isModal=False" TargetMode="External"/><Relationship Id="rId640" Type="http://schemas.openxmlformats.org/officeDocument/2006/relationships/hyperlink" Target="https://www.contratos.gov.co/consultas/detalleProceso.do?numConstancia=19-12-9907531&amp;g-recaptcha-response=03AGdBq27Fy3qE-KQ8rmcu0BdpioHp8HXP4pzesvkJ98vBpnyHIYf4eEVd1S430_XurX7wZesjd5IIXh0mHcemMySNc2WngZaPz_HlKhATSuWagfzZy949gANPT6BXEOqc3U9MGmFQ2w2B90VOYakir_I7MS-0YgZ8VTY7-cYkL9NMWJCGI9PMqzd9xQLD9-8B9aGuVVvGr34-HAAiJEWnQjJwLm2O0wChDN7_9Yp_GzGwIWKmSNnKugg9cN1_U9SbInCDXHoxhiOW6HIpRsxZiJNM6DcebWAZHArqr4-hvFAcYt_io6gDfEw6E0XWDtbmaH95sNEG7bISlyK-xf7lwbLm1wudxAzhkqU7f57OVhHX12I1ZVT-WS-Fxpq4LozeTxHbfQVQbntcPy25tZ6jveAWsR3FzKUCt7m7rO9embgvOCzZCtuJiQ90RqYAXOWTEFE1nTqXYfygQ7h85F_hYvvwbd_kzn8HWpnqyt5m5C4lHx3jqIAogyU" TargetMode="External"/><Relationship Id="rId738" Type="http://schemas.openxmlformats.org/officeDocument/2006/relationships/hyperlink" Target="https://community.secop.gov.co/Public/Tendering/OpportunityDetail/Index?noticeUID=CO1.NTC.3387857&amp;isFromPublicArea=True&amp;isModal=False" TargetMode="External"/><Relationship Id="rId74" Type="http://schemas.openxmlformats.org/officeDocument/2006/relationships/hyperlink" Target="https://community.secop.gov.co/Public/Tendering/OpportunityDetail/Index?noticeUID=CO1.NTC.2547434&amp;isFromPublicArea=True&amp;isModal=False" TargetMode="External"/><Relationship Id="rId377" Type="http://schemas.openxmlformats.org/officeDocument/2006/relationships/hyperlink" Target="https://community.secop.gov.co/Public/Tendering/OpportunityDetail/Index?noticeUID=CO1.NTC.1805372&amp;isFromPublicArea=True&amp;isModal=False" TargetMode="External"/><Relationship Id="rId500" Type="http://schemas.openxmlformats.org/officeDocument/2006/relationships/hyperlink" Target="https://community.secop.gov.co/Public/Tendering/OpportunityDetail/Index?noticeUID=CO1.NTC.2433647&amp;isFromPublicArea=True&amp;isModal=False" TargetMode="External"/><Relationship Id="rId584" Type="http://schemas.openxmlformats.org/officeDocument/2006/relationships/hyperlink" Target="https://community.secop.gov.co/Public/Tendering/OpportunityDetail/Index?noticeUID=CO1.NTC.735407&amp;isFromPublicArea=True&amp;isModal=False" TargetMode="External"/><Relationship Id="rId5" Type="http://schemas.openxmlformats.org/officeDocument/2006/relationships/hyperlink" Target="https://community.secop.gov.co/Public/Tendering/OpportunityDetail/Index?noticeUID=CO1.NTC.1944418&amp;isFromPublicArea=True&amp;isModal=False" TargetMode="External"/><Relationship Id="rId237" Type="http://schemas.openxmlformats.org/officeDocument/2006/relationships/hyperlink" Target="https://community.secop.gov.co/Public/Tendering/OpportunityDetail/Index?noticeUID=CO1.NTC.1390812&amp;isFromPublicArea=True&amp;isModal=true&amp;asPopupView=true" TargetMode="External"/><Relationship Id="rId444" Type="http://schemas.openxmlformats.org/officeDocument/2006/relationships/hyperlink" Target="https://community.secop.gov.co/Public/Tendering/OpportunityDetail/Index?noticeUID=CO1.NTC.2257174&amp;isFromPublicArea=True&amp;isModal=False" TargetMode="External"/><Relationship Id="rId651" Type="http://schemas.openxmlformats.org/officeDocument/2006/relationships/hyperlink" Target="https://www.contratos.gov.co/consultas/detalleProceso.do?numConstancia=20-22-12973&amp;g-recaptcha-response=03AGdBq25oTs3i0xd778SIzVpkL5L2KNQhuqTL2lvuAh8j2nlkRELiHkGwJ_fQoy_45KM4226hyz6VufqD8zQJmBCeCaWyVKBmngMKrclLQEdMM6B3a_FGjLZsgmaE-8Qj5YsqMBOGoXMF23UyrreOMfQYK_VO1po6WhpBtwoVHom7tGYCiOGJsrlF2FeHoO-9hheGJe9lbupzcr8ZGkL9bWjRrH52CQDv_SsFOanL6tMlAY9OduuPlHBOm2gRwD6tH-dJSTtfUZGQbNzXAJW_qTfXT5l4-J19nrIoJa10PBZy8y5QDR4gQqjYA9LnaQjpwwPPvRcByg5DEiQhXl0bPU4ApssvXDPklxAdGPUUys8yab9313OCu02TugxMCpZtGOU6rroBf02n289U3qZ219injgG9HPG6abWcpB8NvMoC_MooWloTJ-Gt3my3Wzk8vVncaUHfnwzL7wiK1FdNtIzXjDN6t8xl8A" TargetMode="External"/><Relationship Id="rId749" Type="http://schemas.openxmlformats.org/officeDocument/2006/relationships/hyperlink" Target="https://community.secop.gov.co/Public/Tendering/OpportunityDetail/Index?noticeUID=CO1.NTC.3429024&amp;isFromPublicArea=True&amp;isModal=False" TargetMode="External"/><Relationship Id="rId290" Type="http://schemas.openxmlformats.org/officeDocument/2006/relationships/hyperlink" Target="https://community.secop.gov.co/Public/Tendering/OpportunityDetail/Index?noticeUID=CO1.NTC.1618138&amp;isFromPublicArea=True&amp;isModal=False" TargetMode="External"/><Relationship Id="rId304" Type="http://schemas.openxmlformats.org/officeDocument/2006/relationships/hyperlink" Target="https://community.secop.gov.co/Public/Tendering/OpportunityDetail/Index?noticeUID=CO1.NTC.1728452&amp;isFromPublicArea=True&amp;isModal=False" TargetMode="External"/><Relationship Id="rId388" Type="http://schemas.openxmlformats.org/officeDocument/2006/relationships/hyperlink" Target="https://community.secop.gov.co/Public/Tendering/OpportunityDetail/Index?noticeUID=CO1.NTC.1814584&amp;isFromPublicArea=True&amp;isModal=False" TargetMode="External"/><Relationship Id="rId511" Type="http://schemas.openxmlformats.org/officeDocument/2006/relationships/hyperlink" Target="https://community.secop.gov.co/Public/Tendering/OpportunityDetail/Index?noticeUID=CO1.NTC.688787&amp;isFromPublicArea=True&amp;isModal=False" TargetMode="External"/><Relationship Id="rId609" Type="http://schemas.openxmlformats.org/officeDocument/2006/relationships/hyperlink" Target="https://www.colombiacompra.gov.co/tienda-virtual-del-estado-colombiano/ordenes-compra/41953" TargetMode="External"/><Relationship Id="rId85" Type="http://schemas.openxmlformats.org/officeDocument/2006/relationships/hyperlink" Target="https://community.secop.gov.co/Public/Tendering/OpportunityDetail/Index?noticeUID=CO1.NTC.2611424&amp;isFromPublicArea=True&amp;isModal=False" TargetMode="External"/><Relationship Id="rId150" Type="http://schemas.openxmlformats.org/officeDocument/2006/relationships/hyperlink" Target="https://community.secop.gov.co/Public/Tendering/OpportunityDetail/Index?noticeUID=CO1.NTC.1124863&amp;isFromPublicArea=True&amp;isModal=False" TargetMode="External"/><Relationship Id="rId595" Type="http://schemas.openxmlformats.org/officeDocument/2006/relationships/hyperlink" Target="https://community.secop.gov.co/Public/Tendering/OpportunityDetail/Index?noticeUID=CO1.NTC.785609&amp;isFromPublicArea=True&amp;isModal=False" TargetMode="External"/><Relationship Id="rId248" Type="http://schemas.openxmlformats.org/officeDocument/2006/relationships/hyperlink" Target="https://community.secop.gov.co/Public/Tendering/OpportunityDetail/Index?noticeUID=CO1.NTC.1408060&amp;isFromPublicArea=True&amp;isModal=False" TargetMode="External"/><Relationship Id="rId455" Type="http://schemas.openxmlformats.org/officeDocument/2006/relationships/hyperlink" Target="https://community.secop.gov.co/Public/Tendering/OpportunityDetail/Index?noticeUID=CO1.NTC.2276801&amp;isFromPublicArea=True&amp;isModal=False" TargetMode="External"/><Relationship Id="rId662" Type="http://schemas.openxmlformats.org/officeDocument/2006/relationships/hyperlink" Target="https://www.contratos.gov.co/consultas/detalleProceso.do?numConstancia=20-12-10263127&amp;g-recaptcha-response=03AGdBq26K5QxwZljQ4Txk8y1nV2ubBu4D_ewUWassp0mhUm-jsk6F5VOwI8srn25wQa9ZYBUIT7eSjVdnc97XAxn3JfE7WObPwgK7iB73rPlNxRRzCACvY95J6UyRGEHXSIZvj62F4TSpqTVYlQgdQTsNu_ge9quibj2SMK6VFOTSjJMVxZ_dOpAQGtjWVJ1Uw3ZRDzqTMjvg7ibYJTxniQjjWcKTphmqkOJTPA6UbxCFNtdkw3iT8L2-WMIynRw6SGouvzm4bxO5CNazk-9C0FNhTmuJwBDauFQo7dhju6KIcXHPAR1pqzf1kZv_-WpjufRpBamlf9PQe_XMaVbTgyBdePuFoPgmPIwh6xOpvqXuZQfvabbEVLDv-Gr7tcI0jBDxPnApekawy21zI7LjLqleVe1nRdF2ZKj3qrKXuMGKtgQCQm2xIqSpDF_x077TfqP4harhmqX9z3YSfVrG3Wgd3umjQJZcmg" TargetMode="External"/><Relationship Id="rId12" Type="http://schemas.openxmlformats.org/officeDocument/2006/relationships/hyperlink" Target="https://community.secop.gov.co/Public/Tendering/OpportunityDetail/Index?noticeUID=CO1.NTC.2405451&amp;isFromPublicArea=True&amp;isModal=False" TargetMode="External"/><Relationship Id="rId108" Type="http://schemas.openxmlformats.org/officeDocument/2006/relationships/hyperlink" Target="https://community.secop.gov.co/Public/Tendering/OpportunityDetail/Index?noticeUID=CO1.NTC.2871405&amp;isFromPublicArea=True&amp;isModal=False" TargetMode="External"/><Relationship Id="rId315" Type="http://schemas.openxmlformats.org/officeDocument/2006/relationships/hyperlink" Target="https://community.secop.gov.co/Public/Tendering/OpportunityDetail/Index?noticeUID=CO1.NTC.1749670&amp;isFromPublicArea=True&amp;isModal=False" TargetMode="External"/><Relationship Id="rId522" Type="http://schemas.openxmlformats.org/officeDocument/2006/relationships/hyperlink" Target="https://community.secop.gov.co/Public/Tendering/OpportunityDetail/Index?noticeUID=CO1.NTC.701901&amp;isFromPublicArea=True&amp;isModal=False" TargetMode="External"/><Relationship Id="rId96" Type="http://schemas.openxmlformats.org/officeDocument/2006/relationships/hyperlink" Target="https://community.secop.gov.co/Public/Tendering/OpportunityDetail/Index?noticeUID=CO1.NTC.2584695&amp;isFromPublicArea=True&amp;isModal=False" TargetMode="External"/><Relationship Id="rId161" Type="http://schemas.openxmlformats.org/officeDocument/2006/relationships/hyperlink" Target="https://community.secop.gov.co/Public/Tendering/OpportunityDetail/Index?noticeUID=CO1.NTC.1133280&amp;isFromPublicArea=True&amp;isModal=False" TargetMode="External"/><Relationship Id="rId399" Type="http://schemas.openxmlformats.org/officeDocument/2006/relationships/hyperlink" Target="https://community.secop.gov.co/Public/Tendering/OpportunityDetail/Index?noticeUID=CO1.NTC.1915255&amp;isFromPublicArea=True&amp;isModal=False" TargetMode="External"/><Relationship Id="rId259" Type="http://schemas.openxmlformats.org/officeDocument/2006/relationships/hyperlink" Target="https://community.secop.gov.co/Public/Tendering/OpportunityDetail/Index?noticeUID=CO1.NTC.1410123&amp;isFromPublicArea=True&amp;isModal=False" TargetMode="External"/><Relationship Id="rId466" Type="http://schemas.openxmlformats.org/officeDocument/2006/relationships/hyperlink" Target="https://community.secop.gov.co/Public/Tendering/OpportunityDetail/Index?noticeUID=CO1.NTC.2315441&amp;isFromPublicArea=True&amp;isModal=False" TargetMode="External"/><Relationship Id="rId673" Type="http://schemas.openxmlformats.org/officeDocument/2006/relationships/hyperlink" Target="https://community.secop.gov.co/Public/Tendering/OpportunityDetail/Index?noticeUID=CO1.NTC.3033007&amp;isFromPublicArea=True&amp;isModal=False" TargetMode="External"/><Relationship Id="rId23" Type="http://schemas.openxmlformats.org/officeDocument/2006/relationships/hyperlink" Target="https://community.secop.gov.co/Public/Tendering/OpportunityDetail/Index?noticeUID=CO1.NTC.2737227&amp;isFromPublicArea=True&amp;isModal=False" TargetMode="External"/><Relationship Id="rId119" Type="http://schemas.openxmlformats.org/officeDocument/2006/relationships/hyperlink" Target="https://community.secop.gov.co/Public/Tendering/OpportunityDetail/Index?noticeUID=CO1.NTC.1109804&amp;isFromPublicArea=True&amp;isModal=False" TargetMode="External"/><Relationship Id="rId326" Type="http://schemas.openxmlformats.org/officeDocument/2006/relationships/hyperlink" Target="https://community.secop.gov.co/Public/Tendering/OpportunityDetail/Index?noticeUID=CO1.NTC.1762740&amp;isFromPublicArea=True&amp;isModal=False" TargetMode="External"/><Relationship Id="rId533" Type="http://schemas.openxmlformats.org/officeDocument/2006/relationships/hyperlink" Target="https://community.secop.gov.co/Public/Tendering/OpportunityDetail/Index?noticeUID=CO1.NTC.698414&amp;isFromPublicArea=True&amp;isModal=False" TargetMode="External"/><Relationship Id="rId740" Type="http://schemas.openxmlformats.org/officeDocument/2006/relationships/hyperlink" Target="https://community.secop.gov.co/Public/Tendering/OpportunityDetail/Index?noticeUID=CO1.NTC.3387945&amp;isFromPublicArea=True&amp;isModal=False" TargetMode="External"/><Relationship Id="rId172" Type="http://schemas.openxmlformats.org/officeDocument/2006/relationships/hyperlink" Target="https://community.secop.gov.co/Public/Tendering/OpportunityDetail/Index?noticeUID=CO1.NTC.1157174&amp;isFromPublicArea=True&amp;isModal=False" TargetMode="External"/><Relationship Id="rId477" Type="http://schemas.openxmlformats.org/officeDocument/2006/relationships/hyperlink" Target="https://community.secop.gov.co/Public/Tendering/OpportunityDetail/Index?noticeUID=CO1.NTC.2363058&amp;isFromPublicArea=True&amp;isModal=False" TargetMode="External"/><Relationship Id="rId600" Type="http://schemas.openxmlformats.org/officeDocument/2006/relationships/hyperlink" Target="https://community.secop.gov.co/Public/Tendering/OpportunityDetail/Index?noticeUID=CO1.NTC.912913&amp;isFromPublicArea=True&amp;isModal=False" TargetMode="External"/><Relationship Id="rId684" Type="http://schemas.openxmlformats.org/officeDocument/2006/relationships/hyperlink" Target="https://community.secop.gov.co/Public/Tendering/OpportunityDetail/Index?noticeUID=CO1.NTC.3073292&amp;isFromPublicArea=True&amp;isModal=False" TargetMode="External"/><Relationship Id="rId337" Type="http://schemas.openxmlformats.org/officeDocument/2006/relationships/hyperlink" Target="https://community.secop.gov.co/Public/Tendering/OpportunityDetail/Index?noticeUID=CO1.NTC.1777269&amp;isFromPublicArea=True&amp;isModal=False" TargetMode="External"/><Relationship Id="rId34" Type="http://schemas.openxmlformats.org/officeDocument/2006/relationships/hyperlink" Target="https://community.secop.gov.co/Public/Tendering/OpportunityDetail/Index?noticeUID=CO1.NTC.2700565&amp;isFromPublicArea=True&amp;isModal=False" TargetMode="External"/><Relationship Id="rId544" Type="http://schemas.openxmlformats.org/officeDocument/2006/relationships/hyperlink" Target="https://community.secop.gov.co/Public/Tendering/OpportunityDetail/Index?noticeUID=CO1.NTC.705293&amp;isFromPublicArea=True&amp;isModal=False" TargetMode="External"/><Relationship Id="rId751" Type="http://schemas.openxmlformats.org/officeDocument/2006/relationships/hyperlink" Target="https://community.secop.gov.co/Public/Tendering/OpportunityDetail/Index?noticeUID=CO1.NTC.3448334&amp;isFromPublicArea=True&amp;isModal=False" TargetMode="External"/><Relationship Id="rId183" Type="http://schemas.openxmlformats.org/officeDocument/2006/relationships/hyperlink" Target="https://community.secop.gov.co/Public/Tendering/OpportunityDetail/Index?noticeUID=CO1.NTC.1184101&amp;isFromPublicArea=True&amp;isModal=False" TargetMode="External"/><Relationship Id="rId390" Type="http://schemas.openxmlformats.org/officeDocument/2006/relationships/hyperlink" Target="https://community.secop.gov.co/Public/Tendering/OpportunityDetail/Index?noticeUID=CO1.NTC.1821370&amp;isFromPublicArea=True&amp;isModal=False" TargetMode="External"/><Relationship Id="rId404" Type="http://schemas.openxmlformats.org/officeDocument/2006/relationships/hyperlink" Target="https://community.secop.gov.co/Public/Tendering/OpportunityDetail/Index?noticeUID=CO1.NTC.1912964&amp;isFromPublicArea=True&amp;isModal=False" TargetMode="External"/><Relationship Id="rId611" Type="http://schemas.openxmlformats.org/officeDocument/2006/relationships/hyperlink" Target="https://community.secop.gov.co/Public/Tendering/OpportunityDetail/Index?noticeUID=CO1.NTC.983807&amp;isFromPublicArea=True&amp;isModal=False" TargetMode="External"/><Relationship Id="rId250" Type="http://schemas.openxmlformats.org/officeDocument/2006/relationships/hyperlink" Target="https://community.secop.gov.co/Public/Tendering/OpportunityDetail/Index?noticeUID=CO1.NTC.1406726&amp;isFromPublicArea=True&amp;isModal=False" TargetMode="External"/><Relationship Id="rId488" Type="http://schemas.openxmlformats.org/officeDocument/2006/relationships/hyperlink" Target="https://community.secop.gov.co/Public/Tendering/OpportunityDetail/Index?noticeUID=CO1.NTC.2410863&amp;isFromPublicArea=True&amp;isModal=False" TargetMode="External"/><Relationship Id="rId695" Type="http://schemas.openxmlformats.org/officeDocument/2006/relationships/hyperlink" Target="https://community.secop.gov.co/Public/Tendering/OpportunityDetail/Index?noticeUID=CO1.NTC.3216399&amp;isFromPublicArea=True&amp;isModal=False" TargetMode="External"/><Relationship Id="rId709" Type="http://schemas.openxmlformats.org/officeDocument/2006/relationships/hyperlink" Target="https://community.secop.gov.co/Public/Tendering/OpportunityDetail/Index?noticeUID=CO1.NTC.3284487&amp;isFromPublicArea=True&amp;isModal=False" TargetMode="External"/><Relationship Id="rId45" Type="http://schemas.openxmlformats.org/officeDocument/2006/relationships/hyperlink" Target="https://community.secop.gov.co/Public/Tendering/OpportunityDetail/Index?noticeUID=CO1.NTC.2748371&amp;isFromPublicArea=True&amp;isModal=False" TargetMode="External"/><Relationship Id="rId110" Type="http://schemas.openxmlformats.org/officeDocument/2006/relationships/hyperlink" Target="https://www.contratos.gov.co/consultas/detalleProceso.do?numConstancia=20-22-12789&amp;g-recaptcha-response=03AGdBq26iEV5ZlBKlKJ3l9S_kBSpsPK6pkXQ1GLHOaZNL8x6vr9hV72_aA4lxGjfaREvTP9ghHOG7o0g5AD6u_iK_lSrIjg6MVg6y0YQXN6PGv33X35sWlNEptP" TargetMode="External"/><Relationship Id="rId348" Type="http://schemas.openxmlformats.org/officeDocument/2006/relationships/hyperlink" Target="https://community.secop.gov.co/Public/Tendering/OpportunityDetail/Index?noticeUID=CO1.NTC.1785248&amp;isFromPublicArea=True&amp;isModal=False" TargetMode="External"/><Relationship Id="rId555" Type="http://schemas.openxmlformats.org/officeDocument/2006/relationships/hyperlink" Target="https://community.secop.gov.co/Public/Tendering/OpportunityDetail/Index?noticeUID=CO1.NTC.704352&amp;isFromPublicArea=True&amp;isModal=False" TargetMode="External"/><Relationship Id="rId762" Type="http://schemas.openxmlformats.org/officeDocument/2006/relationships/hyperlink" Target="https://www.colombiacompra.gov.co/tienda-virtual-del-estado-colombiano/ordenes-compra/98135" TargetMode="External"/><Relationship Id="rId194" Type="http://schemas.openxmlformats.org/officeDocument/2006/relationships/hyperlink" Target="https://community.secop.gov.co/Public/Tendering/OpportunityDetail/Index?noticeUID=CO1.NTC.1307117&amp;isFromPublicArea=True&amp;isModal=False" TargetMode="External"/><Relationship Id="rId208" Type="http://schemas.openxmlformats.org/officeDocument/2006/relationships/hyperlink" Target="https://community.secop.gov.co/Public/Tendering/OpportunityDetail/Index?noticeUID=CO1.NTC.1349591&amp;isFromPublicArea=True&amp;isModal=False" TargetMode="External"/><Relationship Id="rId415" Type="http://schemas.openxmlformats.org/officeDocument/2006/relationships/hyperlink" Target="https://community.secop.gov.co/Public/Tendering/OpportunityDetail/Index?noticeUID=CO1.NTC.2115918&amp;isFromPublicArea=True&amp;isModal=False" TargetMode="External"/><Relationship Id="rId622" Type="http://schemas.openxmlformats.org/officeDocument/2006/relationships/hyperlink" Target="https://www.contratos.gov.co/consultas/detalleProceso.do?numConstancia=19-12-9237726&amp;g-recaptcha-response=03AGdBq25ufMcLBPSUJOwmizB-myCK4ws911OY_1FN3kZr9zIDnEqVvbQGWmdMmZ6PglvsFCD1h8OOBF6smg1dw28w5QPNjgEnFVqG6EEjQZB-C8HvWWB1iRDnornPEVJ-Js_-0nPz7_bKInNXXnpqFZOJC-JaUpXAlhRySWR9QDna9rDjV3ucvdVCKsR9QMuSrD8iLPuVo0mjCr1gmOKSU4ZJgYlDZ64EHqi-Fa56gB6hc8IvNBwzezvZLK_MRsnL3GaK7bfFMv80E-U3lU3i_e4hA8N9usSMpNSrA1qebLeupzsrenIG0f0qvtN993UOQhS2_y_wrBwJVV0hs7CB3dmAxE5iqkXkdONEYc68bUeRAAiFBgvH6C56fM47L78hW_bGMXKuvsU2IvXmd_qPGrTUTMUBT7yX2ihkN4PX5NgNUl-BpkGI0hIaCEnKdFX4Rzy6jUaIFaH2p8kD-VRBYWkOeFcDKs62zUOnQaNYQXyDDvhM34OiFRQ" TargetMode="External"/><Relationship Id="rId261" Type="http://schemas.openxmlformats.org/officeDocument/2006/relationships/hyperlink" Target="https://www.contratos.gov.co/consultas/detalleProceso.do?numConstancia=20-22-18208" TargetMode="External"/><Relationship Id="rId499" Type="http://schemas.openxmlformats.org/officeDocument/2006/relationships/hyperlink" Target="https://community.secop.gov.co/Public/Tendering/OpportunityDetail/Index?noticeUID=CO1.NTC.2414243&amp;isFromPublicArea=True&amp;isModal=False" TargetMode="External"/><Relationship Id="rId56" Type="http://schemas.openxmlformats.org/officeDocument/2006/relationships/hyperlink" Target="https://community.secop.gov.co/Public/Tendering/OpportunityDetail/Index?noticeUID=CO1.NTC.2699843&amp;isFromPublicArea=True&amp;isModal=False" TargetMode="External"/><Relationship Id="rId359" Type="http://schemas.openxmlformats.org/officeDocument/2006/relationships/hyperlink" Target="https://community.secop.gov.co/Public/Tendering/OpportunityDetail/Index?noticeUID=CO1.NTC.1794317&amp;isFromPublicArea=True&amp;isModal=False" TargetMode="External"/><Relationship Id="rId566" Type="http://schemas.openxmlformats.org/officeDocument/2006/relationships/hyperlink" Target="https://community.secop.gov.co/Public/Tendering/OpportunityDetail/Index?noticeUID=CO1.NTC.705932&amp;isFromPublicArea=True&amp;isModal=False" TargetMode="External"/><Relationship Id="rId773" Type="http://schemas.openxmlformats.org/officeDocument/2006/relationships/hyperlink" Target="https://community.secop.gov.co/Public/Tendering/OpportunityDetail/Index?noticeUID=CO1.NTC.3453176&amp;isFromPublicArea=True&amp;isModal=False" TargetMode="External"/><Relationship Id="rId121" Type="http://schemas.openxmlformats.org/officeDocument/2006/relationships/hyperlink" Target="https://community.secop.gov.co/Public/Tendering/OpportunityDetail/Index?noticeUID=CO1.NTC.1109782&amp;isFromPublicArea=True&amp;isModal=False" TargetMode="External"/><Relationship Id="rId219" Type="http://schemas.openxmlformats.org/officeDocument/2006/relationships/hyperlink" Target="https://community.secop.gov.co/Public/Tendering/OpportunityDetail/Index?noticeUID=CO1.NTC.1357881&amp;isFromPublicArea=True&amp;isModal=False" TargetMode="External"/><Relationship Id="rId426" Type="http://schemas.openxmlformats.org/officeDocument/2006/relationships/hyperlink" Target="https://community.secop.gov.co/Public/Tendering/OpportunityDetail/Index?noticeUID=CO1.NTC.2234807&amp;isFromPublicArea=True&amp;isModal=False" TargetMode="External"/><Relationship Id="rId633" Type="http://schemas.openxmlformats.org/officeDocument/2006/relationships/hyperlink" Target="https://www.contratos.gov.co/consultas/detalleProceso.do?numConstancia=21-22-22924&amp;g-recaptcha-response=03AGdBq24NBPW3N6om1KCUKqiOAwwT9MwTK-3eyrztkNxR2nsYDodl4vBZwEf9ic-HV-uYYNS41pY1zptY9hNZiDZH-0AlKDINPPieq5ikNFe5req1JFShyieZyCZPfGT70SsbTI-BKwWy62PMEzXqRlwfvVpeUb7PvrsOB90WmBBls-TW7U_zZGCvqHGU1Y15ai2jacw6BmJ_FH1KPyVEUpvz9V4nFzyjXl73ph9syc5hBY_Axjj1THRvIXMzKKdwSFhR4mipiweqOh9s8iZaPPtB-S3uLDkyuN85tjY1KmXNRO-HebnXNuOCbGTM9JfqpSVxMsI3jWt09nQ4nkQm8VgUgDSpBOVII0kEhFGoe0OxxVssynLxV7uHchnwzeh0hxf8VeVwJHzBfyCqKH5fjvW_WG0w7ESOFsKupLTN_tyq0Wi-V4wlu0jgNsBCBx0i0Rnk4eNtk2oQGjIwdPA9e_UsFE1hXvurOw" TargetMode="External"/><Relationship Id="rId67" Type="http://schemas.openxmlformats.org/officeDocument/2006/relationships/hyperlink" Target="https://community.secop.gov.co/Public/Tendering/OpportunityDetail/Index?noticeUID=CO1.NTC.2682869&amp;isFromPublicArea=True&amp;isModal=False" TargetMode="External"/><Relationship Id="rId272" Type="http://schemas.openxmlformats.org/officeDocument/2006/relationships/hyperlink" Target="https://community.secop.gov.co/Public/Tendering/OpportunityDetail/Index?noticeUID=CO1.NTC.1510286&amp;isFromPublicArea=True&amp;isModal=False" TargetMode="External"/><Relationship Id="rId577" Type="http://schemas.openxmlformats.org/officeDocument/2006/relationships/hyperlink" Target="https://community.secop.gov.co/Public/Tendering/OpportunityDetail/Index?noticeUID=CO1.NTC.715255&amp;isFromPublicArea=True&amp;isModal=False" TargetMode="External"/><Relationship Id="rId700" Type="http://schemas.openxmlformats.org/officeDocument/2006/relationships/hyperlink" Target="https://community.secop.gov.co/Public/Tendering/OpportunityDetail/Index?noticeUID=CO1.NTC.3185703&amp;isFromPublicArea=True&amp;isModal=False" TargetMode="External"/><Relationship Id="rId132" Type="http://schemas.openxmlformats.org/officeDocument/2006/relationships/hyperlink" Target="https://community.secop.gov.co/Public/Tendering/OpportunityDetail/Index?noticeUID=CO1.NTC.1118146&amp;isFromPublicArea=True&amp;isModal=False" TargetMode="External"/><Relationship Id="rId784" Type="http://schemas.openxmlformats.org/officeDocument/2006/relationships/comments" Target="../comments1.xml"/><Relationship Id="rId437" Type="http://schemas.openxmlformats.org/officeDocument/2006/relationships/hyperlink" Target="https://community.secop.gov.co/Public/Tendering/OpportunityDetail/Index?noticeUID=CO1.NTC.2251591&amp;isFromPublicArea=True&amp;isModal=False" TargetMode="External"/><Relationship Id="rId644" Type="http://schemas.openxmlformats.org/officeDocument/2006/relationships/hyperlink" Target="https://www.contratos.gov.co/consultas/detalleProceso.do?numConstancia=19-12-9907412&amp;g-recaptcha-response=03AGdBq274rjtzD_w3-XNFsYTVIFhFV3QBV05qdPxBuCtlWs46TWrN5fgpuxH_EsPI6jJEPBAWGSRha7xXyYwd_GqP3yJ9G212mMS7wKDqgZ8QWDO0lz5V7AWeRK0t0PodhOBSUftoO7BkdSO25vaACwZlOZH9Olairty8Y7-j2PJBJo8GODpbNJSDusuc8GQWBrtt99_fGEWY9aqrQn4LWFOuIVVrcncJnXd8zoBCVXHSjy_bUrNqGZOEUvYbsP1CPEOfbNxJNPi7xYTcSt7RTxdV7x6Pd5SlwuP4vlcE9VjYkgs-RXYx77N3l6s3_7N6GzSJ6eXGi83mGwTTgpPVm2Pn9iG2mn0l4GBIxHjTQPpsIcECj-K3mDcbJpEHmr5xQRJNIX0YN_aM9k4dIFwJBn38wldB6Cugp8D9TnqRlq7PJelD3vCz1EaZPAv9fdpemejmxitEQAhPMvWvUwxztHQ5JpQnTov7jGYm7b3U3Rbib29cD-HLQbI" TargetMode="External"/><Relationship Id="rId283" Type="http://schemas.openxmlformats.org/officeDocument/2006/relationships/hyperlink" Target="https://community.secop.gov.co/Public/Tendering/OpportunityDetail/Index?noticeUID=CO1.NTC.1562279&amp;isFromPublicArea=True&amp;isModal=False" TargetMode="External"/><Relationship Id="rId490" Type="http://schemas.openxmlformats.org/officeDocument/2006/relationships/hyperlink" Target="https://community.secop.gov.co/Public/Tendering/OpportunityDetail/Index?noticeUID=CO1.NTC.2472740&amp;isFromPublicArea=True&amp;isModal=False" TargetMode="External"/><Relationship Id="rId504" Type="http://schemas.openxmlformats.org/officeDocument/2006/relationships/hyperlink" Target="https://www.contratos.gov.co/consultas/detalleProceso.do?numConstancia=20-22-12781&amp;g-recaptcha-response=03AGdBq26dkvPJjFnx9xJL68rno4JXYMbpRylve5-6SANCdyt3pCBIXIFXEz486Mlb_wI4BvOxbsIvzK8v9NZh9xJsFCjJI40LzWTBgx62AzXIv3ZN2fOJh9-ij2ZVCw3EvZ7sbZsy4aVBAZrt4SQKJsoTdfef69CSmuv" TargetMode="External"/><Relationship Id="rId711" Type="http://schemas.openxmlformats.org/officeDocument/2006/relationships/hyperlink" Target="https://community.secop.gov.co/Public/Tendering/OpportunityDetail/Index?noticeUID=CO1.NTC.3314412&amp;isFromPublicArea=True&amp;isModal=False" TargetMode="External"/><Relationship Id="rId78" Type="http://schemas.openxmlformats.org/officeDocument/2006/relationships/hyperlink" Target="https://community.secop.gov.co/Public/Tendering/OpportunityDetail/Index?noticeUID=CO1.NTC.2588531&amp;isFromPublicArea=True&amp;isModal=False" TargetMode="External"/><Relationship Id="rId143" Type="http://schemas.openxmlformats.org/officeDocument/2006/relationships/hyperlink" Target="https://community.secop.gov.co/Public/Tendering/OpportunityDetail/Index?noticeUID=CO1.NTC.1121823&amp;isFromPublicArea=True&amp;isModal=False" TargetMode="External"/><Relationship Id="rId350" Type="http://schemas.openxmlformats.org/officeDocument/2006/relationships/hyperlink" Target="https://community.secop.gov.co/Public/Tendering/OpportunityDetail/Index?noticeUID=CO1.NTC.1792271&amp;isFromPublicArea=True&amp;isModal=False" TargetMode="External"/><Relationship Id="rId588" Type="http://schemas.openxmlformats.org/officeDocument/2006/relationships/hyperlink" Target="https://community.secop.gov.co/Public/Tendering/OpportunityDetail/Index?noticeUID=CO1.NTC.747881&amp;isFromPublicArea=True&amp;isModal=False" TargetMode="External"/><Relationship Id="rId9" Type="http://schemas.openxmlformats.org/officeDocument/2006/relationships/hyperlink" Target="https://communitysecopgovco/Public/Tendering/OpportunityDetail/Index?noticeUID=CO1NTC2018028&amp;isFromPublicArea=True&amp;isModal=False" TargetMode="External"/><Relationship Id="rId210" Type="http://schemas.openxmlformats.org/officeDocument/2006/relationships/hyperlink" Target="https://community.secop.gov.co/Public/Tendering/OpportunityDetail/Index?noticeUID=CO1.NTC.1348942&amp;isFromPublicArea=True&amp;isModal=False" TargetMode="External"/><Relationship Id="rId448" Type="http://schemas.openxmlformats.org/officeDocument/2006/relationships/hyperlink" Target="https://community.secop.gov.co/Public/Tendering/OpportunityDetail/Index?noticeUID=CO1.NTC.2263260&amp;isFromPublicArea=True&amp;isModal=False" TargetMode="External"/><Relationship Id="rId655" Type="http://schemas.openxmlformats.org/officeDocument/2006/relationships/hyperlink" Target="https://www.contratos.gov.co/consultas/detalleProceso.do?numConstancia=20-22-12787&amp;g-recaptcha-response=03AGdBq2413e889bMvGGWaERqMWuI54D7zOH6qJpGy3tnpHmU4DX_3uSj-B6yNW00I2dPV30rDaGaZBLHKQJKYuXoz2eX-e_K36DQn5nRRwbuCZ4AKkB0CaSW-Ogl-DSrzBaMLfeS0mwxABtQEWsQSM-Dl4e1DaO3wmMP6WaWdtpr-imyN-8NC46F7c6loPALoIuOLbO3B6ZRh3_MWIpi6rJ5ln4fliuMLNloHH3RYOibGfHpOuGnM8OIfQmOOOZQvLNryrUxzcuevqfC0Bm-O32yGegsFAC5I4bmHn54N-bLmySVkF3qsuwYsKZdSCjQV7VNeKmPg6SiZAZOjYD2HTfcCacnqnACEqwx3Swd-VVlECtl2Lbsj0E_m6uwCCqGBjIuwrM5HTfw1hdn_Y7e1Zr9WytC1Ha4dOePtqim31vIIl_iqFII5k5rNPoAa3BXVyL379MMexxf_Ej76Lr2RRj9keNPBjm-f7g0SZGEA6RfnnH9iGiC5Yq9W26nmn9vSF9L1A-RgmvLknKkWhEGWH1gkQ6q16K6_5A" TargetMode="External"/><Relationship Id="rId294" Type="http://schemas.openxmlformats.org/officeDocument/2006/relationships/hyperlink" Target="https://community.secop.gov.co/Public/Tendering/OpportunityDetail/Index?noticeUID=CO1.NTC.1618838&amp;isFromPublicArea=True&amp;isModal=False" TargetMode="External"/><Relationship Id="rId308" Type="http://schemas.openxmlformats.org/officeDocument/2006/relationships/hyperlink" Target="https://community.secop.gov.co/Public/Tendering/OpportunityDetail/Index?noticeUID=CO1.NTC.1728119&amp;isFromPublicArea=True&amp;isModal=False" TargetMode="External"/><Relationship Id="rId515" Type="http://schemas.openxmlformats.org/officeDocument/2006/relationships/hyperlink" Target="https://community.secop.gov.co/Public/Tendering/OpportunityDetail/Index?noticeUID=CO1.NTC.687524&amp;isFromPublicArea=True&amp;isModal=False" TargetMode="External"/><Relationship Id="rId722" Type="http://schemas.openxmlformats.org/officeDocument/2006/relationships/hyperlink" Target="https://community.secop.gov.co/Public/Tendering/OpportunityDetail/Index?noticeUID=CO1.NTC.3354901&amp;isFromPublicArea=True&amp;isModal=False" TargetMode="External"/><Relationship Id="rId89" Type="http://schemas.openxmlformats.org/officeDocument/2006/relationships/hyperlink" Target="https://community.secop.gov.co/Public/Tendering/OpportunityDetail/Index?noticeUID=CO1.NTC.2596585&amp;isFromPublicArea=True&amp;isModal=False" TargetMode="External"/><Relationship Id="rId154" Type="http://schemas.openxmlformats.org/officeDocument/2006/relationships/hyperlink" Target="https://community.secop.gov.co/Public/Tendering/OpportunityDetail/Index?noticeUID=CO1.NTC.1129937&amp;isFromPublicArea=True&amp;isModal=False" TargetMode="External"/><Relationship Id="rId361" Type="http://schemas.openxmlformats.org/officeDocument/2006/relationships/hyperlink" Target="https://community.secop.gov.co/Public/Tendering/OpportunityDetail/Index?noticeUID=CO1.NTC.1801944&amp;isFromPublicArea=True&amp;isModal=False" TargetMode="External"/><Relationship Id="rId599" Type="http://schemas.openxmlformats.org/officeDocument/2006/relationships/hyperlink" Target="https://community.secop.gov.co/Public/Tendering/OpportunityDetail/Index?noticeUID=CO1.NTC.853913&amp;isFromPublicArea=True&amp;isModal=False" TargetMode="External"/><Relationship Id="rId459" Type="http://schemas.openxmlformats.org/officeDocument/2006/relationships/hyperlink" Target="https://community.secop.gov.co/Public/Tendering/OpportunityDetail/Index?noticeUID=CO1.NTC.2157518&amp;isFromPublicArea=True&amp;isModal=False" TargetMode="External"/><Relationship Id="rId666" Type="http://schemas.openxmlformats.org/officeDocument/2006/relationships/hyperlink" Target="https://community.secop.gov.co/Public/Tendering/OpportunityDetail/Index?noticeUID=CO1.NTC.2336941&amp;isFromPublicArea=True&amp;isModal=False" TargetMode="External"/><Relationship Id="rId16" Type="http://schemas.openxmlformats.org/officeDocument/2006/relationships/hyperlink" Target="https://community.secop.gov.co/Public/Tendering/ContractNoticePhases/View?PPI=CO1.PPI.17050528&amp;isFromPublicArea=True&amp;isModal=False" TargetMode="External"/><Relationship Id="rId221" Type="http://schemas.openxmlformats.org/officeDocument/2006/relationships/hyperlink" Target="https://community.secop.gov.co/Public/Tendering/OpportunityDetail/Index?noticeUID=CO1.NTC.1359372&amp;isFromPublicArea=True&amp;isModal=False" TargetMode="External"/><Relationship Id="rId319" Type="http://schemas.openxmlformats.org/officeDocument/2006/relationships/hyperlink" Target="https://community.secop.gov.co/Public/Tendering/OpportunityDetail/Index?noticeUID=CO1.NTC.1750334&amp;isFromPublicArea=True&amp;isModal=False" TargetMode="External"/><Relationship Id="rId526" Type="http://schemas.openxmlformats.org/officeDocument/2006/relationships/hyperlink" Target="https://community.secop.gov.co/Public/Tendering/OpportunityDetail/Index?noticeUID=CO1.NTC.697530&amp;isFromPublicArea=True&amp;isModal=False" TargetMode="External"/><Relationship Id="rId733" Type="http://schemas.openxmlformats.org/officeDocument/2006/relationships/hyperlink" Target="https://community.secop.gov.co/Public/Tendering/OpportunityDetail/Index?noticeUID=CO1.NTC.3389649&amp;isFromPublicArea=True&amp;isModal=False" TargetMode="External"/><Relationship Id="rId165" Type="http://schemas.openxmlformats.org/officeDocument/2006/relationships/hyperlink" Target="https://community.secop.gov.co/Public/Tendering/OpportunityDetail/Index?noticeUID=CO1.NTC.1138391&amp;isFromPublicArea=True&amp;isModal=False" TargetMode="External"/><Relationship Id="rId372" Type="http://schemas.openxmlformats.org/officeDocument/2006/relationships/hyperlink" Target="https://community.secop.gov.co/Public/Tendering/OpportunityDetail/Index?noticeUID=CO1.NTC.1804950&amp;isFromPublicArea=True&amp;isModal=False" TargetMode="External"/><Relationship Id="rId677" Type="http://schemas.openxmlformats.org/officeDocument/2006/relationships/hyperlink" Target="https://community.secop.gov.co/Public/Tendering/OpportunityDetail/Index?noticeUID=CO1.NTC.3112875&amp;isFromPublicArea=True&amp;isModal=False" TargetMode="External"/><Relationship Id="rId232" Type="http://schemas.openxmlformats.org/officeDocument/2006/relationships/hyperlink" Target="https://community.secop.gov.co/Public/Tendering/OpportunityDetail/Index?noticeUID=CO1.NTC.1375196&amp;isFromPublicArea=True&amp;isModal=true&amp;asPopupView=true" TargetMode="External"/><Relationship Id="rId27" Type="http://schemas.openxmlformats.org/officeDocument/2006/relationships/hyperlink" Target="https://community.secop.gov.co/Public/Tendering/OpportunityDetail/Index?noticeUID=CO1.NTC.2699498&amp;isFromPublicArea=True&amp;isModal=False" TargetMode="External"/><Relationship Id="rId537" Type="http://schemas.openxmlformats.org/officeDocument/2006/relationships/hyperlink" Target="https://community.secop.gov.co/Public/Tendering/OpportunityDetail/Index?noticeUID=CO1.NTC.698262&amp;isFromPublicArea=True&amp;isModal=False" TargetMode="External"/><Relationship Id="rId744" Type="http://schemas.openxmlformats.org/officeDocument/2006/relationships/hyperlink" Target="https://www.colombiacompra.gov.co/tienda-virtual-del-estado-colombiano/ordenes-compra/95820/1" TargetMode="External"/><Relationship Id="rId80" Type="http://schemas.openxmlformats.org/officeDocument/2006/relationships/hyperlink" Target="https://community.secop.gov.co/Public/Tendering/OpportunityDetail/Index?noticeUID=CO1.NTC.2589206&amp;isFromPublicArea=True&amp;isModal=False" TargetMode="External"/><Relationship Id="rId176" Type="http://schemas.openxmlformats.org/officeDocument/2006/relationships/hyperlink" Target="https://community.secop.gov.co/Public/Tendering/OpportunityDetail/Index?noticeUID=CO1.NTC.1168257&amp;isFromPublicArea=True&amp;isModal=False" TargetMode="External"/><Relationship Id="rId383" Type="http://schemas.openxmlformats.org/officeDocument/2006/relationships/hyperlink" Target="https://community.secop.gov.co/Public/Tendering/OpportunityDetail/Index?noticeUID=CO1.NTC.1811440&amp;isFromPublicArea=True&amp;isModal=False" TargetMode="External"/><Relationship Id="rId590" Type="http://schemas.openxmlformats.org/officeDocument/2006/relationships/hyperlink" Target="https://community.secop.gov.co/Public/Tendering/OpportunityDetail/Index?noticeUID=CO1.NTC.762287&amp;isFromPublicArea=True&amp;isModal=False" TargetMode="External"/><Relationship Id="rId604" Type="http://schemas.openxmlformats.org/officeDocument/2006/relationships/hyperlink" Target="https://community.secop.gov.co/Public/Tendering/OpportunityDetail/Index?noticeUID=CO1.NTC.913825&amp;isFromPublicArea=True&amp;isModal=False" TargetMode="External"/><Relationship Id="rId243" Type="http://schemas.openxmlformats.org/officeDocument/2006/relationships/hyperlink" Target="https://community.secop.gov.co/Public/Tendering/OpportunityDetail/Index?noticeUID=CO1.NTC.1397922&amp;isFromPublicArea=True&amp;isModal=False" TargetMode="External"/><Relationship Id="rId450" Type="http://schemas.openxmlformats.org/officeDocument/2006/relationships/hyperlink" Target="https://community.secop.gov.co/Public/Tendering/OpportunityDetail/Index?noticeUID=CO1.NTC.2264924&amp;isFromPublicArea=True&amp;isModal=False" TargetMode="External"/><Relationship Id="rId688" Type="http://schemas.openxmlformats.org/officeDocument/2006/relationships/hyperlink" Target="https://community.secop.gov.co/Public/Tendering/OpportunityDetail/Index?noticeUID=CO1.NTC.3146748&amp;isFromPublicArea=True&amp;isModal=False" TargetMode="External"/><Relationship Id="rId38" Type="http://schemas.openxmlformats.org/officeDocument/2006/relationships/hyperlink" Target="https://community.secop.gov.co/Public/Tendering/OpportunityDetail/Index?noticeUID=CO1.NTC.2744531&amp;isFromPublicArea=True&amp;isModal=False" TargetMode="External"/><Relationship Id="rId103" Type="http://schemas.openxmlformats.org/officeDocument/2006/relationships/hyperlink" Target="https://community.secop.gov.co/Public/Tendering/OpportunityDetail/Index?noticeUID=CO1.NTC.2649979&amp;isFromPublicArea=True&amp;isModal=False" TargetMode="External"/><Relationship Id="rId310" Type="http://schemas.openxmlformats.org/officeDocument/2006/relationships/hyperlink" Target="https://community.secop.gov.co/Public/Tendering/OpportunityDetail/Index?noticeUID=CO1.NTC.1732230&amp;isFromPublicArea=True&amp;isModal=False" TargetMode="External"/><Relationship Id="rId548" Type="http://schemas.openxmlformats.org/officeDocument/2006/relationships/hyperlink" Target="https://community.secop.gov.co/Public/Tendering/OpportunityDetail/Index?noticeUID=CO1.NTC.688787&amp;isFromPublicArea=True&amp;isModal=False" TargetMode="External"/><Relationship Id="rId755" Type="http://schemas.openxmlformats.org/officeDocument/2006/relationships/hyperlink" Target="https://community.secop.gov.co/Public/Tendering/OpportunityDetail/Index?noticeUID=CO1.NTC.3453179&amp;isFromPublicArea=True&amp;isModal=False" TargetMode="External"/><Relationship Id="rId91" Type="http://schemas.openxmlformats.org/officeDocument/2006/relationships/hyperlink" Target="https://community.secop.gov.co/Public/Tendering/OpportunityDetail/Index?noticeUID=CO1.NTC.2654640&amp;isFromPublicArea=True&amp;isModal=False" TargetMode="External"/><Relationship Id="rId187" Type="http://schemas.openxmlformats.org/officeDocument/2006/relationships/hyperlink" Target="https://community.secop.gov.co/Public/Tendering/OpportunityDetail/Index?noticeUID=CO1.NTC.1254954&amp;isFromPublicArea=True&amp;isModal=False" TargetMode="External"/><Relationship Id="rId394" Type="http://schemas.openxmlformats.org/officeDocument/2006/relationships/hyperlink" Target="https://community.secop.gov.co/Public/Tendering/OpportunityDetail/Index?noticeUID=CO1.NTC.1832959&amp;isFromPublicArea=True&amp;isModal=False" TargetMode="External"/><Relationship Id="rId408" Type="http://schemas.openxmlformats.org/officeDocument/2006/relationships/hyperlink" Target="https://www.contratos.gov.co/consultas/detalleProceso.do?numConstancia=21-22-27373" TargetMode="External"/><Relationship Id="rId615" Type="http://schemas.openxmlformats.org/officeDocument/2006/relationships/hyperlink" Target="https://community.secop.gov.co/Public/Tendering/OpportunityDetail/Index?noticeUID=CO1.NTC.1002809&amp;isFromPublicArea=True&amp;isModal=False" TargetMode="External"/><Relationship Id="rId254" Type="http://schemas.openxmlformats.org/officeDocument/2006/relationships/hyperlink" Target="https://community.secop.gov.co/Public/Tendering/OpportunityDetail/Index?noticeUID=CO1.NTC.1410047&amp;isFromPublicArea=True&amp;isModal=False" TargetMode="External"/><Relationship Id="rId699" Type="http://schemas.openxmlformats.org/officeDocument/2006/relationships/hyperlink" Target="https://community.secop.gov.co/Public/Tendering/OpportunityDetail/Index?noticeUID=CO1.NTC.3283689&amp;isFromPublicArea=True&amp;isModal=False" TargetMode="External"/><Relationship Id="rId49" Type="http://schemas.openxmlformats.org/officeDocument/2006/relationships/hyperlink" Target="https://community.secop.gov.co/Public/Tendering/OpportunityDetail/Index?noticeUID=CO1.NTC.2681855&amp;isFromPublicArea=True&amp;isModal=False" TargetMode="External"/><Relationship Id="rId114" Type="http://schemas.openxmlformats.org/officeDocument/2006/relationships/hyperlink" Target="https://www.contratos.gov.co/consultas/detalleProceso.do?numConstancia=20-22-12969&amp;g-recaptcha-response=03AGdBq26TVRD7APT4lPnmlD-bceiaddjEgKsQa9KS_wQZa9O64hGXz_JSCYcnqsTu_ktCL-bVmlxKMHVtA2NRSE4fBeSXujSBUDWwUXzMAFoJm9B_YmqScXKj6bTb9pBGgBQIvTv" TargetMode="External"/><Relationship Id="rId461" Type="http://schemas.openxmlformats.org/officeDocument/2006/relationships/hyperlink" Target="https://community.secop.gov.co/Public/Tendering/OpportunityDetail/Index?noticeUID=CO1.NTC.2301032&amp;isFromPublicArea=True&amp;isModal=False" TargetMode="External"/><Relationship Id="rId559" Type="http://schemas.openxmlformats.org/officeDocument/2006/relationships/hyperlink" Target="https://community.secop.gov.co/Public/Tendering/OpportunityDetail/Index?noticeUID=CO1.NTC.718519&amp;isFromPublicArea=True&amp;isModal=False" TargetMode="External"/><Relationship Id="rId766" Type="http://schemas.openxmlformats.org/officeDocument/2006/relationships/hyperlink" Target="https://www.colombiacompra.gov.co/tienda-virtual-del-estado-colombiano/ordenes-compra/98526" TargetMode="External"/><Relationship Id="rId198" Type="http://schemas.openxmlformats.org/officeDocument/2006/relationships/hyperlink" Target="https://community.secop.gov.co/Public/Tendering/OpportunityDetail/Index?noticeUID=CO1.NTC.1309717&amp;isFromPublicArea=True&amp;isModal=False" TargetMode="External"/><Relationship Id="rId321" Type="http://schemas.openxmlformats.org/officeDocument/2006/relationships/hyperlink" Target="https://community.secop.gov.co/Public/Tendering/OpportunityDetail/Index?noticeUID=CO1.NTC.1753445&amp;isFromPublicArea=True&amp;isModal=False" TargetMode="External"/><Relationship Id="rId419" Type="http://schemas.openxmlformats.org/officeDocument/2006/relationships/hyperlink" Target="https://community.secop.gov.co/Public/Tendering/OpportunityDetail/Index?noticeUID=CO1.NTC.2197366&amp;isFromPublicArea=True&amp;isModal=False" TargetMode="External"/><Relationship Id="rId626" Type="http://schemas.openxmlformats.org/officeDocument/2006/relationships/hyperlink" Target="https://www.contratos.gov.co/consultas/detalleProceso.do?numConstancia=21-22-22920&amp;g-recaptcha-response=03AGdBq27-CODtzpH5vP2hfvg60U1cq_DB0pbr1wm8TltiOrueWp_J_fuPN1Po6Yrl2-suTOGtkddXXmjcrtpJ2keCC1atsF8zqvq2LzyNy21Jo1kXgUWxNEE-fW4zVTvlflDuYBYa29Peskf48xZ8UZOFtrEQHpEOFX1GoK_mp4_k3RkjBRvcV00pAW9o1vfubEvpvfQ-QHu7zcy8pLHuNQuyK5bW5BmyG68LcADDiHbQFkdqzXzVHjgXz0eVAKuhUQ2eeO3JPUlrsECguGui2DwMXVycHbG_iBzgGkiqRPrqbCv_F9ztpVxEvdBWDrmII0ByiOjCnoyfLts8sdwqV2ouviBPBgKGHmObApTr7WaYW8r_vEDBPROX5JAQG1-pRlfHG0oE70EVKV3I7nrJVS1KtLhbKNQ8E3aeigHKyQVlg2K6dwpBC5QjkZLZtnuWDB6zelITKn3lBASKOqfb-pwIHsQbEIBFUpP0FeIeEsR7kF2QKOEISQg" TargetMode="External"/><Relationship Id="rId265" Type="http://schemas.openxmlformats.org/officeDocument/2006/relationships/hyperlink" Target="https://community.secop.gov.co/Public/Tendering/OpportunityDetail/Index?noticeUID=CO1.NTC.1437637&amp;isFromPublicArea=True&amp;isModal=False" TargetMode="External"/><Relationship Id="rId472" Type="http://schemas.openxmlformats.org/officeDocument/2006/relationships/hyperlink" Target="https://community.secop.gov.co/Public/Tendering/OpportunityDetail/Index?noticeUID=CO1.NTC.2301506&amp;isFromPublicArea=True&amp;isModal=False" TargetMode="External"/><Relationship Id="rId125" Type="http://schemas.openxmlformats.org/officeDocument/2006/relationships/hyperlink" Target="https://community.secop.gov.co/Public/Tendering/OpportunityDetail/Index?noticeUID=CO1.NTC.1115292&amp;isFromPublicArea=True&amp;isModal=False" TargetMode="External"/><Relationship Id="rId332" Type="http://schemas.openxmlformats.org/officeDocument/2006/relationships/hyperlink" Target="https://community.secop.gov.co/Public/Tendering/OpportunityDetail/Index?noticeUID=CO1.NTC.1770865&amp;isFromPublicArea=True&amp;isModal=False" TargetMode="External"/><Relationship Id="rId777" Type="http://schemas.openxmlformats.org/officeDocument/2006/relationships/hyperlink" Target="https://community.secop.gov.co/Public/Tendering/OpportunityDetail/Index?noticeUID=CO1.NTC.3510445&amp;isFromPublicArea=True&amp;isModal=False" TargetMode="External"/><Relationship Id="rId637" Type="http://schemas.openxmlformats.org/officeDocument/2006/relationships/hyperlink" Target="https://www.contratos.gov.co/consultas/detalleProceso.do?numConstancia=21-22-22928&amp;g-recaptcha-response=03AGdBq27NPZnVwk-XhVzleNAuCxA8Kuhp95gx380RcmJSmWw9RTNpJey4rS_k8cGXThrAAUl5A5LLJ90M1jqveSDsPptFgz-pyow78Nbxa6hseMYVIVIe4q286hPYN6EwF6QytrNjnic9YuopHL48vrxSGMGa4r64y3BZAuaXiZwgalQc5pMA0mwsXBhT5UYLNHvcjYgqVFno2FfjvrDL80fKpierjiD7ZicnXJry6Ne1pLb1J5Ml131eF29nFsYghRDlOU4vu8rmTHhi6F3cBdfmgR41f2gdVGzXSHXl9nUXxPkzTHEMZh-BmiPLGKFJ5T7l_OWRqRE2J0-LOIYsgYiCnFTEgAV3j1KDvL91VlOjzt0zSeeGBaZaIlHvTAAIEJTXTpa9wWhx2ZXQdIT9PufrR6-QlyfrTVVWZI4_dbS4Tv7A5Eo9GqgvgJA-czup32Y4FfC_iv8X_7lAwRcQkJxv1jy80muI5w" TargetMode="External"/><Relationship Id="rId276" Type="http://schemas.openxmlformats.org/officeDocument/2006/relationships/hyperlink" Target="https://community.secop.gov.co/Public/Tendering/OpportunityDetail/Index?noticeUID=CO1.NTC.1526096&amp;isFromPublicArea=True&amp;isModal=False" TargetMode="External"/><Relationship Id="rId483" Type="http://schemas.openxmlformats.org/officeDocument/2006/relationships/hyperlink" Target="https://community.secop.gov.co/Public/Tendering/OpportunityDetail/Index?noticeUID=CO1.NTC.2380733&amp;isFromPublicArea=True&amp;isModal=False" TargetMode="External"/><Relationship Id="rId690" Type="http://schemas.openxmlformats.org/officeDocument/2006/relationships/hyperlink" Target="https://community.secop.gov.co/Public/Tendering/OpportunityDetail/Index?noticeUID=CO1.NTC.3179633&amp;isFromPublicArea=True&amp;isModal=False" TargetMode="External"/><Relationship Id="rId704" Type="http://schemas.openxmlformats.org/officeDocument/2006/relationships/hyperlink" Target="https://community.secop.gov.co/Public/Tendering/OpportunityDetail/Index?noticeUID=CO1.NTC.3281082&amp;isFromPublicArea=True&amp;isModal=False" TargetMode="External"/><Relationship Id="rId40" Type="http://schemas.openxmlformats.org/officeDocument/2006/relationships/hyperlink" Target="https://community.secop.gov.co/Public/Tendering/OpportunityDetail/Index?noticeUID=CO1.NTC.2749535&amp;isFromPublicArea=True&amp;isModal=False" TargetMode="External"/><Relationship Id="rId136" Type="http://schemas.openxmlformats.org/officeDocument/2006/relationships/hyperlink" Target="https://community.secop.gov.co/Public/Tendering/OpportunityDetail/Index?noticeUID=CO1.NTC.1120702&amp;isFromPublicArea=True&amp;isModal=False" TargetMode="External"/><Relationship Id="rId343" Type="http://schemas.openxmlformats.org/officeDocument/2006/relationships/hyperlink" Target="https://community.secop.gov.co/Public/Tendering/OpportunityDetail/Index?noticeUID=CO1.NTC.1782407&amp;isFromPublicArea=True&amp;isModal=False" TargetMode="External"/><Relationship Id="rId550" Type="http://schemas.openxmlformats.org/officeDocument/2006/relationships/hyperlink" Target="https://community.secop.gov.co/Public/Tendering/OpportunityDetail/Index?noticeUID=CO1.NTC.705319&amp;isFromPublicArea=True&amp;isModal=False" TargetMode="External"/><Relationship Id="rId203" Type="http://schemas.openxmlformats.org/officeDocument/2006/relationships/hyperlink" Target="https://community.secop.gov.co/Public/Tendering/OpportunityDetail/Index?noticeUID=CO1.NTC.1336225&amp;isFromPublicArea=True&amp;isModal=true&amp;asPopupView=true" TargetMode="External"/><Relationship Id="rId648" Type="http://schemas.openxmlformats.org/officeDocument/2006/relationships/hyperlink" Target="https://www.contratos.gov.co/consultas/detalleProceso.do?numConstancia=20-22-15918&amp;g-recaptcha-response=03AGdBq26fxZGCagdY9YLyW1s8NnDitfKbZ0YL1XBCEv5aw3pBBZdVrmzlxynD6Kniz7vxax_L_er1zOqrN0KGjh1Lozvg1xZMV46gVZOUfd7TQDLCnZHJbutt9-yaS9tBrce2JkOe-LDdQfAVhCSjv_tpXXYwPYPkA3P3B4IaTgWN8H6D2OwbZvAOY-DKGmwpjuKI4jFZ21WyJz1iweWYjrJU0J0KXmRvg50JXiQym7dAUWvMIjuFVXYc_jnLVIwxp2Gka0aBLK0VN3QVv5P788W0otbSpfAcWD2F1QPT7x5m5y0NlfR1UjLal842J7rXPOB2UIPP7M_tA6pte9DTUAc_e7FMDHadaLr2Fb5cbtO4DDSNNzWncyEY3oAfv4FpiBXM3WI29MX3BQDik_kc-j2DYH8rUKOOXfqunD74fFfsvCUW1Dtj5mrFrn81TKIMR39udA9hmjdvDfkLNYwqs-qUQLttgyUyd0DGB0_isINlQ8akA2KdpvQ" TargetMode="External"/><Relationship Id="rId287" Type="http://schemas.openxmlformats.org/officeDocument/2006/relationships/hyperlink" Target="https://community.secop.gov.co/Public/Tendering/OpportunityDetail/Index?noticeUID=CO1.NTC.1604951&amp;isFromPublicArea=True&amp;isModal=False" TargetMode="External"/><Relationship Id="rId410" Type="http://schemas.openxmlformats.org/officeDocument/2006/relationships/hyperlink" Target="https://community.secop.gov.co/Public/Tendering/OpportunityDetail/Index?noticeUID=CO1.NTC.2194057&amp;isFromPublicArea=True&amp;isModal=False" TargetMode="External"/><Relationship Id="rId494" Type="http://schemas.openxmlformats.org/officeDocument/2006/relationships/hyperlink" Target="https://community.secop.gov.co/Public/Tendering/OpportunityDetail/Index?noticeUID=CO1.NTC.2421696&amp;isFromPublicArea=True&amp;isModal=False" TargetMode="External"/><Relationship Id="rId508" Type="http://schemas.openxmlformats.org/officeDocument/2006/relationships/hyperlink" Target="https://community.secop.gov.co/Public/Tendering/OpportunityDetail/Index?noticeUID=CO1.NTC.2937814&amp;isFromPublicArea=True&amp;isModal=False" TargetMode="External"/><Relationship Id="rId715" Type="http://schemas.openxmlformats.org/officeDocument/2006/relationships/hyperlink" Target="https://community.secop.gov.co/Public/Tendering/OpportunityDetail/Index?noticeUID=CO1.NTC.3318742&amp;isFromPublicArea=True&amp;isModal=False" TargetMode="External"/><Relationship Id="rId147" Type="http://schemas.openxmlformats.org/officeDocument/2006/relationships/hyperlink" Target="https://community.secop.gov.co/Public/Tendering/OpportunityDetail/Index?noticeUID=CO1.NTC.1121211&amp;isFromPublicArea=True&amp;isModal=False" TargetMode="External"/><Relationship Id="rId354" Type="http://schemas.openxmlformats.org/officeDocument/2006/relationships/hyperlink" Target="https://community.secop.gov.co/Public/Tendering/OpportunityDetail/Index?noticeUID=CO1.NTC.1793863&amp;isFromPublicArea=True&amp;isModal=False" TargetMode="External"/><Relationship Id="rId51" Type="http://schemas.openxmlformats.org/officeDocument/2006/relationships/hyperlink" Target="https://community.secop.gov.co/Public/Tendering/OpportunityDetail/Index?noticeUID=CO1.NTC.2745780&amp;isFromPublicArea=True&amp;isModal=False" TargetMode="External"/><Relationship Id="rId561" Type="http://schemas.openxmlformats.org/officeDocument/2006/relationships/hyperlink" Target="https://community.secop.gov.co/Public/Tendering/OpportunityDetail/Index?noticeUID=CO1.NTC.714666&amp;isFromPublicArea=True&amp;isModal=False" TargetMode="External"/><Relationship Id="rId659" Type="http://schemas.openxmlformats.org/officeDocument/2006/relationships/hyperlink" Target="https://community.secop.gov.co/Public/Tendering/OpportunityDetail/Index?noticeUID=CO1.NTC.2945617&amp;isFromPublicArea=True&amp;isModal=False" TargetMode="External"/><Relationship Id="rId214" Type="http://schemas.openxmlformats.org/officeDocument/2006/relationships/hyperlink" Target="https://community.secop.gov.co/Public/Tendering/OpportunityDetail/Index?noticeUID=CO1.NTC.1351447&amp;isFromPublicArea=True&amp;isModal=False" TargetMode="External"/><Relationship Id="rId298" Type="http://schemas.openxmlformats.org/officeDocument/2006/relationships/hyperlink" Target="https://community.secop.gov.co/Public/Tendering/OpportunityDetail/Index?noticeUID=CO1.NTC.1723195&amp;isFromPublicArea=True&amp;isModal=False" TargetMode="External"/><Relationship Id="rId421" Type="http://schemas.openxmlformats.org/officeDocument/2006/relationships/hyperlink" Target="https://community.secop.gov.co/Public/Tendering/OpportunityDetail/Index?noticeUID=CO1.NTC.2197651&amp;isFromPublicArea=True&amp;isModal=False" TargetMode="External"/><Relationship Id="rId519" Type="http://schemas.openxmlformats.org/officeDocument/2006/relationships/hyperlink" Target="https://community.secop.gov.co/Public/Tendering/OpportunityDetail/Index?noticeUID=CO1.NTC.705189&amp;isFromPublicArea=True&amp;isModal=False" TargetMode="External"/><Relationship Id="rId158" Type="http://schemas.openxmlformats.org/officeDocument/2006/relationships/hyperlink" Target="https://community.secop.gov.co/Public/Tendering/OpportunityDetail/Index?noticeUID=CO1.NTC.1126212&amp;isFromPublicArea=True&amp;isModal=False" TargetMode="External"/><Relationship Id="rId726" Type="http://schemas.openxmlformats.org/officeDocument/2006/relationships/hyperlink" Target="https://community.secop.gov.co/Public/Tendering/OpportunityDetail/Index?noticeUID=CO1.NTC.3361869&amp;isFromPublicArea=True&amp;isModal=False" TargetMode="External"/><Relationship Id="rId62" Type="http://schemas.openxmlformats.org/officeDocument/2006/relationships/hyperlink" Target="https://community.secop.gov.co/Public/Tendering/OpportunityDetail/Index?noticeUID=CO1.NTC.2751331&amp;isFromPublicArea=True&amp;isModal=False" TargetMode="External"/><Relationship Id="rId365" Type="http://schemas.openxmlformats.org/officeDocument/2006/relationships/hyperlink" Target="https://community.secop.gov.co/Public/Tendering/OpportunityDetail/Index?noticeUID=CO1.NTC.1802335&amp;isFromPublicArea=True&amp;isModal=False" TargetMode="External"/><Relationship Id="rId572" Type="http://schemas.openxmlformats.org/officeDocument/2006/relationships/hyperlink" Target="https://community.secop.gov.co/Public/Tendering/OpportunityDetail/Index?noticeUID=CO1.NTC.715025&amp;isFromPublicArea=True&amp;isModal=False" TargetMode="External"/><Relationship Id="rId225" Type="http://schemas.openxmlformats.org/officeDocument/2006/relationships/hyperlink" Target="https://community.secop.gov.co/Public/Tendering/OpportunityDetail/Index?noticeUID=CO1.NTC.1361237&amp;isFromPublicArea=True&amp;isModal=true&amp;asPopupView=true" TargetMode="External"/><Relationship Id="rId432" Type="http://schemas.openxmlformats.org/officeDocument/2006/relationships/hyperlink" Target="https://community.secop.gov.co/Public/Tendering/OpportunityDetail/Index?noticeUID=CO1.NTC.2239754&amp;isFromPublicArea=True&amp;isModal=False" TargetMode="External"/><Relationship Id="rId737" Type="http://schemas.openxmlformats.org/officeDocument/2006/relationships/hyperlink" Target="https://community.secop.gov.co/Public/Tendering/OpportunityDetail/Index?noticeUID=CO1.NTC.3352140&amp;isFromPublicArea=True&amp;isModal=False" TargetMode="External"/><Relationship Id="rId73" Type="http://schemas.openxmlformats.org/officeDocument/2006/relationships/hyperlink" Target="https://community.secop.gov.co/Public/Tendering/OpportunityDetail/Index?noticeUID=CO1.NTC.2586460&amp;isFromPublicArea=True&amp;isModal=False" TargetMode="External"/><Relationship Id="rId169" Type="http://schemas.openxmlformats.org/officeDocument/2006/relationships/hyperlink" Target="https://community.secop.gov.co/Public/Tendering/OpportunityDetail/Index?noticeUID=CO1.NTC.1155557&amp;isFromPublicArea=True&amp;isModal=False" TargetMode="External"/><Relationship Id="rId376" Type="http://schemas.openxmlformats.org/officeDocument/2006/relationships/hyperlink" Target="https://community.secop.gov.co/Public/Tendering/OpportunityDetail/Index?noticeUID=CO1.NTC.1809551&amp;isFromPublicArea=True&amp;isModal=False" TargetMode="External"/><Relationship Id="rId583" Type="http://schemas.openxmlformats.org/officeDocument/2006/relationships/hyperlink" Target="https://community.secop.gov.co/Public/Tendering/OpportunityDetail/Index?noticeUID=CO1.NTC.735167&amp;isFromPublicArea=True&amp;isModal=False" TargetMode="External"/><Relationship Id="rId4" Type="http://schemas.openxmlformats.org/officeDocument/2006/relationships/hyperlink" Target="https://www.colombiacompra.gov.co/sites/cce_public/files/cce_update_purchase_order/acta_de_inicio_oc_68364_ok.pdf" TargetMode="External"/><Relationship Id="rId236" Type="http://schemas.openxmlformats.org/officeDocument/2006/relationships/hyperlink" Target="https://community.secop.gov.co/Public/Tendering/OpportunityDetail/Index?noticeUID=CO1.NTC.1390201&amp;isFromPublicArea=True&amp;isModal=true&amp;asPopupView=true" TargetMode="External"/><Relationship Id="rId443" Type="http://schemas.openxmlformats.org/officeDocument/2006/relationships/hyperlink" Target="https://community.secop.gov.co/Public/Tendering/OpportunityDetail/Index?noticeUID=CO1.NTC.2257173&amp;isFromPublicArea=True&amp;isModal=False" TargetMode="External"/><Relationship Id="rId650" Type="http://schemas.openxmlformats.org/officeDocument/2006/relationships/hyperlink" Target="https://www.contratos.gov.co/consultas/detalleProceso.do?numConstancia=20-22-15920&amp;g-recaptcha-response=03AGdBq26iLo4FmTpBLBLG3aQSem2NeOQqsnI7nRKF-e5TyeO6GAUBNYb6bO4JYu_KxnivID7iZ0IURWI7uCS6f1uaaHXpxatjB2fnbHHFE78liUu31zLRo8VHveN9c8qYXFGAwz5zklylfyw5IeDAcZ92OixSXj-NGermGspiFLuUekI9vDqT6cNBoQ_Qv4qkHwFmp-bvI6Dee-HnjK6AVsdH5jmE_PWyhLS43a9e9rN2iGlOxn5YYWRiK7Y_S-0T7HnJRKb2cK8grQNd9w-czkcSHbPspz8s_m6J56pTtPoi9idkItXFEQdyrqxL6pJRmoT3uxZD42dpw5KqyfFTKfXSKDLgNIEA3ok0HtLX54gsdDjJDNuAYki-BFMQIl9LjYcdzSdiefYkkEctjCm5V2LBPIk3U1dnDFdgSIGlbPuUFhjE5cxLc4p16KQeth_16vkVltbRtk8GRiH1bu-jDey7ZAnr961w1HjVdM-mu0a32o6G_iWCOwA" TargetMode="External"/><Relationship Id="rId303" Type="http://schemas.openxmlformats.org/officeDocument/2006/relationships/hyperlink" Target="https://community.secop.gov.co/Public/Tendering/OpportunityDetail/Index?noticeUID=CO1.NTC.1731396&amp;isFromPublicArea=True&amp;isModal=False" TargetMode="External"/><Relationship Id="rId748" Type="http://schemas.openxmlformats.org/officeDocument/2006/relationships/hyperlink" Target="https://community.secop.gov.co/Public/Tendering/OpportunityDetail/Index?noticeUID=CO1.NTC.3431162&amp;isFromPublicArea=True&amp;isModal=False" TargetMode="External"/><Relationship Id="rId84" Type="http://schemas.openxmlformats.org/officeDocument/2006/relationships/hyperlink" Target="https://community.secop.gov.co/Public/Tendering/OpportunityDetail/Index?noticeUID=CO1.NTC.2611424&amp;isFromPublicArea=True&amp;isModal=False" TargetMode="External"/><Relationship Id="rId387" Type="http://schemas.openxmlformats.org/officeDocument/2006/relationships/hyperlink" Target="https://community.secop.gov.co/Public/Tendering/OpportunityDetail/Index?noticeUID=CO1.NTC.1814557&amp;isFromPublicArea=True&amp;isModal=False" TargetMode="External"/><Relationship Id="rId510" Type="http://schemas.openxmlformats.org/officeDocument/2006/relationships/hyperlink" Target="https://community.secop.gov.co/Public/Common/GoogleReCaptcha/Index?previousUrl=https%3a%2f%2fcommunity.secop.gov.co%2fPublic%2fTendering%2fOpportunityDetail%2fIndex%3fnoticeUID%3dCO1.NTC.2947335%26isFromPublicArea%3dTrue%26isModal%3dFalse" TargetMode="External"/><Relationship Id="rId594" Type="http://schemas.openxmlformats.org/officeDocument/2006/relationships/hyperlink" Target="https://community.secop.gov.co/Public/Tendering/OpportunityDetail/Index?noticeUID=CO1.NTC.767186&amp;isFromPublicArea=True&amp;isModal=False" TargetMode="External"/><Relationship Id="rId608" Type="http://schemas.openxmlformats.org/officeDocument/2006/relationships/hyperlink" Target="https://community.secop.gov.co/Public/Tendering/OpportunityDetail/Index?noticeUID=CO1.NTC.916418&amp;isFromPublicArea=True&amp;isModal=False" TargetMode="External"/><Relationship Id="rId247" Type="http://schemas.openxmlformats.org/officeDocument/2006/relationships/hyperlink" Target="https://community.secop.gov.co/Public/Tendering/OpportunityDetail/Index?noticeUID=CO1.NTC.1405304&amp;isFromPublicArea=True&amp;isModal=False" TargetMode="External"/><Relationship Id="rId107" Type="http://schemas.openxmlformats.org/officeDocument/2006/relationships/hyperlink" Target="https://community.secop.gov.co/Public/Tendering/OpportunityDetail/Index?noticeUID=CO1.NTC.2698878&amp;isFromPublicArea=True&amp;isModal=False" TargetMode="External"/><Relationship Id="rId454" Type="http://schemas.openxmlformats.org/officeDocument/2006/relationships/hyperlink" Target="https://community.secop.gov.co/Public/Tendering/OpportunityDetail/Index?noticeUID=CO1.NTC.2272720&amp;isFromPublicArea=True&amp;isModal=False" TargetMode="External"/><Relationship Id="rId661" Type="http://schemas.openxmlformats.org/officeDocument/2006/relationships/hyperlink" Target="https://www.colombiacompra.gov.co/tienda-virtual-del-estado-colombiano/ordenes-compra/92115" TargetMode="External"/><Relationship Id="rId759" Type="http://schemas.openxmlformats.org/officeDocument/2006/relationships/hyperlink" Target="https://community.secop.gov.co/Public/Tendering/OpportunityDetail/Index?noticeUID=CO1.NTC.3389491&amp;isFromPublicArea=True&amp;isModal=False" TargetMode="External"/><Relationship Id="rId11" Type="http://schemas.openxmlformats.org/officeDocument/2006/relationships/hyperlink" Target="https://community.secop.gov.co/Public/Tendering/OpportunityDetail/Index?noticeUID=CO1.NTC.2336941&amp;isFromPublicArea=True&amp;isModal=False" TargetMode="External"/><Relationship Id="rId314" Type="http://schemas.openxmlformats.org/officeDocument/2006/relationships/hyperlink" Target="https://community.secop.gov.co/Public/Tendering/OpportunityDetail/Index?noticeUID=CO1.NTC.1743937&amp;isFromPublicArea=True&amp;isModal=False" TargetMode="External"/><Relationship Id="rId398" Type="http://schemas.openxmlformats.org/officeDocument/2006/relationships/hyperlink" Target="https://community.secop.gov.co/Public/Tendering/OpportunityDetail/Index?noticeUID=CO1.NTC.1902235&amp;isFromPublicArea=True&amp;isModal=False" TargetMode="External"/><Relationship Id="rId521" Type="http://schemas.openxmlformats.org/officeDocument/2006/relationships/hyperlink" Target="https://community.secop.gov.co/Public/Tendering/OpportunityDetail/Index?noticeUID=CO1.NTC.701550&amp;isFromPublicArea=True&amp;isModal=False" TargetMode="External"/><Relationship Id="rId619" Type="http://schemas.openxmlformats.org/officeDocument/2006/relationships/hyperlink" Target="https://community.secop.gov.co/Public/Tendering/OpportunityDetail/Index?noticeUID=CO1.NTC.996546&amp;isFromPublicArea=True&amp;isModal=False"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197366&amp;isFromPublicArea=True&amp;isModal=False" TargetMode="External"/><Relationship Id="rId21" Type="http://schemas.openxmlformats.org/officeDocument/2006/relationships/hyperlink" Target="https://community.secop.gov.co/Public/Tendering/OpportunityDetail/Index?noticeUID=CO1.NTC.1749879&amp;isFromPublicArea=True&amp;isModal=False" TargetMode="External"/><Relationship Id="rId42" Type="http://schemas.openxmlformats.org/officeDocument/2006/relationships/hyperlink" Target="https://community.secop.gov.co/Public/Tendering/OpportunityDetail/Index?noticeUID=CO1.NTC.1777405&amp;isFromPublicArea=True&amp;isModal=False" TargetMode="External"/><Relationship Id="rId63" Type="http://schemas.openxmlformats.org/officeDocument/2006/relationships/hyperlink" Target="https://community.secop.gov.co/Public/Tendering/OpportunityDetail/Index?noticeUID=CO1.NTC.1794317&amp;isFromPublicArea=True&amp;isModal=False" TargetMode="External"/><Relationship Id="rId84" Type="http://schemas.openxmlformats.org/officeDocument/2006/relationships/hyperlink" Target="https://community.secop.gov.co/Public/Tendering/OpportunityDetail/Index?noticeUID=CO1.NTC.1811503&amp;isFromPublicArea=True&amp;isModal=False" TargetMode="External"/><Relationship Id="rId138" Type="http://schemas.openxmlformats.org/officeDocument/2006/relationships/hyperlink" Target="https://community.secop.gov.co/Public/Tendering/OpportunityDetail/Index?noticeUID=CO1.NTC.2254456&amp;isFromPublicArea=True&amp;isModal=False" TargetMode="External"/><Relationship Id="rId159" Type="http://schemas.openxmlformats.org/officeDocument/2006/relationships/hyperlink" Target="https://community.secop.gov.co/Public/Tendering/OpportunityDetail/Index?noticeUID=CO1.NTC.2301032&amp;isFromPublicArea=True&amp;isModal=False" TargetMode="External"/><Relationship Id="rId170" Type="http://schemas.openxmlformats.org/officeDocument/2006/relationships/hyperlink" Target="https://community.secop.gov.co/Public/Tendering/OpportunityDetail/Index?noticeUID=CO1.NTC.2301506&amp;isFromPublicArea=True&amp;isModal=False" TargetMode="External"/><Relationship Id="rId191" Type="http://schemas.openxmlformats.org/officeDocument/2006/relationships/hyperlink" Target="https://community.secop.gov.co/Public/Tendering/OpportunityDetail/Index?noticeUID=CO1.NTC.2421696&amp;isFromPublicArea=True&amp;isModal=False" TargetMode="External"/><Relationship Id="rId107" Type="http://schemas.openxmlformats.org/officeDocument/2006/relationships/hyperlink" Target="https://community.secop.gov.co/Public/Tendering/OpportunityDetail/Index?noticeUID=CO1.NTC.2052711&amp;isFromPublicArea=True&amp;isModal=False" TargetMode="External"/><Relationship Id="rId11" Type="http://schemas.openxmlformats.org/officeDocument/2006/relationships/hyperlink" Target="https://community.secop.gov.co/Public/Tendering/OpportunityDetail/Index?noticeUID=CO1.NTC.1727861&amp;isFromPublicArea=True&amp;isModal=False" TargetMode="External"/><Relationship Id="rId32" Type="http://schemas.openxmlformats.org/officeDocument/2006/relationships/hyperlink" Target="https://community.secop.gov.co/Public/Tendering/OpportunityDetail/Index?noticeUID=CO1.NTC.1769648&amp;isFromPublicArea=True&amp;isModal=False" TargetMode="External"/><Relationship Id="rId53" Type="http://schemas.openxmlformats.org/officeDocument/2006/relationships/hyperlink" Target="https://community.secop.gov.co/Public/Tendering/OpportunityDetail/Index?noticeUID=CO1.NTC.1785979&amp;isFromPublicArea=True&amp;isModal=False" TargetMode="External"/><Relationship Id="rId74" Type="http://schemas.openxmlformats.org/officeDocument/2006/relationships/hyperlink" Target="https://community.secop.gov.co/Public/Tendering/OpportunityDetail/Index?noticeUID=CO1.NTC.1802112&amp;isFromPublicArea=True&amp;isModal=False" TargetMode="External"/><Relationship Id="rId128" Type="http://schemas.openxmlformats.org/officeDocument/2006/relationships/hyperlink" Target="https://community.secop.gov.co/Public/Tendering/OpportunityDetail/Index?noticeUID=CO1.NTC.2236786&amp;isFromPublicArea=True&amp;isModal=False" TargetMode="External"/><Relationship Id="rId149" Type="http://schemas.openxmlformats.org/officeDocument/2006/relationships/hyperlink" Target="https://community.secop.gov.co/Public/Tendering/OpportunityDetail/Index?noticeUID=CO1.NTC.2267746&amp;isFromPublicArea=True&amp;isModal=False" TargetMode="External"/><Relationship Id="rId5" Type="http://schemas.openxmlformats.org/officeDocument/2006/relationships/hyperlink" Target="https://community.secop.gov.co/Public/Tendering/OpportunityDetail/Index?noticeUID=CO1.NTC.1723704&amp;isFromPublicArea=True&amp;isModal=False" TargetMode="External"/><Relationship Id="rId95" Type="http://schemas.openxmlformats.org/officeDocument/2006/relationships/hyperlink" Target="https://community.secop.gov.co/Public/Tendering/OpportunityDetail/Index?noticeUID=CO1.NTC.1830981&amp;isFromPublicArea=True&amp;isModal=False" TargetMode="External"/><Relationship Id="rId160" Type="http://schemas.openxmlformats.org/officeDocument/2006/relationships/hyperlink" Target="https://community.secop.gov.co/Public/Tendering/OpportunityDetail/Index?noticeUID=CO1.NTC.2298949&amp;isFromPublicArea=True&amp;isModal=False" TargetMode="External"/><Relationship Id="rId181" Type="http://schemas.openxmlformats.org/officeDocument/2006/relationships/hyperlink" Target="https://community.secop.gov.co/Public/Tendering/OpportunityDetail/Index?noticeUID=CO1.NTC.2380733&amp;isFromPublicArea=True&amp;isModal=False" TargetMode="External"/><Relationship Id="rId22" Type="http://schemas.openxmlformats.org/officeDocument/2006/relationships/hyperlink" Target="https://community.secop.gov.co/Public/Tendering/OpportunityDetail/Index?noticeUID=CO1.NTC.1750432&amp;isFromPublicArea=True&amp;isModal=False" TargetMode="External"/><Relationship Id="rId43" Type="http://schemas.openxmlformats.org/officeDocument/2006/relationships/hyperlink" Target="https://community.secop.gov.co/Public/Tendering/OpportunityDetail/Index?noticeUID=CO1.NTC.1777314&amp;isFromPublicArea=True&amp;isModal=False" TargetMode="External"/><Relationship Id="rId64" Type="http://schemas.openxmlformats.org/officeDocument/2006/relationships/hyperlink" Target="https://community.secop.gov.co/Public/Tendering/OpportunityDetail/Index?noticeUID=CO1.NTC.1801848&amp;isFromPublicArea=True&amp;isModal=False" TargetMode="External"/><Relationship Id="rId118" Type="http://schemas.openxmlformats.org/officeDocument/2006/relationships/hyperlink" Target="https://community.secop.gov.co/Public/Tendering/OpportunityDetail/Index?noticeUID=CO1.NTC.2197650&amp;isFromPublicArea=True&amp;isModal=False" TargetMode="External"/><Relationship Id="rId139" Type="http://schemas.openxmlformats.org/officeDocument/2006/relationships/hyperlink" Target="https://community.secop.gov.co/Public/Tendering/OpportunityDetail/Index?noticeUID=CO1.NTC.2254840&amp;isFromPublicArea=True&amp;isModal=False" TargetMode="External"/><Relationship Id="rId85" Type="http://schemas.openxmlformats.org/officeDocument/2006/relationships/hyperlink" Target="https://community.secop.gov.co/Public/Tendering/OpportunityDetail/Index?noticeUID=CO1.NTC.1811440&amp;isFromPublicArea=True&amp;isModal=False" TargetMode="External"/><Relationship Id="rId150" Type="http://schemas.openxmlformats.org/officeDocument/2006/relationships/hyperlink" Target="https://community.secop.gov.co/Public/Tendering/OpportunityDetail/Index?noticeUID=CO1.NTC.2272273&amp;isFromPublicArea=True&amp;isModal=False" TargetMode="External"/><Relationship Id="rId171" Type="http://schemas.openxmlformats.org/officeDocument/2006/relationships/hyperlink" Target="https://community.secop.gov.co/Public/Tendering/OpportunityDetail/Index?noticeUID=CO1.NTC.2347689&amp;isFromPublicArea=True&amp;isModal=False" TargetMode="External"/><Relationship Id="rId192" Type="http://schemas.openxmlformats.org/officeDocument/2006/relationships/hyperlink" Target="https://community.secop.gov.co/Public/Tendering/OpportunityDetail/Index?noticeUID=CO1.NTC.2422133&amp;isFromPublicArea=True&amp;isModal=False" TargetMode="External"/><Relationship Id="rId12" Type="http://schemas.openxmlformats.org/officeDocument/2006/relationships/hyperlink" Target="https://community.secop.gov.co/Public/Tendering/OpportunityDetail/Index?noticeUID=CO1.NTC.1728119&amp;isFromPublicArea=True&amp;isModal=False" TargetMode="External"/><Relationship Id="rId33" Type="http://schemas.openxmlformats.org/officeDocument/2006/relationships/hyperlink" Target="https://community.secop.gov.co/Public/Tendering/OpportunityDetail/Index?noticeUID=CO1.NTC.1770365&amp;isFromPublicArea=True&amp;isModal=False" TargetMode="External"/><Relationship Id="rId108" Type="http://schemas.openxmlformats.org/officeDocument/2006/relationships/hyperlink" Target="https://community.secop.gov.co/Public/Tendering/OpportunityDetail/Index?noticeUID=CO1.NTC.2052472&amp;isFromPublicArea=True&amp;isModal=False" TargetMode="External"/><Relationship Id="rId129" Type="http://schemas.openxmlformats.org/officeDocument/2006/relationships/hyperlink" Target="https://community.secop.gov.co/Public/Tendering/OpportunityDetail/Index?noticeUID=CO1.NTC.2277613&amp;isFromPublicArea=True&amp;isModal=False" TargetMode="External"/><Relationship Id="rId54" Type="http://schemas.openxmlformats.org/officeDocument/2006/relationships/hyperlink" Target="https://community.secop.gov.co/Public/Tendering/OpportunityDetail/Index?noticeUID=CO1.NTC.1792271&amp;isFromPublicArea=True&amp;isModal=False" TargetMode="External"/><Relationship Id="rId75" Type="http://schemas.openxmlformats.org/officeDocument/2006/relationships/hyperlink" Target="https://community.secop.gov.co/Public/Tendering/OpportunityDetail/Index?noticeUID=CO1.NTC.1804295&amp;isFromPublicArea=True&amp;isModal=False" TargetMode="External"/><Relationship Id="rId96" Type="http://schemas.openxmlformats.org/officeDocument/2006/relationships/hyperlink" Target="https://community.secop.gov.co/Public/Tendering/OpportunityDetail/Index?noticeUID=CO1.NTC.1832959&amp;isFromPublicArea=True&amp;isModal=False" TargetMode="External"/><Relationship Id="rId140" Type="http://schemas.openxmlformats.org/officeDocument/2006/relationships/hyperlink" Target="https://community.secop.gov.co/Public/Tendering/OpportunityDetail/Index?noticeUID=CO1.NTC.2254274&amp;isFromPublicArea=True&amp;isModal=False" TargetMode="External"/><Relationship Id="rId161" Type="http://schemas.openxmlformats.org/officeDocument/2006/relationships/hyperlink" Target="https://community.secop.gov.co/Public/Tendering/OpportunityDetail/Index?noticeUID=CO1.NTC.2309533&amp;isFromPublicArea=True&amp;isModal=False" TargetMode="External"/><Relationship Id="rId182" Type="http://schemas.openxmlformats.org/officeDocument/2006/relationships/hyperlink" Target="https://community.secop.gov.co/Public/Tendering/OpportunityDetail/Index?noticeUID=CO1.NTC.2380822&amp;isFromPublicArea=True&amp;isModal=False" TargetMode="External"/><Relationship Id="rId6" Type="http://schemas.openxmlformats.org/officeDocument/2006/relationships/hyperlink" Target="https://community.secop.gov.co/Public/Tendering/OpportunityDetail/Index?noticeUID=CO1.NTC.1723534&amp;isFromPublicArea=True&amp;isModal=False" TargetMode="External"/><Relationship Id="rId23" Type="http://schemas.openxmlformats.org/officeDocument/2006/relationships/hyperlink" Target="https://community.secop.gov.co/Public/Tendering/OpportunityDetail/Index?noticeUID=CO1.NTC.1750334&amp;isFromPublicArea=True&amp;isModal=False" TargetMode="External"/><Relationship Id="rId119" Type="http://schemas.openxmlformats.org/officeDocument/2006/relationships/hyperlink" Target="https://community.secop.gov.co/Public/Tendering/OpportunityDetail/Index?noticeUID=CO1.NTC.2197651&amp;isFromPublicArea=True&amp;isModal=False" TargetMode="External"/><Relationship Id="rId44" Type="http://schemas.openxmlformats.org/officeDocument/2006/relationships/hyperlink" Target="https://community.secop.gov.co/Public/Tendering/OpportunityDetail/Index?noticeUID=CO1.NTC.1777504&amp;isFromPublicArea=True&amp;isModal=False" TargetMode="External"/><Relationship Id="rId65" Type="http://schemas.openxmlformats.org/officeDocument/2006/relationships/hyperlink" Target="https://community.secop.gov.co/Public/Tendering/OpportunityDetail/Index?noticeUID=CO1.NTC.1801944&amp;isFromPublicArea=True&amp;isModal=False" TargetMode="External"/><Relationship Id="rId86" Type="http://schemas.openxmlformats.org/officeDocument/2006/relationships/hyperlink" Target="https://community.secop.gov.co/Public/Tendering/OpportunityDetail/Index?noticeUID=CO1.NTC.1810090&amp;isFromPublicArea=True&amp;isModal=False" TargetMode="External"/><Relationship Id="rId130" Type="http://schemas.openxmlformats.org/officeDocument/2006/relationships/hyperlink" Target="https://community.secop.gov.co/Public/Tendering/OpportunityDetail/Index?noticeUID=CO1.NTC.2239754&amp;isFromPublicArea=True&amp;isModal=False" TargetMode="External"/><Relationship Id="rId151" Type="http://schemas.openxmlformats.org/officeDocument/2006/relationships/hyperlink" Target="https://community.secop.gov.co/Public/Tendering/OpportunityDetail/Index?noticeUID=CO1.NTC.2272719&amp;isFromPublicArea=True&amp;isModal=False" TargetMode="External"/><Relationship Id="rId172" Type="http://schemas.openxmlformats.org/officeDocument/2006/relationships/hyperlink" Target="https://community.secop.gov.co/Public/Tendering/OpportunityDetail/Index?noticeUID=CO1.NTC.2357073&amp;isFromPublicArea=True&amp;isModal=False" TargetMode="External"/><Relationship Id="rId193" Type="http://schemas.openxmlformats.org/officeDocument/2006/relationships/hyperlink" Target="https://community.secop.gov.co/Public/Tendering/OpportunityDetail/Index?noticeUID=CO1.NTC.2427632&amp;isFromPublicArea=True&amp;isModal=False" TargetMode="External"/><Relationship Id="rId13" Type="http://schemas.openxmlformats.org/officeDocument/2006/relationships/hyperlink" Target="https://community.secop.gov.co/Public/Tendering/OpportunityDetail/Index?noticeUID=CO1.NTC.1731453&amp;isFromPublicArea=True&amp;isModal=False" TargetMode="External"/><Relationship Id="rId109" Type="http://schemas.openxmlformats.org/officeDocument/2006/relationships/hyperlink" Target="https://www.contratos.gov.co/consultas/detalleProceso.do?numConstancia=21-22-27373" TargetMode="External"/><Relationship Id="rId34" Type="http://schemas.openxmlformats.org/officeDocument/2006/relationships/hyperlink" Target="https://community.secop.gov.co/Public/Tendering/OpportunityDetail/Index?noticeUID=CO1.NTC.1769492&amp;isFromPublicArea=True&amp;isModal=False" TargetMode="External"/><Relationship Id="rId55" Type="http://schemas.openxmlformats.org/officeDocument/2006/relationships/hyperlink" Target="https://community.secop.gov.co/Public/Tendering/OpportunityDetail/Index?noticeUID=CO1.NTC.1793669&amp;isFromPublicArea=True&amp;isModal=False" TargetMode="External"/><Relationship Id="rId76" Type="http://schemas.openxmlformats.org/officeDocument/2006/relationships/hyperlink" Target="https://community.secop.gov.co/Public/Tendering/OpportunityDetail/Index?noticeUID=CO1.NTC.1804950&amp;isFromPublicArea=True&amp;isModal=False" TargetMode="External"/><Relationship Id="rId97" Type="http://schemas.openxmlformats.org/officeDocument/2006/relationships/hyperlink" Target="https://community.secop.gov.co/Public/Tendering/OpportunityDetail/Index?noticeUID=CO1.NTC.1836666&amp;isFromPublicArea=True&amp;isModal=False" TargetMode="External"/><Relationship Id="rId120" Type="http://schemas.openxmlformats.org/officeDocument/2006/relationships/hyperlink" Target="https://community.secop.gov.co/Public/Tendering/OpportunityDetail/Index?noticeUID=CO1.NTC.2199890&amp;isFromPublicArea=True&amp;isModal=False" TargetMode="External"/><Relationship Id="rId141" Type="http://schemas.openxmlformats.org/officeDocument/2006/relationships/hyperlink" Target="https://community.secop.gov.co/Public/Tendering/OpportunityDetail/Index?noticeUID=CO1.NTC.2257173&amp;isFromPublicArea=True&amp;isModal=False" TargetMode="External"/><Relationship Id="rId7" Type="http://schemas.openxmlformats.org/officeDocument/2006/relationships/hyperlink" Target="https://community.secop.gov.co/Public/Tendering/OpportunityDetail/Index?noticeUID=CO1.NTC.1731396&amp;isFromPublicArea=True&amp;isModal=False" TargetMode="External"/><Relationship Id="rId71" Type="http://schemas.openxmlformats.org/officeDocument/2006/relationships/hyperlink" Target="https://community.secop.gov.co/Public/Tendering/OpportunityDetail/Index?noticeUID=CO1.NTC.1802007&amp;isFromPublicArea=True&amp;isModal=False" TargetMode="External"/><Relationship Id="rId92" Type="http://schemas.openxmlformats.org/officeDocument/2006/relationships/hyperlink" Target="https://community.secop.gov.co/Public/Tendering/OpportunityDetail/Index?noticeUID=CO1.NTC.1821370&amp;isFromPublicArea=True&amp;isModal=False" TargetMode="External"/><Relationship Id="rId162" Type="http://schemas.openxmlformats.org/officeDocument/2006/relationships/hyperlink" Target="https://community.secop.gov.co/Public/Tendering/OpportunityDetail/Index?noticeUID=CO1.NTC.2310809&amp;isFromPublicArea=True&amp;isModal=False" TargetMode="External"/><Relationship Id="rId183" Type="http://schemas.openxmlformats.org/officeDocument/2006/relationships/hyperlink" Target="https://community.secop.gov.co/Public/Tendering/OpportunityDetail/Index?noticeUID=CO1.NTC.2385580&amp;isFromPublicArea=True&amp;isModal=False" TargetMode="External"/><Relationship Id="rId2" Type="http://schemas.openxmlformats.org/officeDocument/2006/relationships/hyperlink" Target="https://community.secop.gov.co/Public/Tendering/OpportunityDetail/Index?noticeUID=CO1.NTC.1723195&amp;isFromPublicArea=True&amp;isModal=False" TargetMode="External"/><Relationship Id="rId29" Type="http://schemas.openxmlformats.org/officeDocument/2006/relationships/hyperlink" Target="https://community.secop.gov.co/Public/Tendering/OpportunityDetail/Index?noticeUID=CO1.NTC.1759123&amp;isFromPublicArea=True&amp;isModal=False" TargetMode="External"/><Relationship Id="rId24" Type="http://schemas.openxmlformats.org/officeDocument/2006/relationships/hyperlink" Target="https://community.secop.gov.co/Public/Tendering/OpportunityDetail/Index?noticeUID=CO1.NTC.1749786&amp;isFromPublicArea=True&amp;isModal=False" TargetMode="External"/><Relationship Id="rId40" Type="http://schemas.openxmlformats.org/officeDocument/2006/relationships/hyperlink" Target="https://community.secop.gov.co/Public/Tendering/OpportunityDetail/Index?noticeUID=CO1.NTC.1777091&amp;isFromPublicArea=True&amp;isModal=False" TargetMode="External"/><Relationship Id="rId45" Type="http://schemas.openxmlformats.org/officeDocument/2006/relationships/hyperlink" Target="https://community.secop.gov.co/Public/Tendering/OpportunityDetail/Index?noticeUID=CO1.NTC.1777421&amp;isFromPublicArea=True&amp;isModal=False" TargetMode="External"/><Relationship Id="rId66" Type="http://schemas.openxmlformats.org/officeDocument/2006/relationships/hyperlink" Target="https://community.secop.gov.co/Public/Tendering/OpportunityDetail/Index?noticeUID=CO1.NTC.1798255&amp;isFromPublicArea=True&amp;isModal=False" TargetMode="External"/><Relationship Id="rId87" Type="http://schemas.openxmlformats.org/officeDocument/2006/relationships/hyperlink" Target="https://community.secop.gov.co/Public/Tendering/OpportunityDetail/Index?noticeUID=CO1.NTC.1810275&amp;isFromPublicArea=True&amp;isModal=False" TargetMode="External"/><Relationship Id="rId110" Type="http://schemas.openxmlformats.org/officeDocument/2006/relationships/hyperlink" Target="https://community.secop.gov.co/Public/Tendering/OpportunityDetail/Index?noticeUID=CO1.NTC.2060563&amp;isFromPublicArea=True&amp;isModal=False" TargetMode="External"/><Relationship Id="rId115" Type="http://schemas.openxmlformats.org/officeDocument/2006/relationships/hyperlink" Target="https://community.secop.gov.co/Public/Tendering/OpportunityDetail/Index?noticeUID=CO1.NTC.2121553&amp;isFromPublicArea=True&amp;isModal=False" TargetMode="External"/><Relationship Id="rId131" Type="http://schemas.openxmlformats.org/officeDocument/2006/relationships/hyperlink" Target="https://community.secop.gov.co/Public/Tendering/OpportunityDetail/Index?noticeUID=CO1.NTC.2244651&amp;isFromPublicArea=True&amp;isModal=False" TargetMode="External"/><Relationship Id="rId136" Type="http://schemas.openxmlformats.org/officeDocument/2006/relationships/hyperlink" Target="https://community.secop.gov.co/Public/Tendering/OpportunityDetail/Index?noticeUID=CO1.NTC.2251589&amp;isFromPublicArea=True&amp;isModal=False" TargetMode="External"/><Relationship Id="rId157" Type="http://schemas.openxmlformats.org/officeDocument/2006/relationships/hyperlink" Target="https://community.secop.gov.co/Public/Tendering/OpportunityDetail/Index?noticeUID=CO1.NTC.2157518&amp;isFromPublicArea=True&amp;isModal=False" TargetMode="External"/><Relationship Id="rId178" Type="http://schemas.openxmlformats.org/officeDocument/2006/relationships/hyperlink" Target="https://community.secop.gov.co/Public/Tendering/OpportunityDetail/Index?noticeUID=CO1.NTC.2376151&amp;isFromPublicArea=True&amp;isModal=False" TargetMode="External"/><Relationship Id="rId61" Type="http://schemas.openxmlformats.org/officeDocument/2006/relationships/hyperlink" Target="https://community.secop.gov.co/Public/Tendering/OpportunityDetail/Index?noticeUID=CO1.NTC.1797485&amp;isFromPublicArea=True&amp;isModal=False" TargetMode="External"/><Relationship Id="rId82" Type="http://schemas.openxmlformats.org/officeDocument/2006/relationships/hyperlink" Target="https://community.secop.gov.co/Public/Tendering/OpportunityDetail/Index?noticeUID=CO1.NTC.1810036&amp;isFromPublicArea=True&amp;isModal=False" TargetMode="External"/><Relationship Id="rId152" Type="http://schemas.openxmlformats.org/officeDocument/2006/relationships/hyperlink" Target="https://community.secop.gov.co/Public/Tendering/OpportunityDetail/Index?noticeUID=CO1.NTC.2272720&amp;isFromPublicArea=True&amp;isModal=False" TargetMode="External"/><Relationship Id="rId173" Type="http://schemas.openxmlformats.org/officeDocument/2006/relationships/hyperlink" Target="https://community.secop.gov.co/Public/Tendering/OpportunityDetail/Index?noticeUID=CO1.NTC.2362586&amp;isFromPublicArea=True&amp;isModal=False" TargetMode="External"/><Relationship Id="rId194" Type="http://schemas.openxmlformats.org/officeDocument/2006/relationships/hyperlink" Target="https://community.secop.gov.co/Public/Tendering/OpportunityDetail/Index?noticeUID=CO1.NTC.2473888&amp;isFromPublicArea=True&amp;isModal=False" TargetMode="External"/><Relationship Id="rId199" Type="http://schemas.openxmlformats.org/officeDocument/2006/relationships/hyperlink" Target="https://community.secop.gov.co/Public/Tendering/OpportunityDetail/Index?noticeUID=CO1.NTC.2426947&amp;isFromPublicArea=True&amp;isModal=False" TargetMode="External"/><Relationship Id="rId19" Type="http://schemas.openxmlformats.org/officeDocument/2006/relationships/hyperlink" Target="https://community.secop.gov.co/Public/Tendering/OpportunityDetail/Index?noticeUID=CO1.NTC.1749670&amp;isFromPublicArea=True&amp;isModal=False" TargetMode="External"/><Relationship Id="rId14" Type="http://schemas.openxmlformats.org/officeDocument/2006/relationships/hyperlink" Target="https://community.secop.gov.co/Public/Tendering/OpportunityDetail/Index?noticeUID=CO1.NTC.1732230&amp;isFromPublicArea=True&amp;isModal=False" TargetMode="External"/><Relationship Id="rId30" Type="http://schemas.openxmlformats.org/officeDocument/2006/relationships/hyperlink" Target="https://community.secop.gov.co/Public/Tendering/OpportunityDetail/Index?noticeUID=CO1.NTC.1762740&amp;isFromPublicArea=True&amp;isModal=False" TargetMode="External"/><Relationship Id="rId35" Type="http://schemas.openxmlformats.org/officeDocument/2006/relationships/hyperlink" Target="https://community.secop.gov.co/Public/Tendering/OpportunityDetail/Index?noticeUID=CO1.NTC.1769498&amp;isFromPublicArea=True&amp;isModal=False" TargetMode="External"/><Relationship Id="rId56" Type="http://schemas.openxmlformats.org/officeDocument/2006/relationships/hyperlink" Target="https://community.secop.gov.co/Public/Tendering/OpportunityDetail/Index?noticeUID=CO1.NTC.1792663&amp;isFromPublicArea=True&amp;isModal=False" TargetMode="External"/><Relationship Id="rId77" Type="http://schemas.openxmlformats.org/officeDocument/2006/relationships/hyperlink" Target="https://community.secop.gov.co/Public/Tendering/OpportunityDetail/Index?noticeUID=CO1.NTC.1804601&amp;isFromPublicArea=True&amp;isModal=False" TargetMode="External"/><Relationship Id="rId100" Type="http://schemas.openxmlformats.org/officeDocument/2006/relationships/hyperlink" Target="https://community.secop.gov.co/Public/Tendering/OpportunityDetail/Index?noticeUID=CO1.NTC.1902235&amp;isFromPublicArea=True&amp;isModal=False" TargetMode="External"/><Relationship Id="rId105" Type="http://schemas.openxmlformats.org/officeDocument/2006/relationships/hyperlink" Target="https://community.secop.gov.co/Public/Tendering/OpportunityDetail/Index?noticeUID=CO1.NTC.1917468&amp;isFromPublicArea=True&amp;isModal=False" TargetMode="External"/><Relationship Id="rId126" Type="http://schemas.openxmlformats.org/officeDocument/2006/relationships/hyperlink" Target="https://community.secop.gov.co/Public/Tendering/OpportunityDetail/Index?noticeUID=CO1.NTC.2235872&amp;isFromPublicArea=True&amp;isModal=False" TargetMode="External"/><Relationship Id="rId147" Type="http://schemas.openxmlformats.org/officeDocument/2006/relationships/hyperlink" Target="https://community.secop.gov.co/Public/Tendering/OpportunityDetail/Index?noticeUID=CO1.NTC.2263136&amp;isFromPublicArea=True&amp;isModal=False" TargetMode="External"/><Relationship Id="rId168" Type="http://schemas.openxmlformats.org/officeDocument/2006/relationships/hyperlink" Target="https://community.secop.gov.co/Public/Tendering/OpportunityDetail/Index?noticeUID=CO1.NTC.2330937&amp;isFromPublicArea=True&amp;isModal=False" TargetMode="External"/><Relationship Id="rId8" Type="http://schemas.openxmlformats.org/officeDocument/2006/relationships/hyperlink" Target="https://community.secop.gov.co/Public/Tendering/OpportunityDetail/Index?noticeUID=CO1.NTC.1728452&amp;isFromPublicArea=True&amp;isModal=False" TargetMode="External"/><Relationship Id="rId51" Type="http://schemas.openxmlformats.org/officeDocument/2006/relationships/hyperlink" Target="https://community.secop.gov.co/Public/Tendering/OpportunityDetail/Index?noticeUID=CO1.NTC.1785214&amp;isFromPublicArea=True&amp;isModal=False" TargetMode="External"/><Relationship Id="rId72" Type="http://schemas.openxmlformats.org/officeDocument/2006/relationships/hyperlink" Target="https://community.secop.gov.co/Public/Tendering/OpportunityDetail/Index?noticeUID=CO1.NTC.1802186&amp;isFromPublicArea=True&amp;isModal=False" TargetMode="External"/><Relationship Id="rId93" Type="http://schemas.openxmlformats.org/officeDocument/2006/relationships/hyperlink" Target="https://community.secop.gov.co/Public/Tendering/OpportunityDetail/Index?noticeUID=CO1.NTC.1824202&amp;isFromPublicArea=True&amp;isModal=False" TargetMode="External"/><Relationship Id="rId98" Type="http://schemas.openxmlformats.org/officeDocument/2006/relationships/hyperlink" Target="https://community.secop.gov.co/Public/Tendering/OpportunityDetail/Index?noticeUID=CO1.NTC.1836350&amp;isFromPublicArea=True&amp;isModal=False" TargetMode="External"/><Relationship Id="rId121" Type="http://schemas.openxmlformats.org/officeDocument/2006/relationships/hyperlink" Target="https://community.secop.gov.co/Public/Tendering/OpportunityDetail/Index?noticeUID=CO1.NTC.2214161&amp;isFromPublicArea=True&amp;isModal=False" TargetMode="External"/><Relationship Id="rId142" Type="http://schemas.openxmlformats.org/officeDocument/2006/relationships/hyperlink" Target="https://community.secop.gov.co/Public/Tendering/OpportunityDetail/Index?noticeUID=CO1.NTC.2257174&amp;isFromPublicArea=True&amp;isModal=False" TargetMode="External"/><Relationship Id="rId163" Type="http://schemas.openxmlformats.org/officeDocument/2006/relationships/hyperlink" Target="https://community.secop.gov.co/Public/Tendering/OpportunityDetail/Index?noticeUID=CO1.NTC.2316456&amp;isFromPublicArea=True&amp;isModal=False" TargetMode="External"/><Relationship Id="rId184" Type="http://schemas.openxmlformats.org/officeDocument/2006/relationships/hyperlink" Target="https://community.secop.gov.co/Public/Tendering/OpportunityDetail/Index?noticeUID=CO1.NTC.2390853&amp;isFromPublicArea=True&amp;isModal=False" TargetMode="External"/><Relationship Id="rId189" Type="http://schemas.openxmlformats.org/officeDocument/2006/relationships/hyperlink" Target="https://community.secop.gov.co/Public/Tendering/OpportunityDetail/Index?noticeUID=CO1.NTC.2435659&amp;isFromPublicArea=True&amp;isModal=False" TargetMode="External"/><Relationship Id="rId3" Type="http://schemas.openxmlformats.org/officeDocument/2006/relationships/hyperlink" Target="https://community.secop.gov.co/Public/Tendering/OpportunityDetail/Index?noticeUID=CO1.NTC.1724818&amp;isFromPublicArea=True&amp;isModal=False" TargetMode="External"/><Relationship Id="rId25" Type="http://schemas.openxmlformats.org/officeDocument/2006/relationships/hyperlink" Target="https://community.secop.gov.co/Public/Tendering/OpportunityDetail/Index?noticeUID=CO1.NTC.1753445&amp;isFromPublicArea=True&amp;isModal=False" TargetMode="External"/><Relationship Id="rId46" Type="http://schemas.openxmlformats.org/officeDocument/2006/relationships/hyperlink" Target="https://community.secop.gov.co/Public/Tendering/OpportunityDetail/Index?noticeUID=CO1.NTC.1777292&amp;isFromPublicArea=True&amp;isModal=False" TargetMode="External"/><Relationship Id="rId67" Type="http://schemas.openxmlformats.org/officeDocument/2006/relationships/hyperlink" Target="https://community.secop.gov.co/Public/Tendering/OpportunityDetail/Index?noticeUID=CO1.NTC.1798249&amp;isFromPublicArea=True&amp;isModal=False" TargetMode="External"/><Relationship Id="rId116" Type="http://schemas.openxmlformats.org/officeDocument/2006/relationships/hyperlink" Target="https://community.secop.gov.co/Public/Tendering/OpportunityDetail/Index?noticeUID=CO1.NTC.2129428&amp;isFromPublicArea=True&amp;isModal=False" TargetMode="External"/><Relationship Id="rId137" Type="http://schemas.openxmlformats.org/officeDocument/2006/relationships/hyperlink" Target="https://community.secop.gov.co/Public/Tendering/OpportunityDetail/Index?noticeUID=CO1.NTC.2251588&amp;isFromPublicArea=True&amp;isModal=False" TargetMode="External"/><Relationship Id="rId158" Type="http://schemas.openxmlformats.org/officeDocument/2006/relationships/hyperlink" Target="https://community.secop.gov.co/Public/Tendering/OpportunityDetail/Index?noticeUID=CO1.NTC.2284293&amp;isFromPublicArea=True&amp;isModal=False" TargetMode="External"/><Relationship Id="rId20" Type="http://schemas.openxmlformats.org/officeDocument/2006/relationships/hyperlink" Target="https://community.secop.gov.co/Public/Tendering/OpportunityDetail/Index?noticeUID=CO1.NTC.1750116&amp;isFromPublicArea=True&amp;isModal=False" TargetMode="External"/><Relationship Id="rId41" Type="http://schemas.openxmlformats.org/officeDocument/2006/relationships/hyperlink" Target="https://community.secop.gov.co/Public/Tendering/OpportunityDetail/Index?noticeUID=CO1.NTC.1777269&amp;isFromPublicArea=True&amp;isModal=False" TargetMode="External"/><Relationship Id="rId62" Type="http://schemas.openxmlformats.org/officeDocument/2006/relationships/hyperlink" Target="https://community.secop.gov.co/Public/Tendering/OpportunityDetail/Index?noticeUID=CO1.NTC.1799540&amp;isFromPublicArea=True&amp;isModal=False" TargetMode="External"/><Relationship Id="rId83" Type="http://schemas.openxmlformats.org/officeDocument/2006/relationships/hyperlink" Target="https://community.secop.gov.co/Public/Tendering/OpportunityDetail/Index?noticeUID=CO1.NTC.1806125&amp;isFromPublicArea=True&amp;isModal=False" TargetMode="External"/><Relationship Id="rId88" Type="http://schemas.openxmlformats.org/officeDocument/2006/relationships/hyperlink" Target="https://community.secop.gov.co/Public/Tendering/OpportunityDetail/Index?noticeUID=CO1.NTC.1814586&amp;isFromPublicArea=True&amp;isModal=False" TargetMode="External"/><Relationship Id="rId111" Type="http://schemas.openxmlformats.org/officeDocument/2006/relationships/hyperlink" Target="https://community.secop.gov.co/Public/Tendering/OpportunityDetail/Index?noticeUID=CO1.NTC.2077119&amp;isFromPublicArea=True&amp;isModal=False" TargetMode="External"/><Relationship Id="rId132" Type="http://schemas.openxmlformats.org/officeDocument/2006/relationships/hyperlink" Target="https://community.secop.gov.co/Public/Tendering/OpportunityDetail/Index?noticeUID=CO1.NTC.2245146&amp;isFromPublicArea=True&amp;isModal=False" TargetMode="External"/><Relationship Id="rId153" Type="http://schemas.openxmlformats.org/officeDocument/2006/relationships/hyperlink" Target="https://community.secop.gov.co/Public/Tendering/OpportunityDetail/Index?noticeUID=CO1.NTC.2276801&amp;isFromPublicArea=True&amp;isModal=False" TargetMode="External"/><Relationship Id="rId174" Type="http://schemas.openxmlformats.org/officeDocument/2006/relationships/hyperlink" Target="https://community.secop.gov.co/Public/Tendering/OpportunityDetail/Index?noticeUID=CO1.NTC.2362975&amp;isFromPublicArea=True&amp;isModal=False" TargetMode="External"/><Relationship Id="rId179" Type="http://schemas.openxmlformats.org/officeDocument/2006/relationships/hyperlink" Target="https://community.secop.gov.co/Public/Tendering/OpportunityDetail/Index?noticeUID=CO1.NTC.2378964&amp;isFromPublicArea=True&amp;isModal=False" TargetMode="External"/><Relationship Id="rId195" Type="http://schemas.openxmlformats.org/officeDocument/2006/relationships/hyperlink" Target="https://community.secop.gov.co/Public/Tendering/OpportunityDetail/Index?noticeUID=CO1.NTC.2362049&amp;isFromPublicArea=True&amp;isModal=False" TargetMode="External"/><Relationship Id="rId190" Type="http://schemas.openxmlformats.org/officeDocument/2006/relationships/hyperlink" Target="https://community.secop.gov.co/Public/Tendering/OpportunityDetail/Index?noticeUID=CO1.NTC.2373488&amp;isFromPublicArea=True&amp;isModal=False" TargetMode="External"/><Relationship Id="rId15" Type="http://schemas.openxmlformats.org/officeDocument/2006/relationships/hyperlink" Target="https://community.secop.gov.co/Public/Tendering/OpportunityDetail/Index?noticeUID=CO1.NTC.1735901&amp;isFromPublicArea=True&amp;isModal=False" TargetMode="External"/><Relationship Id="rId36" Type="http://schemas.openxmlformats.org/officeDocument/2006/relationships/hyperlink" Target="https://community.secop.gov.co/Public/Tendering/OpportunityDetail/Index?noticeUID=CO1.NTC.1770865&amp;isFromPublicArea=True&amp;isModal=False" TargetMode="External"/><Relationship Id="rId57" Type="http://schemas.openxmlformats.org/officeDocument/2006/relationships/hyperlink" Target="https://community.secop.gov.co/Public/Tendering/OpportunityDetail/Index?noticeUID=CO1.NTC.1793863&amp;isFromPublicArea=True&amp;isModal=False" TargetMode="External"/><Relationship Id="rId106" Type="http://schemas.openxmlformats.org/officeDocument/2006/relationships/hyperlink" Target="https://community.secop.gov.co/Public/Tendering/OpportunityDetail/Index?noticeUID=CO1.NTC.2058137&amp;isFromPublicArea=True&amp;isModal=False" TargetMode="External"/><Relationship Id="rId127" Type="http://schemas.openxmlformats.org/officeDocument/2006/relationships/hyperlink" Target="https://community.secop.gov.co/Public/Tendering/OpportunityDetail/Index?noticeUID=CO1.NTC.2237745&amp;isFromPublicArea=True&amp;isModal=False" TargetMode="External"/><Relationship Id="rId10" Type="http://schemas.openxmlformats.org/officeDocument/2006/relationships/hyperlink" Target="https://community.secop.gov.co/Public/Tendering/OpportunityDetail/Index?noticeUID=CO1.NTC.1728110&amp;isFromPublicArea=True&amp;isModal=False" TargetMode="External"/><Relationship Id="rId31" Type="http://schemas.openxmlformats.org/officeDocument/2006/relationships/hyperlink" Target="https://community.secop.gov.co/Public/Tendering/OpportunityDetail/Index?noticeUID=CO1.NTC.1762858&amp;isFromPublicArea=True&amp;isModal=False" TargetMode="External"/><Relationship Id="rId52" Type="http://schemas.openxmlformats.org/officeDocument/2006/relationships/hyperlink" Target="https://community.secop.gov.co/Public/Tendering/OpportunityDetail/Index?noticeUID=CO1.NTC.1785248&amp;isFromPublicArea=True&amp;isModal=False" TargetMode="External"/><Relationship Id="rId73" Type="http://schemas.openxmlformats.org/officeDocument/2006/relationships/hyperlink" Target="https://community.secop.gov.co/Public/Tendering/OpportunityDetail/Index?noticeUID=CO1.NTC.1810343&amp;isFromPublicArea=True&amp;isModal=False" TargetMode="External"/><Relationship Id="rId78" Type="http://schemas.openxmlformats.org/officeDocument/2006/relationships/hyperlink" Target="https://community.secop.gov.co/Public/Tendering/OpportunityDetail/Index?noticeUID=CO1.NTC.1805253&amp;isFromPublicArea=True&amp;isModal=False" TargetMode="External"/><Relationship Id="rId94" Type="http://schemas.openxmlformats.org/officeDocument/2006/relationships/hyperlink" Target="https://community.secop.gov.co/Public/Tendering/OpportunityDetail/Index?noticeUID=CO1.NTC.1829506&amp;isFromPublicArea=True&amp;isModal=False" TargetMode="External"/><Relationship Id="rId99" Type="http://schemas.openxmlformats.org/officeDocument/2006/relationships/hyperlink" Target="https://community.secop.gov.co/Public/Tendering/OpportunityDetail/Index?noticeUID=CO1.NTC.1836556&amp;isFromPublicArea=True&amp;isModal=False" TargetMode="External"/><Relationship Id="rId101" Type="http://schemas.openxmlformats.org/officeDocument/2006/relationships/hyperlink" Target="https://community.secop.gov.co/Public/Tendering/OpportunityDetail/Index?noticeUID=CO1.NTC.1915255&amp;isFromPublicArea=True&amp;isModal=False" TargetMode="External"/><Relationship Id="rId122" Type="http://schemas.openxmlformats.org/officeDocument/2006/relationships/hyperlink" Target="https://community.secop.gov.co/Public/Tendering/OpportunityDetail/Index?noticeUID=CO1.NTC.2214243&amp;isFromPublicArea=True&amp;isModal=False" TargetMode="External"/><Relationship Id="rId143" Type="http://schemas.openxmlformats.org/officeDocument/2006/relationships/hyperlink" Target="https://community.secop.gov.co/Public/Tendering/OpportunityDetail/Index?noticeUID=CO1.NTC.2257409&amp;isFromPublicArea=True&amp;isModal=False" TargetMode="External"/><Relationship Id="rId148" Type="http://schemas.openxmlformats.org/officeDocument/2006/relationships/hyperlink" Target="https://community.secop.gov.co/Public/Tendering/OpportunityDetail/Index?noticeUID=CO1.NTC.2264924&amp;isFromPublicArea=True&amp;isModal=False" TargetMode="External"/><Relationship Id="rId164" Type="http://schemas.openxmlformats.org/officeDocument/2006/relationships/hyperlink" Target="https://community.secop.gov.co/Public/Tendering/OpportunityDetail/Index?noticeUID=CO1.NTC.2315441&amp;isFromPublicArea=True&amp;isModal=False" TargetMode="External"/><Relationship Id="rId169" Type="http://schemas.openxmlformats.org/officeDocument/2006/relationships/hyperlink" Target="https://community.secop.gov.co/Public/Tendering/OpportunityDetail/Index?noticeUID=CO1.NTC.2335144&amp;isFromPublicArea=True&amp;isModal=False" TargetMode="External"/><Relationship Id="rId185" Type="http://schemas.openxmlformats.org/officeDocument/2006/relationships/hyperlink" Target="https://community.secop.gov.co/Public/Tendering/OpportunityDetail/Index?noticeUID=CO1.NTC.2340363&amp;isFromPublicArea=True&amp;isModal=False" TargetMode="External"/><Relationship Id="rId4" Type="http://schemas.openxmlformats.org/officeDocument/2006/relationships/hyperlink" Target="https://community.secop.gov.co/Public/Tendering/OpportunityDetail/Index?noticeUID=CO1.NTC.1723355&amp;isFromPublicArea=True&amp;isModal=False" TargetMode="External"/><Relationship Id="rId9" Type="http://schemas.openxmlformats.org/officeDocument/2006/relationships/hyperlink" Target="https://community.secop.gov.co/Public/Tendering/OpportunityDetail/Index?noticeUID=CO1.NTC.1728477&amp;isFromPublicArea=True&amp;isModal=False" TargetMode="External"/><Relationship Id="rId180" Type="http://schemas.openxmlformats.org/officeDocument/2006/relationships/hyperlink" Target="https://community.secop.gov.co/Public/Tendering/OpportunityDetail/Index?noticeUID=CO1.NTC.2379808&amp;isFromPublicArea=True&amp;isModal=False" TargetMode="External"/><Relationship Id="rId26" Type="http://schemas.openxmlformats.org/officeDocument/2006/relationships/hyperlink" Target="https://community.secop.gov.co/Public/Tendering/OpportunityDetail/Index?noticeUID=CO1.NTC.1753687&amp;isFromPublicArea=True&amp;isModal=False" TargetMode="External"/><Relationship Id="rId47" Type="http://schemas.openxmlformats.org/officeDocument/2006/relationships/hyperlink" Target="https://community.secop.gov.co/Public/Tendering/OpportunityDetail/Index?noticeUID=CO1.NTC.1782407&amp;isFromPublicArea=True&amp;isModal=False" TargetMode="External"/><Relationship Id="rId68" Type="http://schemas.openxmlformats.org/officeDocument/2006/relationships/hyperlink" Target="https://community.secop.gov.co/Public/Tendering/OpportunityDetail/Index?noticeUID=CO1.NTC.1801977&amp;isFromPublicArea=True&amp;isModal=False" TargetMode="External"/><Relationship Id="rId89" Type="http://schemas.openxmlformats.org/officeDocument/2006/relationships/hyperlink" Target="https://community.secop.gov.co/Public/Tendering/OpportunityDetail/Index?noticeUID=CO1.NTC.1814557&amp;isFromPublicArea=True&amp;isModal=False" TargetMode="External"/><Relationship Id="rId112" Type="http://schemas.openxmlformats.org/officeDocument/2006/relationships/hyperlink" Target="https://community.secop.gov.co/Public/Tendering/OpportunityDetail/Index?noticeUID=CO1.NTC.2098041&amp;isFromPublicArea=True&amp;isModal=False" TargetMode="External"/><Relationship Id="rId133" Type="http://schemas.openxmlformats.org/officeDocument/2006/relationships/hyperlink" Target="https://community.secop.gov.co/Public/Tendering/OpportunityDetail/Index?noticeUID=CO1.NTC.2251567&amp;isFromPublicArea=True&amp;isModal=False" TargetMode="External"/><Relationship Id="rId154" Type="http://schemas.openxmlformats.org/officeDocument/2006/relationships/hyperlink" Target="https://community.secop.gov.co/Public/Tendering/OpportunityDetail/Index?noticeUID=CO1.NTC.2277615&amp;isFromPublicArea=True&amp;isModal=False" TargetMode="External"/><Relationship Id="rId175" Type="http://schemas.openxmlformats.org/officeDocument/2006/relationships/hyperlink" Target="https://community.secop.gov.co/Public/Tendering/OpportunityDetail/Index?noticeUID=CO1.NTC.2363058&amp;isFromPublicArea=True&amp;isModal=False" TargetMode="External"/><Relationship Id="rId196" Type="http://schemas.openxmlformats.org/officeDocument/2006/relationships/hyperlink" Target="https://community.secop.gov.co/Public/Tendering/OpportunityDetail/Index?noticeUID=CO1.NTC.2414243&amp;isFromPublicArea=True&amp;isModal=False" TargetMode="External"/><Relationship Id="rId200" Type="http://schemas.openxmlformats.org/officeDocument/2006/relationships/hyperlink" Target="https://community.secop.gov.co/Public/Tendering/OpportunityDetail/Index?noticeUID=CO1.NTC.2482628&amp;isFromPublicArea=True&amp;isModal=False" TargetMode="External"/><Relationship Id="rId16" Type="http://schemas.openxmlformats.org/officeDocument/2006/relationships/hyperlink" Target="https://community.secop.gov.co/Public/Tendering/OpportunityDetail/Index?noticeUID=CO1.NTC.1739405&amp;isFromPublicArea=True&amp;isModal=False" TargetMode="External"/><Relationship Id="rId37" Type="http://schemas.openxmlformats.org/officeDocument/2006/relationships/hyperlink" Target="https://community.secop.gov.co/Public/Tendering/OpportunityDetail/Index?noticeUID=CO1.NTC.1771324&amp;isFromPublicArea=True&amp;isModal=False" TargetMode="External"/><Relationship Id="rId58" Type="http://schemas.openxmlformats.org/officeDocument/2006/relationships/hyperlink" Target="https://community.secop.gov.co/Public/Tendering/OpportunityDetail/Index?noticeUID=CO1.NTC.1793863&amp;isFromPublicArea=True&amp;isModal=False" TargetMode="External"/><Relationship Id="rId79" Type="http://schemas.openxmlformats.org/officeDocument/2006/relationships/hyperlink" Target="https://community.secop.gov.co/Public/Tendering/OpportunityDetail/Index?noticeUID=CO1.NTC.1804753&amp;isFromPublicArea=True&amp;isModal=False" TargetMode="External"/><Relationship Id="rId102" Type="http://schemas.openxmlformats.org/officeDocument/2006/relationships/hyperlink" Target="https://community.secop.gov.co/Public/Tendering/OpportunityDetail/Index?noticeUID=CO1.NTC.1915066&amp;isFromPublicArea=True&amp;isModal=False" TargetMode="External"/><Relationship Id="rId123" Type="http://schemas.openxmlformats.org/officeDocument/2006/relationships/hyperlink" Target="https://community.secop.gov.co/Public/Tendering/OpportunityDetail/Index?noticeUID=CO1.NTC.2214644&amp;isFromPublicArea=True&amp;isModal=False" TargetMode="External"/><Relationship Id="rId144" Type="http://schemas.openxmlformats.org/officeDocument/2006/relationships/hyperlink" Target="https://community.secop.gov.co/Public/Tendering/OpportunityDetail/Index?noticeUID=CO1.NTC.2268309&amp;isFromPublicArea=True&amp;isModal=False" TargetMode="External"/><Relationship Id="rId90" Type="http://schemas.openxmlformats.org/officeDocument/2006/relationships/hyperlink" Target="https://community.secop.gov.co/Public/Tendering/OpportunityDetail/Index?noticeUID=CO1.NTC.1814584&amp;isFromPublicArea=True&amp;isModal=False" TargetMode="External"/><Relationship Id="rId165" Type="http://schemas.openxmlformats.org/officeDocument/2006/relationships/hyperlink" Target="https://community.secop.gov.co/Public/Tendering/OpportunityDetail/Index?noticeUID=CO1.NTC.2318476&amp;isFromPublicArea=True&amp;isModal=False" TargetMode="External"/><Relationship Id="rId186" Type="http://schemas.openxmlformats.org/officeDocument/2006/relationships/hyperlink" Target="https://community.secop.gov.co/Public/Tendering/OpportunityDetail/Index?noticeUID=CO1.NTC.2410863&amp;isFromPublicArea=True&amp;isModal=False" TargetMode="External"/><Relationship Id="rId27" Type="http://schemas.openxmlformats.org/officeDocument/2006/relationships/hyperlink" Target="https://community.secop.gov.co/Public/Tendering/OpportunityDetail/Index?noticeUID=CO1.NTC.1759006&amp;isFromPublicArea=True&amp;isModal=False" TargetMode="External"/><Relationship Id="rId48" Type="http://schemas.openxmlformats.org/officeDocument/2006/relationships/hyperlink" Target="https://community.secop.gov.co/Public/Tendering/OpportunityDetail/Index?noticeUID=CO1.NTC.1782696&amp;isFromPublicArea=True&amp;isModal=False" TargetMode="External"/><Relationship Id="rId69" Type="http://schemas.openxmlformats.org/officeDocument/2006/relationships/hyperlink" Target="https://community.secop.gov.co/Public/Tendering/OpportunityDetail/Index?noticeUID=CO1.NTC.1802335&amp;isFromPublicArea=True&amp;isModal=False" TargetMode="External"/><Relationship Id="rId113" Type="http://schemas.openxmlformats.org/officeDocument/2006/relationships/hyperlink" Target="https://community.secop.gov.co/Public/Tendering/OpportunityDetail/Index?noticeUID=CO1.NTC.2115918&amp;isFromPublicArea=True&amp;isModal=False" TargetMode="External"/><Relationship Id="rId134" Type="http://schemas.openxmlformats.org/officeDocument/2006/relationships/hyperlink" Target="https://community.secop.gov.co/Public/Tendering/OpportunityDetail/Index?noticeUID=CO1.NTC.2273125&amp;isFromPublicArea=True&amp;isModal=False" TargetMode="External"/><Relationship Id="rId80" Type="http://schemas.openxmlformats.org/officeDocument/2006/relationships/hyperlink" Target="https://community.secop.gov.co/Public/Tendering/OpportunityDetail/Index?noticeUID=CO1.NTC.1809551&amp;isFromPublicArea=True&amp;isModal=False" TargetMode="External"/><Relationship Id="rId155" Type="http://schemas.openxmlformats.org/officeDocument/2006/relationships/hyperlink" Target="https://community.secop.gov.co/Public/Tendering/OpportunityDetail/Index?noticeUID=CO1.NTC.2278629&amp;isFromPublicArea=True&amp;isModal=False" TargetMode="External"/><Relationship Id="rId176" Type="http://schemas.openxmlformats.org/officeDocument/2006/relationships/hyperlink" Target="https://community.secop.gov.co/Public/Tendering/OpportunityDetail/Index?noticeUID=CO1.NTC.2363060&amp;isFromPublicArea=True&amp;isModal=False" TargetMode="External"/><Relationship Id="rId197" Type="http://schemas.openxmlformats.org/officeDocument/2006/relationships/hyperlink" Target="https://community.secop.gov.co/Public/Tendering/OpportunityDetail/Index?noticeUID=CO1.NTC.2433647&amp;isFromPublicArea=True&amp;isModal=False" TargetMode="External"/><Relationship Id="rId17" Type="http://schemas.openxmlformats.org/officeDocument/2006/relationships/hyperlink" Target="https://community.secop.gov.co/Public/Tendering/OpportunityDetail/Index?noticeUID=CO1.NTC.1736029&amp;isFromPublicArea=True&amp;isModal=False" TargetMode="External"/><Relationship Id="rId38" Type="http://schemas.openxmlformats.org/officeDocument/2006/relationships/hyperlink" Target="https://community.secop.gov.co/Public/Tendering/OpportunityDetail/Index?noticeUID=CO1.NTC.1774635&amp;isFromPublicArea=True&amp;isModal=False" TargetMode="External"/><Relationship Id="rId59" Type="http://schemas.openxmlformats.org/officeDocument/2006/relationships/hyperlink" Target="https://community.secop.gov.co/Public/Tendering/OpportunityDetail/Index?noticeUID=CO1.NTC.1793829&amp;isFromPublicArea=True&amp;isModal=False" TargetMode="External"/><Relationship Id="rId103" Type="http://schemas.openxmlformats.org/officeDocument/2006/relationships/hyperlink" Target="https://community.secop.gov.co/Public/Tendering/OpportunityDetail/Index?noticeUID=CO1.NTC.1913045&amp;isFromPublicArea=True&amp;isModal=False" TargetMode="External"/><Relationship Id="rId124" Type="http://schemas.openxmlformats.org/officeDocument/2006/relationships/hyperlink" Target="https://community.secop.gov.co/Public/Tendering/OpportunityDetail/Index?noticeUID=CO1.NTC.2234807&amp;isFromPublicArea=True&amp;isModal=False" TargetMode="External"/><Relationship Id="rId70" Type="http://schemas.openxmlformats.org/officeDocument/2006/relationships/hyperlink" Target="https://community.secop.gov.co/Public/Tendering/OpportunityDetail/Index?noticeUID=CO1.NTC.1801453&amp;isFromPublicArea=True&amp;isModal=False" TargetMode="External"/><Relationship Id="rId91" Type="http://schemas.openxmlformats.org/officeDocument/2006/relationships/hyperlink" Target="https://community.secop.gov.co/Public/Tendering/OpportunityDetail/Index?noticeUID=CO1.NTC.1818037&amp;isFromPublicArea=True&amp;isModal=False" TargetMode="External"/><Relationship Id="rId145" Type="http://schemas.openxmlformats.org/officeDocument/2006/relationships/hyperlink" Target="https://community.secop.gov.co/Public/Tendering/OpportunityDetail/Index?noticeUID=CO1.NTC.2262599&amp;isFromPublicArea=True&amp;isModal=False" TargetMode="External"/><Relationship Id="rId166" Type="http://schemas.openxmlformats.org/officeDocument/2006/relationships/hyperlink" Target="https://community.secop.gov.co/Public/Tendering/OpportunityDetail/Index?noticeUID=CO1.NTC.2328092&amp;isFromPublicArea=True&amp;isModal=False" TargetMode="External"/><Relationship Id="rId187" Type="http://schemas.openxmlformats.org/officeDocument/2006/relationships/hyperlink" Target="https://community.secop.gov.co/Public/Tendering/OpportunityDetail/Index?noticeUID=CO1.NTC.2403328&amp;isFromPublicArea=True&amp;isModal=False" TargetMode="External"/><Relationship Id="rId1" Type="http://schemas.openxmlformats.org/officeDocument/2006/relationships/hyperlink" Target="https://community.secop.gov.co/Public/Tendering/OpportunityDetail/Index?noticeUID=CO1.NTC.1723507&amp;isFromPublicArea=True&amp;isModal=False" TargetMode="External"/><Relationship Id="rId28" Type="http://schemas.openxmlformats.org/officeDocument/2006/relationships/hyperlink" Target="https://community.secop.gov.co/Public/Tendering/OpportunityDetail/Index?noticeUID=CO1.NTC.1759110&amp;isFromPublicArea=True&amp;isModal=False" TargetMode="External"/><Relationship Id="rId49" Type="http://schemas.openxmlformats.org/officeDocument/2006/relationships/hyperlink" Target="https://community.secop.gov.co/Public/Tendering/OpportunityDetail/Index?noticeUID=CO1.NTC.1784083&amp;isFromPublicArea=True&amp;isModal=False" TargetMode="External"/><Relationship Id="rId114" Type="http://schemas.openxmlformats.org/officeDocument/2006/relationships/hyperlink" Target="https://community.secop.gov.co/Public/Tendering/OpportunityDetail/Index?noticeUID=CO1.NTC.2163502&amp;isFromPublicArea=True&amp;isModal=False" TargetMode="External"/><Relationship Id="rId60" Type="http://schemas.openxmlformats.org/officeDocument/2006/relationships/hyperlink" Target="https://community.secop.gov.co/Public/Tendering/OpportunityDetail/Index?noticeUID=CO1.NTC.1796611&amp;isFromPublicArea=True&amp;isModal=False" TargetMode="External"/><Relationship Id="rId81" Type="http://schemas.openxmlformats.org/officeDocument/2006/relationships/hyperlink" Target="https://community.secop.gov.co/Public/Tendering/OpportunityDetail/Index?noticeUID=CO1.NTC.1805372&amp;isFromPublicArea=True&amp;isModal=False" TargetMode="External"/><Relationship Id="rId135" Type="http://schemas.openxmlformats.org/officeDocument/2006/relationships/hyperlink" Target="https://community.secop.gov.co/Public/Tendering/OpportunityDetail/Index?noticeUID=CO1.NTC.2251591&amp;isFromPublicArea=True&amp;isModal=False" TargetMode="External"/><Relationship Id="rId156" Type="http://schemas.openxmlformats.org/officeDocument/2006/relationships/hyperlink" Target="https://community.secop.gov.co/Public/Tendering/OpportunityDetail/Index?noticeUID=CO1.NTC.2283138&amp;isFromPublicArea=True&amp;isModal=False" TargetMode="External"/><Relationship Id="rId177" Type="http://schemas.openxmlformats.org/officeDocument/2006/relationships/hyperlink" Target="https://community.secop.gov.co/Public/Tendering/OpportunityDetail/Index?noticeUID=CO1.NTC.2366856&amp;isFromPublicArea=True&amp;isModal=False" TargetMode="External"/><Relationship Id="rId198" Type="http://schemas.openxmlformats.org/officeDocument/2006/relationships/hyperlink" Target="https://community.secop.gov.co/Public/Tendering/OpportunityDetail/Index?noticeUID=CO1.NTC.2428303&amp;isFromPublicArea=True&amp;isModal=False" TargetMode="External"/><Relationship Id="rId18" Type="http://schemas.openxmlformats.org/officeDocument/2006/relationships/hyperlink" Target="https://community.secop.gov.co/Public/Tendering/OpportunityDetail/Index?noticeUID=CO1.NTC.1743937&amp;isFromPublicArea=True&amp;isModal=False" TargetMode="External"/><Relationship Id="rId39" Type="http://schemas.openxmlformats.org/officeDocument/2006/relationships/hyperlink" Target="https://community.secop.gov.co/Public/Tendering/OpportunityDetail/Index?noticeUID=CO1.NTC.1774955&amp;isFromPublicArea=True&amp;isModal=False" TargetMode="External"/><Relationship Id="rId50" Type="http://schemas.openxmlformats.org/officeDocument/2006/relationships/hyperlink" Target="https://community.secop.gov.co/Public/Tendering/OpportunityDetail/Index?noticeUID=CO1.NTC.1784497&amp;isFromPublicArea=True&amp;isModal=False" TargetMode="External"/><Relationship Id="rId104" Type="http://schemas.openxmlformats.org/officeDocument/2006/relationships/hyperlink" Target="https://community.secop.gov.co/Public/Tendering/OpportunityDetail/Index?noticeUID=CO1.NTC.1917570&amp;isFromPublicArea=True&amp;isModal=False" TargetMode="External"/><Relationship Id="rId125" Type="http://schemas.openxmlformats.org/officeDocument/2006/relationships/hyperlink" Target="https://community.secop.gov.co/Public/Tendering/OpportunityDetail/Index?noticeUID=CO1.NTC.2234626&amp;isFromPublicArea=True&amp;isModal=False" TargetMode="External"/><Relationship Id="rId146" Type="http://schemas.openxmlformats.org/officeDocument/2006/relationships/hyperlink" Target="https://community.secop.gov.co/Public/Tendering/OpportunityDetail/Index?noticeUID=CO1.NTC.2263260&amp;isFromPublicArea=True&amp;isModal=False" TargetMode="External"/><Relationship Id="rId167" Type="http://schemas.openxmlformats.org/officeDocument/2006/relationships/hyperlink" Target="https://community.secop.gov.co/Public/Tendering/OpportunityDetail/Index?noticeUID=CO1.NTC.2330685&amp;isFromPublicArea=True&amp;isModal=False" TargetMode="External"/><Relationship Id="rId188" Type="http://schemas.openxmlformats.org/officeDocument/2006/relationships/hyperlink" Target="https://community.secop.gov.co/Public/Tendering/OpportunityDetail/Index?noticeUID=CO1.NTC.2400830&amp;isFromPublicArea=True&amp;isModal=Fals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J1931"/>
  <sheetViews>
    <sheetView tabSelected="1" workbookViewId="0">
      <pane xSplit="2" ySplit="2" topLeftCell="C297" activePane="bottomRight" state="frozen"/>
      <selection pane="bottomRight" activeCell="E310" sqref="E310"/>
      <selection pane="bottomLeft" activeCell="A2" sqref="A2"/>
      <selection pane="topRight" activeCell="B1" sqref="B1"/>
    </sheetView>
  </sheetViews>
  <sheetFormatPr defaultColWidth="11.42578125" defaultRowHeight="16.5" customHeight="1"/>
  <cols>
    <col min="1" max="1" width="5.7109375" customWidth="1"/>
    <col min="2" max="2" width="7.28515625" customWidth="1"/>
    <col min="3" max="3" width="21.140625" style="21" customWidth="1"/>
    <col min="4" max="4" width="24.42578125" style="140" customWidth="1"/>
    <col min="5" max="5" width="35.5703125" style="21" customWidth="1"/>
    <col min="6" max="6" width="16.85546875" hidden="1" customWidth="1"/>
    <col min="7" max="7" width="33.140625" customWidth="1"/>
    <col min="8" max="8" width="21.140625" customWidth="1"/>
    <col min="9" max="9" width="40.85546875" customWidth="1"/>
    <col min="10" max="10" width="30" customWidth="1"/>
    <col min="11" max="11" width="40.28515625" customWidth="1"/>
    <col min="12" max="12" width="56" customWidth="1"/>
    <col min="13" max="13" width="7.85546875" customWidth="1"/>
    <col min="14" max="14" width="15.42578125" style="94" customWidth="1"/>
    <col min="15" max="15" width="5.5703125" style="133" customWidth="1"/>
    <col min="16" max="19" width="15.42578125" customWidth="1"/>
    <col min="20" max="20" width="15.42578125" style="3" customWidth="1"/>
    <col min="21" max="21" width="8.28515625" style="4" customWidth="1"/>
    <col min="22" max="22" width="15.42578125" style="96" customWidth="1"/>
    <col min="23" max="25" width="13.5703125" style="4" customWidth="1"/>
    <col min="26" max="26" width="15.42578125" style="97" customWidth="1"/>
    <col min="27" max="27" width="7.7109375" style="97" customWidth="1"/>
    <col min="28" max="28" width="8" style="94" customWidth="1"/>
    <col min="29" max="29" width="10.140625" customWidth="1"/>
    <col min="30" max="30" width="12.85546875" style="109" customWidth="1"/>
    <col min="31" max="31" width="14" style="110" bestFit="1" customWidth="1"/>
    <col min="32" max="32" width="17" style="10" hidden="1" customWidth="1"/>
    <col min="33" max="33" width="22.28515625" customWidth="1"/>
    <col min="34" max="34" width="14.7109375" style="2" customWidth="1"/>
    <col min="35" max="35" width="17" style="2" customWidth="1"/>
    <col min="36" max="36" width="18" customWidth="1"/>
    <col min="37" max="38" width="14.7109375" style="2" customWidth="1"/>
    <col min="39" max="39" width="16" style="2" customWidth="1"/>
    <col min="40" max="41" width="14.7109375" style="2" customWidth="1"/>
    <col min="42" max="42" width="24.85546875" style="24" customWidth="1"/>
    <col min="43" max="43" width="4.85546875" style="24" customWidth="1"/>
    <col min="44" max="44" width="82.5703125" style="2" customWidth="1"/>
    <col min="45" max="45" width="3.85546875" style="2" customWidth="1"/>
    <col min="46" max="46" width="34.140625" style="2" customWidth="1"/>
    <col min="47" max="47" width="6" style="2" customWidth="1"/>
    <col min="48" max="48" width="55.5703125" style="2" customWidth="1"/>
    <col min="49" max="53" width="6.28515625" style="24" customWidth="1"/>
    <col min="54" max="54" width="5" style="24" customWidth="1"/>
    <col min="55" max="55" width="6.28515625" style="24" customWidth="1"/>
    <col min="56" max="58" width="11.28515625" style="71" customWidth="1"/>
    <col min="59" max="61" width="10.85546875" style="71" customWidth="1"/>
    <col min="62" max="62" width="12" style="71" customWidth="1"/>
    <col min="63" max="65" width="11.140625" style="71" customWidth="1"/>
    <col min="66" max="66" width="8.5703125" style="2" customWidth="1"/>
    <col min="67" max="67" width="18.5703125" style="24" customWidth="1"/>
    <col min="68" max="68" width="13.5703125" style="2" customWidth="1"/>
    <col min="69" max="69" width="8.7109375" style="2" customWidth="1"/>
    <col min="70" max="70" width="13.140625" style="24" customWidth="1"/>
    <col min="71" max="71" width="12.7109375" style="2" customWidth="1"/>
    <col min="72" max="72" width="8.42578125" style="2" customWidth="1"/>
    <col min="73" max="73" width="14" style="2" customWidth="1"/>
    <col min="74" max="74" width="12.7109375" style="2" customWidth="1"/>
    <col min="75" max="75" width="13.42578125" style="2" customWidth="1"/>
    <col min="76" max="76" width="13.42578125" style="24" customWidth="1"/>
    <col min="77" max="77" width="16.42578125" style="111" customWidth="1"/>
    <col min="78" max="79" width="8.42578125" style="24" customWidth="1"/>
    <col min="80" max="80" width="11.140625" style="145" customWidth="1"/>
    <col min="81" max="82" width="12.140625" style="2" customWidth="1"/>
    <col min="83" max="83" width="14.28515625" style="2" customWidth="1"/>
    <col min="84" max="85" width="6.42578125" style="24" customWidth="1"/>
    <col min="86" max="86" width="11.140625" style="145" customWidth="1"/>
    <col min="87" max="88" width="11.140625" style="2" customWidth="1"/>
    <col min="89" max="89" width="13.28515625" style="2" customWidth="1"/>
    <col min="90" max="90" width="7.28515625" style="2" customWidth="1"/>
    <col min="91" max="91" width="8.28515625" style="24" customWidth="1"/>
    <col min="92" max="92" width="11.140625" style="145" customWidth="1"/>
    <col min="93" max="93" width="14.140625" style="2" customWidth="1"/>
    <col min="94" max="94" width="11.140625" style="2" customWidth="1"/>
    <col min="95" max="95" width="9.42578125" style="2" customWidth="1"/>
    <col min="96" max="96" width="11.140625" style="117" customWidth="1"/>
    <col min="97" max="100" width="22.7109375" customWidth="1"/>
    <col min="101" max="101" width="14.42578125" customWidth="1"/>
    <col min="102" max="102" width="16" customWidth="1"/>
    <col min="103" max="103" width="14.85546875" customWidth="1"/>
    <col min="104" max="104" width="22.7109375" style="10" customWidth="1"/>
    <col min="105" max="105" width="38.7109375" style="10" customWidth="1"/>
    <col min="106" max="106" width="38.7109375" style="122" customWidth="1"/>
    <col min="107" max="107" width="15.5703125" style="122" customWidth="1"/>
    <col min="108" max="108" width="21" customWidth="1"/>
  </cols>
  <sheetData>
    <row r="1" spans="1:108" s="48" customFormat="1" ht="25.5" customHeight="1">
      <c r="A1" s="340" t="s">
        <v>0</v>
      </c>
      <c r="B1" s="341"/>
      <c r="C1" s="341"/>
      <c r="D1" s="341"/>
      <c r="E1" s="341"/>
      <c r="F1" s="341"/>
      <c r="G1" s="341"/>
      <c r="H1" s="341"/>
      <c r="I1" s="341"/>
      <c r="J1" s="341"/>
      <c r="K1" s="348" t="s">
        <v>1</v>
      </c>
      <c r="L1" s="349"/>
      <c r="M1" s="349"/>
      <c r="N1" s="349"/>
      <c r="O1" s="349"/>
      <c r="P1" s="349"/>
      <c r="Q1" s="349"/>
      <c r="R1" s="349"/>
      <c r="S1" s="349"/>
      <c r="T1" s="349"/>
      <c r="U1" s="349"/>
      <c r="V1" s="349"/>
      <c r="W1" s="349"/>
      <c r="X1" s="349"/>
      <c r="Y1" s="349"/>
      <c r="Z1" s="349"/>
      <c r="AA1" s="350"/>
      <c r="AB1" s="342" t="s">
        <v>2</v>
      </c>
      <c r="AC1" s="342"/>
      <c r="AD1" s="342"/>
      <c r="AE1" s="342"/>
      <c r="AF1" s="342"/>
      <c r="AG1" s="342"/>
      <c r="AH1" s="342"/>
      <c r="AI1" s="342"/>
      <c r="AJ1" s="342"/>
      <c r="AK1" s="343"/>
      <c r="AL1" s="337" t="s">
        <v>3</v>
      </c>
      <c r="AM1" s="338"/>
      <c r="AN1" s="338"/>
      <c r="AO1" s="338"/>
      <c r="AP1" s="338"/>
      <c r="AQ1" s="338"/>
      <c r="AR1" s="338"/>
      <c r="AS1" s="338"/>
      <c r="AT1" s="338"/>
      <c r="AU1" s="338"/>
      <c r="AV1" s="339"/>
      <c r="AW1" s="344" t="s">
        <v>4</v>
      </c>
      <c r="AX1" s="345"/>
      <c r="AY1" s="345"/>
      <c r="AZ1" s="345"/>
      <c r="BA1" s="345"/>
      <c r="BB1" s="345"/>
      <c r="BC1" s="345"/>
      <c r="BD1" s="345"/>
      <c r="BE1" s="345"/>
      <c r="BF1" s="345"/>
      <c r="BG1" s="345"/>
      <c r="BH1" s="345"/>
      <c r="BI1" s="345"/>
      <c r="BJ1" s="345"/>
      <c r="BK1" s="345"/>
      <c r="BL1" s="345"/>
      <c r="BM1" s="345"/>
      <c r="BN1" s="345"/>
      <c r="BO1" s="345"/>
      <c r="BP1" s="345"/>
      <c r="BQ1" s="345"/>
      <c r="BR1" s="345"/>
      <c r="BS1" s="345"/>
      <c r="BT1" s="346"/>
      <c r="BU1" s="346"/>
      <c r="BV1" s="346"/>
      <c r="BW1" s="346"/>
      <c r="BX1" s="346"/>
      <c r="BY1" s="346"/>
      <c r="BZ1" s="346"/>
      <c r="CA1" s="346"/>
      <c r="CB1" s="346"/>
      <c r="CC1" s="346"/>
      <c r="CD1" s="346"/>
      <c r="CE1" s="346"/>
      <c r="CF1" s="346"/>
      <c r="CG1" s="346"/>
      <c r="CH1" s="346"/>
      <c r="CI1" s="346"/>
      <c r="CJ1" s="346"/>
      <c r="CK1" s="346"/>
      <c r="CL1" s="346"/>
      <c r="CM1" s="346"/>
      <c r="CN1" s="346"/>
      <c r="CO1" s="345"/>
      <c r="CP1" s="345"/>
      <c r="CQ1" s="345"/>
      <c r="CR1" s="347"/>
      <c r="CS1" s="334" t="s">
        <v>5</v>
      </c>
      <c r="CT1" s="335"/>
      <c r="CU1" s="335"/>
      <c r="CV1" s="335"/>
      <c r="CW1" s="335"/>
      <c r="CX1" s="335"/>
      <c r="CY1" s="335"/>
      <c r="CZ1" s="335"/>
      <c r="DA1" s="335"/>
      <c r="DB1" s="335"/>
      <c r="DC1" s="335"/>
      <c r="DD1" s="336"/>
    </row>
    <row r="2" spans="1:108" s="1" customFormat="1" ht="78.75" customHeight="1">
      <c r="A2" s="49" t="s">
        <v>6</v>
      </c>
      <c r="B2" s="50" t="s">
        <v>7</v>
      </c>
      <c r="C2" s="51" t="s">
        <v>8</v>
      </c>
      <c r="D2" s="137" t="s">
        <v>9</v>
      </c>
      <c r="E2" s="51" t="s">
        <v>10</v>
      </c>
      <c r="F2" s="51" t="s">
        <v>11</v>
      </c>
      <c r="G2" s="51" t="s">
        <v>12</v>
      </c>
      <c r="H2" s="51" t="s">
        <v>13</v>
      </c>
      <c r="I2" s="51" t="s">
        <v>14</v>
      </c>
      <c r="J2" s="51" t="s">
        <v>15</v>
      </c>
      <c r="K2" s="52" t="s">
        <v>16</v>
      </c>
      <c r="L2" s="51" t="s">
        <v>17</v>
      </c>
      <c r="M2" s="53" t="s">
        <v>18</v>
      </c>
      <c r="N2" s="91" t="s">
        <v>19</v>
      </c>
      <c r="O2" s="129" t="s">
        <v>20</v>
      </c>
      <c r="P2" s="51" t="s">
        <v>21</v>
      </c>
      <c r="Q2" s="51" t="s">
        <v>22</v>
      </c>
      <c r="R2" s="51" t="s">
        <v>23</v>
      </c>
      <c r="S2" s="51" t="s">
        <v>24</v>
      </c>
      <c r="T2" s="54" t="s">
        <v>25</v>
      </c>
      <c r="U2" s="55" t="s">
        <v>26</v>
      </c>
      <c r="V2" s="95" t="s">
        <v>27</v>
      </c>
      <c r="W2" s="54" t="s">
        <v>28</v>
      </c>
      <c r="X2" s="54" t="s">
        <v>29</v>
      </c>
      <c r="Y2" s="54" t="s">
        <v>30</v>
      </c>
      <c r="Z2" s="95" t="s">
        <v>31</v>
      </c>
      <c r="AA2" s="246" t="s">
        <v>32</v>
      </c>
      <c r="AB2" s="246" t="s">
        <v>33</v>
      </c>
      <c r="AC2" s="246" t="s">
        <v>34</v>
      </c>
      <c r="AD2" s="98" t="s">
        <v>35</v>
      </c>
      <c r="AE2" s="98" t="s">
        <v>36</v>
      </c>
      <c r="AF2" s="63" t="s">
        <v>37</v>
      </c>
      <c r="AG2" s="63" t="s">
        <v>38</v>
      </c>
      <c r="AH2" s="112" t="s">
        <v>39</v>
      </c>
      <c r="AI2" s="112" t="s">
        <v>40</v>
      </c>
      <c r="AJ2" s="63" t="s">
        <v>41</v>
      </c>
      <c r="AK2" s="64" t="s">
        <v>42</v>
      </c>
      <c r="AL2" s="60" t="s">
        <v>43</v>
      </c>
      <c r="AM2" s="61" t="s">
        <v>44</v>
      </c>
      <c r="AN2" s="61" t="s">
        <v>45</v>
      </c>
      <c r="AO2" s="61" t="s">
        <v>46</v>
      </c>
      <c r="AP2" s="61" t="s">
        <v>47</v>
      </c>
      <c r="AQ2" s="74" t="s">
        <v>48</v>
      </c>
      <c r="AR2" s="61" t="s">
        <v>49</v>
      </c>
      <c r="AS2" s="74" t="s">
        <v>50</v>
      </c>
      <c r="AT2" s="61" t="s">
        <v>51</v>
      </c>
      <c r="AU2" s="74" t="s">
        <v>52</v>
      </c>
      <c r="AV2" s="62" t="s">
        <v>53</v>
      </c>
      <c r="AW2" s="216" t="s">
        <v>54</v>
      </c>
      <c r="AX2" s="221" t="s">
        <v>55</v>
      </c>
      <c r="AY2" s="56" t="s">
        <v>56</v>
      </c>
      <c r="AZ2" s="68" t="s">
        <v>57</v>
      </c>
      <c r="BA2" s="68" t="s">
        <v>58</v>
      </c>
      <c r="BB2" s="68" t="s">
        <v>59</v>
      </c>
      <c r="BC2" s="68" t="s">
        <v>60</v>
      </c>
      <c r="BD2" s="70" t="s">
        <v>61</v>
      </c>
      <c r="BE2" s="70" t="s">
        <v>62</v>
      </c>
      <c r="BF2" s="70" t="s">
        <v>63</v>
      </c>
      <c r="BG2" s="70" t="s">
        <v>64</v>
      </c>
      <c r="BH2" s="70" t="s">
        <v>65</v>
      </c>
      <c r="BI2" s="70" t="s">
        <v>66</v>
      </c>
      <c r="BJ2" s="70" t="s">
        <v>67</v>
      </c>
      <c r="BK2" s="70" t="s">
        <v>68</v>
      </c>
      <c r="BL2" s="70" t="s">
        <v>69</v>
      </c>
      <c r="BM2" s="70" t="s">
        <v>70</v>
      </c>
      <c r="BN2" s="57" t="s">
        <v>71</v>
      </c>
      <c r="BO2" s="114" t="s">
        <v>72</v>
      </c>
      <c r="BP2" s="58" t="s">
        <v>73</v>
      </c>
      <c r="BQ2" s="247" t="s">
        <v>74</v>
      </c>
      <c r="BR2" s="114" t="s">
        <v>72</v>
      </c>
      <c r="BS2" s="58" t="s">
        <v>75</v>
      </c>
      <c r="BT2" s="57" t="s">
        <v>76</v>
      </c>
      <c r="BU2" s="114" t="s">
        <v>77</v>
      </c>
      <c r="BV2" s="58" t="s">
        <v>78</v>
      </c>
      <c r="BW2" s="217" t="s">
        <v>79</v>
      </c>
      <c r="BX2" s="218" t="s">
        <v>80</v>
      </c>
      <c r="BY2" s="219" t="s">
        <v>81</v>
      </c>
      <c r="BZ2" s="222" t="s">
        <v>82</v>
      </c>
      <c r="CA2" s="222" t="s">
        <v>83</v>
      </c>
      <c r="CB2" s="223" t="s">
        <v>84</v>
      </c>
      <c r="CC2" s="218" t="s">
        <v>85</v>
      </c>
      <c r="CD2" s="218" t="s">
        <v>86</v>
      </c>
      <c r="CE2" s="220" t="s">
        <v>87</v>
      </c>
      <c r="CF2" s="222" t="s">
        <v>88</v>
      </c>
      <c r="CG2" s="222" t="s">
        <v>83</v>
      </c>
      <c r="CH2" s="259" t="s">
        <v>89</v>
      </c>
      <c r="CI2" s="218" t="s">
        <v>90</v>
      </c>
      <c r="CJ2" s="218" t="s">
        <v>91</v>
      </c>
      <c r="CK2" s="220" t="s">
        <v>92</v>
      </c>
      <c r="CL2" s="222" t="s">
        <v>93</v>
      </c>
      <c r="CM2" s="222" t="s">
        <v>94</v>
      </c>
      <c r="CN2" s="261" t="s">
        <v>95</v>
      </c>
      <c r="CO2" s="59" t="s">
        <v>96</v>
      </c>
      <c r="CP2" s="59" t="s">
        <v>97</v>
      </c>
      <c r="CQ2" s="59" t="s">
        <v>98</v>
      </c>
      <c r="CR2" s="115" t="s">
        <v>99</v>
      </c>
      <c r="CS2" s="65" t="s">
        <v>100</v>
      </c>
      <c r="CT2" s="65" t="s">
        <v>101</v>
      </c>
      <c r="CU2" s="65" t="s">
        <v>102</v>
      </c>
      <c r="CV2" s="63" t="s">
        <v>103</v>
      </c>
      <c r="CW2" s="63" t="s">
        <v>104</v>
      </c>
      <c r="CX2" s="63" t="s">
        <v>105</v>
      </c>
      <c r="CY2" s="63" t="s">
        <v>106</v>
      </c>
      <c r="CZ2" s="63" t="s">
        <v>107</v>
      </c>
      <c r="DA2" s="66" t="s">
        <v>108</v>
      </c>
      <c r="DB2" s="66" t="s">
        <v>109</v>
      </c>
      <c r="DC2" s="66" t="s">
        <v>110</v>
      </c>
      <c r="DD2" s="67" t="s">
        <v>111</v>
      </c>
    </row>
    <row r="3" spans="1:108" ht="16.5" customHeight="1">
      <c r="A3" s="119" t="s">
        <v>112</v>
      </c>
      <c r="B3" s="10">
        <v>2022</v>
      </c>
      <c r="C3" s="16" t="s">
        <v>113</v>
      </c>
      <c r="D3" s="138" t="s">
        <v>114</v>
      </c>
      <c r="E3" s="125" t="s">
        <v>115</v>
      </c>
      <c r="F3" s="10" t="s">
        <v>116</v>
      </c>
      <c r="G3" s="10" t="s">
        <v>117</v>
      </c>
      <c r="H3" s="10" t="s">
        <v>118</v>
      </c>
      <c r="I3" s="10" t="s">
        <v>119</v>
      </c>
      <c r="J3" s="10" t="s">
        <v>120</v>
      </c>
      <c r="K3" s="10" t="s">
        <v>121</v>
      </c>
      <c r="L3" s="10" t="str">
        <f t="shared" ref="L3:L34" si="0">_xlfn.CONCAT(K3,"_",BP3,"_",BS3,"_",BV3)</f>
        <v>LUISA FERNANDA MARTINEZ CAMACHO___</v>
      </c>
      <c r="M3" s="10" t="s">
        <v>122</v>
      </c>
      <c r="N3" s="22">
        <v>1032410529</v>
      </c>
      <c r="O3" s="130"/>
      <c r="P3" s="10" t="s">
        <v>123</v>
      </c>
      <c r="Q3" s="10" t="s">
        <v>124</v>
      </c>
      <c r="R3" s="118" t="s">
        <v>125</v>
      </c>
      <c r="S3" s="118" t="s">
        <v>126</v>
      </c>
      <c r="T3" s="10"/>
      <c r="U3" s="10"/>
      <c r="V3" s="22"/>
      <c r="W3" s="10"/>
      <c r="X3" s="10"/>
      <c r="Y3" s="10"/>
      <c r="Z3" s="22">
        <v>3015769974</v>
      </c>
      <c r="AA3" s="22"/>
      <c r="AB3" s="22">
        <v>8</v>
      </c>
      <c r="AC3" s="10">
        <v>0</v>
      </c>
      <c r="AD3" s="99">
        <v>44573</v>
      </c>
      <c r="AE3" s="99">
        <v>44574</v>
      </c>
      <c r="AF3" s="15" t="s">
        <v>127</v>
      </c>
      <c r="AG3" s="9">
        <v>44816</v>
      </c>
      <c r="AH3" s="113">
        <v>2300000</v>
      </c>
      <c r="AI3" s="113">
        <v>18400000</v>
      </c>
      <c r="AJ3" s="10" t="s">
        <v>128</v>
      </c>
      <c r="AK3" s="10" t="s">
        <v>129</v>
      </c>
      <c r="AL3" s="10">
        <v>2</v>
      </c>
      <c r="AM3" s="10" t="s">
        <v>130</v>
      </c>
      <c r="AN3" s="8" t="s">
        <v>127</v>
      </c>
      <c r="AO3" s="10" t="s">
        <v>131</v>
      </c>
      <c r="AP3" s="22">
        <v>3311605572169</v>
      </c>
      <c r="AQ3" s="10">
        <v>5</v>
      </c>
      <c r="AR3" s="10" t="str">
        <f>IFERROR(VLOOKUP(AQ3,PROGRAMAS!D2:E59,2,0), )</f>
        <v>Propósito 5: Construir Bogotá - Región con gobierno abierto, transparente y ciudadanía consciente</v>
      </c>
      <c r="AS3" s="10">
        <v>57</v>
      </c>
      <c r="AT3" s="10" t="str">
        <f>IFERROR(VLOOKUP(AS3,PROGRAMAS!B2:C59,2,0), )</f>
        <v>Gestión pública local</v>
      </c>
      <c r="AU3" s="10">
        <v>2169</v>
      </c>
      <c r="AV3" s="10" t="str">
        <f>IFERROR(VLOOKUP(AU3,PROGRAMAS!G2:I24,2,0), )</f>
        <v>FORTALECIMIENTO INSTITUCIONAL Y RENDICIÓN DE CUENTAS</v>
      </c>
      <c r="AW3" s="22">
        <v>1</v>
      </c>
      <c r="AX3" s="22">
        <v>1</v>
      </c>
      <c r="AY3" s="22"/>
      <c r="AZ3" s="22"/>
      <c r="BA3" s="22"/>
      <c r="BB3" s="22"/>
      <c r="BC3" s="22"/>
      <c r="BD3" s="69"/>
      <c r="BE3" s="69"/>
      <c r="BF3" s="69"/>
      <c r="BG3" s="69"/>
      <c r="BH3" s="69"/>
      <c r="BI3" s="69"/>
      <c r="BJ3" s="69"/>
      <c r="BK3" s="69"/>
      <c r="BL3" s="69"/>
      <c r="BM3" s="69"/>
      <c r="BN3" s="5"/>
      <c r="BO3" s="22"/>
      <c r="BP3" s="5"/>
      <c r="BQ3" s="5"/>
      <c r="BR3" s="5"/>
      <c r="BS3" s="5"/>
      <c r="BT3" s="5"/>
      <c r="BU3" s="5"/>
      <c r="BV3" s="5"/>
      <c r="BW3" s="5"/>
      <c r="BX3" s="22"/>
      <c r="BY3" s="113">
        <v>9200000</v>
      </c>
      <c r="BZ3" s="22">
        <v>4</v>
      </c>
      <c r="CA3" s="22">
        <v>0</v>
      </c>
      <c r="CB3" s="9">
        <v>44938</v>
      </c>
      <c r="CC3" s="5"/>
      <c r="CD3" s="5"/>
      <c r="CF3" s="22"/>
      <c r="CG3" s="22"/>
      <c r="CH3" s="9"/>
      <c r="CI3" s="5"/>
      <c r="CJ3" s="5"/>
      <c r="CK3" s="5"/>
      <c r="CL3" s="5"/>
      <c r="CM3" s="22"/>
      <c r="CN3" s="9"/>
      <c r="CO3" s="5">
        <f t="shared" ref="CO3:CO34" si="1">+BY3+CE3+CK3</f>
        <v>9200000</v>
      </c>
      <c r="CP3" s="77">
        <f t="shared" ref="CP3:CP34" si="2">BZ3+CF3+CL3</f>
        <v>4</v>
      </c>
      <c r="CQ3" s="77">
        <f t="shared" ref="CQ3:CQ34" si="3">CA3+CG3+CM3</f>
        <v>0</v>
      </c>
      <c r="CR3" s="9">
        <v>44938</v>
      </c>
      <c r="CS3" s="5">
        <f t="shared" ref="CS3:CS34" si="4">+AI3+BY3+CE3+CK3</f>
        <v>27600000</v>
      </c>
      <c r="CT3" s="5"/>
      <c r="CU3" s="10"/>
      <c r="CV3" s="10"/>
      <c r="CW3" s="10" t="s">
        <v>132</v>
      </c>
      <c r="CX3" s="10" t="s">
        <v>133</v>
      </c>
      <c r="CY3" s="10"/>
      <c r="CZ3" s="10" t="s">
        <v>134</v>
      </c>
      <c r="DA3" s="10" t="s">
        <v>135</v>
      </c>
      <c r="DB3" s="122" t="s">
        <v>136</v>
      </c>
      <c r="DC3" s="122" t="s">
        <v>137</v>
      </c>
    </row>
    <row r="4" spans="1:108" ht="16.5" customHeight="1">
      <c r="A4" s="119" t="s">
        <v>138</v>
      </c>
      <c r="B4" s="10">
        <v>2022</v>
      </c>
      <c r="C4" s="16" t="s">
        <v>139</v>
      </c>
      <c r="D4" s="138" t="s">
        <v>140</v>
      </c>
      <c r="E4" s="90" t="s">
        <v>141</v>
      </c>
      <c r="F4" s="10" t="s">
        <v>142</v>
      </c>
      <c r="G4" s="10" t="s">
        <v>117</v>
      </c>
      <c r="H4" s="10" t="s">
        <v>118</v>
      </c>
      <c r="I4" s="10" t="s">
        <v>119</v>
      </c>
      <c r="J4" s="10" t="s">
        <v>143</v>
      </c>
      <c r="K4" s="10" t="s">
        <v>144</v>
      </c>
      <c r="L4" s="10" t="str">
        <f t="shared" si="0"/>
        <v>JOHN GUERRERO PIÑEROS___</v>
      </c>
      <c r="M4" s="10" t="s">
        <v>122</v>
      </c>
      <c r="N4" s="22">
        <v>79445643</v>
      </c>
      <c r="O4" s="130"/>
      <c r="P4" s="10" t="s">
        <v>123</v>
      </c>
      <c r="Q4" s="10" t="s">
        <v>124</v>
      </c>
      <c r="R4" s="118" t="s">
        <v>125</v>
      </c>
      <c r="S4" s="118" t="s">
        <v>145</v>
      </c>
      <c r="T4" s="10"/>
      <c r="U4" s="10"/>
      <c r="V4" s="22"/>
      <c r="W4" s="10"/>
      <c r="X4" s="10"/>
      <c r="Y4" s="10"/>
      <c r="Z4" s="22">
        <v>3118462395</v>
      </c>
      <c r="AA4" s="22"/>
      <c r="AB4" s="22">
        <v>8</v>
      </c>
      <c r="AC4" s="10">
        <v>0</v>
      </c>
      <c r="AD4" s="99">
        <v>44573</v>
      </c>
      <c r="AE4" s="99">
        <v>44574</v>
      </c>
      <c r="AF4" s="15" t="s">
        <v>127</v>
      </c>
      <c r="AG4" s="9">
        <v>44816</v>
      </c>
      <c r="AH4" s="113">
        <v>2600000</v>
      </c>
      <c r="AI4" s="113">
        <v>20800000</v>
      </c>
      <c r="AJ4" s="10" t="s">
        <v>146</v>
      </c>
      <c r="AK4" s="10" t="s">
        <v>129</v>
      </c>
      <c r="AL4" s="10">
        <v>1</v>
      </c>
      <c r="AM4" s="10" t="s">
        <v>147</v>
      </c>
      <c r="AN4" s="8" t="s">
        <v>127</v>
      </c>
      <c r="AO4" s="10" t="s">
        <v>131</v>
      </c>
      <c r="AP4" s="22">
        <v>3311605572169</v>
      </c>
      <c r="AQ4" s="10">
        <v>5</v>
      </c>
      <c r="AR4" s="10" t="str">
        <f>IFERROR(VLOOKUP(AQ4,PROGRAMAS!D2:E59,2,0), )</f>
        <v>Propósito 5: Construir Bogotá - Región con gobierno abierto, transparente y ciudadanía consciente</v>
      </c>
      <c r="AS4" s="10">
        <v>57</v>
      </c>
      <c r="AT4" s="10" t="str">
        <f>IFERROR(VLOOKUP(AS4,PROGRAMAS!B2:C59,2,0), )</f>
        <v>Gestión pública local</v>
      </c>
      <c r="AU4" s="10">
        <v>2169</v>
      </c>
      <c r="AV4" s="10" t="str">
        <f>IFERROR(VLOOKUP(AU4,PROGRAMAS!G2:I24,2,0), )</f>
        <v>FORTALECIMIENTO INSTITUCIONAL Y RENDICIÓN DE CUENTAS</v>
      </c>
      <c r="AW4" s="22">
        <v>1</v>
      </c>
      <c r="AX4" s="22">
        <v>1</v>
      </c>
      <c r="AY4" s="22"/>
      <c r="AZ4" s="22"/>
      <c r="BA4" s="22"/>
      <c r="BB4" s="22"/>
      <c r="BC4" s="22"/>
      <c r="BD4" s="69"/>
      <c r="BE4" s="69"/>
      <c r="BF4" s="69"/>
      <c r="BG4" s="69"/>
      <c r="BH4" s="69"/>
      <c r="BI4" s="69"/>
      <c r="BJ4" s="69"/>
      <c r="BK4" s="69"/>
      <c r="BL4" s="69"/>
      <c r="BM4" s="69"/>
      <c r="BN4" s="5"/>
      <c r="BO4" s="22"/>
      <c r="BP4" s="5"/>
      <c r="BQ4" s="5"/>
      <c r="BR4" s="5"/>
      <c r="BS4" s="5"/>
      <c r="BT4" s="5"/>
      <c r="BU4" s="5"/>
      <c r="BV4" s="5"/>
      <c r="BW4" s="5"/>
      <c r="BX4" s="22"/>
      <c r="BY4" s="113">
        <v>10400000</v>
      </c>
      <c r="BZ4" s="22">
        <v>4</v>
      </c>
      <c r="CA4" s="22">
        <v>0</v>
      </c>
      <c r="CB4" s="9">
        <v>44938</v>
      </c>
      <c r="CC4" s="5"/>
      <c r="CD4" s="5"/>
      <c r="CE4" s="113"/>
      <c r="CF4" s="22"/>
      <c r="CG4" s="22"/>
      <c r="CH4" s="9"/>
      <c r="CI4" s="5"/>
      <c r="CJ4" s="5"/>
      <c r="CK4" s="5"/>
      <c r="CL4" s="5"/>
      <c r="CM4" s="22"/>
      <c r="CN4" s="9"/>
      <c r="CO4" s="5">
        <f t="shared" si="1"/>
        <v>10400000</v>
      </c>
      <c r="CP4" s="77">
        <f t="shared" si="2"/>
        <v>4</v>
      </c>
      <c r="CQ4" s="77">
        <f t="shared" si="3"/>
        <v>0</v>
      </c>
      <c r="CR4" s="9">
        <v>44938</v>
      </c>
      <c r="CS4" s="5">
        <f t="shared" si="4"/>
        <v>31200000</v>
      </c>
      <c r="CT4" s="5"/>
      <c r="CU4" s="10"/>
      <c r="CV4" s="10"/>
      <c r="CW4" s="10" t="s">
        <v>132</v>
      </c>
      <c r="CX4" s="10" t="s">
        <v>133</v>
      </c>
      <c r="CY4" s="10"/>
      <c r="CZ4" s="10" t="s">
        <v>134</v>
      </c>
      <c r="DA4" s="10" t="s">
        <v>148</v>
      </c>
      <c r="DB4" s="122" t="s">
        <v>149</v>
      </c>
      <c r="DC4" s="122" t="s">
        <v>150</v>
      </c>
    </row>
    <row r="5" spans="1:108" ht="16.5" customHeight="1">
      <c r="A5" s="119" t="s">
        <v>151</v>
      </c>
      <c r="B5" s="10">
        <v>2022</v>
      </c>
      <c r="C5" s="16" t="s">
        <v>152</v>
      </c>
      <c r="D5" s="138" t="s">
        <v>153</v>
      </c>
      <c r="E5" s="90" t="s">
        <v>154</v>
      </c>
      <c r="F5" s="10" t="s">
        <v>155</v>
      </c>
      <c r="G5" s="10" t="s">
        <v>117</v>
      </c>
      <c r="H5" s="10" t="s">
        <v>118</v>
      </c>
      <c r="I5" s="10" t="s">
        <v>119</v>
      </c>
      <c r="J5" s="10" t="s">
        <v>156</v>
      </c>
      <c r="K5" s="10" t="s">
        <v>157</v>
      </c>
      <c r="L5" s="10" t="str">
        <f t="shared" si="0"/>
        <v>EDNA MARGARITA DAVILA NOVOA___</v>
      </c>
      <c r="M5" s="10" t="s">
        <v>122</v>
      </c>
      <c r="N5" s="22">
        <v>39540981</v>
      </c>
      <c r="O5" s="130"/>
      <c r="P5" s="10" t="s">
        <v>123</v>
      </c>
      <c r="Q5" s="10" t="s">
        <v>124</v>
      </c>
      <c r="R5" s="118" t="s">
        <v>125</v>
      </c>
      <c r="S5" s="118" t="s">
        <v>158</v>
      </c>
      <c r="T5" s="10"/>
      <c r="U5" s="10"/>
      <c r="V5" s="22"/>
      <c r="W5" s="10"/>
      <c r="X5" s="10"/>
      <c r="Y5" s="10"/>
      <c r="Z5" s="22">
        <v>3114992778</v>
      </c>
      <c r="AA5" s="22"/>
      <c r="AB5" s="22">
        <v>8</v>
      </c>
      <c r="AC5" s="10">
        <v>0</v>
      </c>
      <c r="AD5" s="99">
        <v>44578</v>
      </c>
      <c r="AE5" s="99">
        <v>44579</v>
      </c>
      <c r="AF5" s="15" t="s">
        <v>159</v>
      </c>
      <c r="AG5" s="9">
        <v>44821</v>
      </c>
      <c r="AH5" s="113">
        <v>2600000</v>
      </c>
      <c r="AI5" s="113">
        <v>20800000</v>
      </c>
      <c r="AJ5" s="10" t="s">
        <v>160</v>
      </c>
      <c r="AK5" s="10" t="s">
        <v>129</v>
      </c>
      <c r="AL5" s="10">
        <v>3</v>
      </c>
      <c r="AM5" s="10" t="s">
        <v>161</v>
      </c>
      <c r="AN5" s="8" t="s">
        <v>159</v>
      </c>
      <c r="AO5" s="10" t="s">
        <v>131</v>
      </c>
      <c r="AP5" s="22">
        <v>3311605572169</v>
      </c>
      <c r="AQ5" s="10">
        <v>5</v>
      </c>
      <c r="AR5" s="10" t="str">
        <f>IFERROR(VLOOKUP(AQ5,PROGRAMAS!D2:E59,2,0), )</f>
        <v>Propósito 5: Construir Bogotá - Región con gobierno abierto, transparente y ciudadanía consciente</v>
      </c>
      <c r="AS5" s="10">
        <v>57</v>
      </c>
      <c r="AT5" s="10" t="str">
        <f>IFERROR(VLOOKUP(AS5,PROGRAMAS!B2:C59,2,0), )</f>
        <v>Gestión pública local</v>
      </c>
      <c r="AU5" s="10">
        <v>2169</v>
      </c>
      <c r="AV5" s="10" t="str">
        <f>IFERROR(VLOOKUP(AU5,PROGRAMAS!G2:I24,2,0), )</f>
        <v>FORTALECIMIENTO INSTITUCIONAL Y RENDICIÓN DE CUENTAS</v>
      </c>
      <c r="AW5" s="22">
        <v>1</v>
      </c>
      <c r="AX5" s="22">
        <v>1</v>
      </c>
      <c r="AY5" s="22"/>
      <c r="AZ5" s="22"/>
      <c r="BA5" s="22"/>
      <c r="BB5" s="22"/>
      <c r="BC5" s="22"/>
      <c r="BD5" s="69"/>
      <c r="BE5" s="69"/>
      <c r="BF5" s="69"/>
      <c r="BG5" s="69"/>
      <c r="BH5" s="69"/>
      <c r="BI5" s="69"/>
      <c r="BJ5" s="69"/>
      <c r="BK5" s="69"/>
      <c r="BL5" s="69"/>
      <c r="BM5" s="69"/>
      <c r="BN5" s="5"/>
      <c r="BO5" s="22"/>
      <c r="BP5" s="5"/>
      <c r="BQ5" s="5"/>
      <c r="BR5" s="5"/>
      <c r="BS5" s="5"/>
      <c r="BT5" s="5"/>
      <c r="BU5" s="5"/>
      <c r="BV5" s="5"/>
      <c r="BW5" s="5"/>
      <c r="BX5" s="22"/>
      <c r="BY5" s="113">
        <v>10400000</v>
      </c>
      <c r="BZ5" s="22">
        <v>4</v>
      </c>
      <c r="CA5" s="22">
        <v>0</v>
      </c>
      <c r="CB5" s="9">
        <v>44943</v>
      </c>
      <c r="CC5" s="5"/>
      <c r="CD5" s="5"/>
      <c r="CE5" s="113"/>
      <c r="CF5" s="22"/>
      <c r="CG5" s="22"/>
      <c r="CH5" s="9"/>
      <c r="CI5" s="5"/>
      <c r="CJ5" s="5"/>
      <c r="CK5" s="5"/>
      <c r="CL5" s="5"/>
      <c r="CM5" s="22"/>
      <c r="CN5" s="9"/>
      <c r="CO5" s="5">
        <f t="shared" si="1"/>
        <v>10400000</v>
      </c>
      <c r="CP5" s="77">
        <f t="shared" si="2"/>
        <v>4</v>
      </c>
      <c r="CQ5" s="77">
        <f t="shared" si="3"/>
        <v>0</v>
      </c>
      <c r="CR5" s="9">
        <v>44943</v>
      </c>
      <c r="CS5" s="5">
        <f t="shared" si="4"/>
        <v>31200000</v>
      </c>
      <c r="CT5" s="5"/>
      <c r="CU5" s="10"/>
      <c r="CV5" s="10"/>
      <c r="CW5" s="10" t="s">
        <v>132</v>
      </c>
      <c r="CX5" s="10" t="s">
        <v>133</v>
      </c>
      <c r="CY5" s="10"/>
      <c r="CZ5" s="10" t="s">
        <v>134</v>
      </c>
      <c r="DA5" s="10" t="s">
        <v>148</v>
      </c>
      <c r="DB5" s="122" t="s">
        <v>149</v>
      </c>
      <c r="DC5" s="122" t="s">
        <v>150</v>
      </c>
    </row>
    <row r="6" spans="1:108" ht="16.5" customHeight="1">
      <c r="A6" s="119" t="s">
        <v>162</v>
      </c>
      <c r="B6" s="10">
        <v>2022</v>
      </c>
      <c r="C6" s="16" t="s">
        <v>163</v>
      </c>
      <c r="D6" s="138" t="s">
        <v>164</v>
      </c>
      <c r="E6" s="90" t="s">
        <v>165</v>
      </c>
      <c r="F6" s="10" t="s">
        <v>166</v>
      </c>
      <c r="G6" s="10" t="s">
        <v>117</v>
      </c>
      <c r="H6" s="10" t="s">
        <v>118</v>
      </c>
      <c r="I6" s="10" t="s">
        <v>119</v>
      </c>
      <c r="J6" s="10" t="s">
        <v>156</v>
      </c>
      <c r="K6" s="10" t="s">
        <v>167</v>
      </c>
      <c r="L6" s="10" t="str">
        <f t="shared" si="0"/>
        <v>JHON FREDY CABRERA AYA___</v>
      </c>
      <c r="M6" s="10" t="s">
        <v>122</v>
      </c>
      <c r="N6" s="22">
        <v>12210415</v>
      </c>
      <c r="O6" s="130"/>
      <c r="P6" s="10" t="s">
        <v>123</v>
      </c>
      <c r="Q6" s="10" t="s">
        <v>124</v>
      </c>
      <c r="R6" s="118" t="s">
        <v>125</v>
      </c>
      <c r="S6" s="118"/>
      <c r="T6" s="10"/>
      <c r="U6" s="10"/>
      <c r="V6" s="22"/>
      <c r="W6" s="10"/>
      <c r="X6" s="10"/>
      <c r="Y6" s="10"/>
      <c r="Z6" s="22">
        <v>3123019996</v>
      </c>
      <c r="AA6" s="22"/>
      <c r="AB6" s="22">
        <v>8</v>
      </c>
      <c r="AC6" s="10">
        <v>0</v>
      </c>
      <c r="AD6" s="99">
        <v>44579</v>
      </c>
      <c r="AE6" s="99">
        <v>44580</v>
      </c>
      <c r="AF6" s="15" t="s">
        <v>168</v>
      </c>
      <c r="AG6" s="9">
        <v>44822</v>
      </c>
      <c r="AH6" s="113">
        <v>2600000</v>
      </c>
      <c r="AI6" s="113">
        <v>20800000</v>
      </c>
      <c r="AJ6" s="10" t="s">
        <v>169</v>
      </c>
      <c r="AK6" s="10" t="s">
        <v>129</v>
      </c>
      <c r="AL6" s="10">
        <v>15</v>
      </c>
      <c r="AM6" s="10" t="s">
        <v>170</v>
      </c>
      <c r="AN6" s="8" t="s">
        <v>168</v>
      </c>
      <c r="AO6" s="10" t="s">
        <v>131</v>
      </c>
      <c r="AP6" s="22">
        <v>3311605572169</v>
      </c>
      <c r="AQ6" s="10">
        <v>5</v>
      </c>
      <c r="AR6" s="10" t="str">
        <f>IFERROR(VLOOKUP(AQ6,PROGRAMAS!D2:E59,2,0), )</f>
        <v>Propósito 5: Construir Bogotá - Región con gobierno abierto, transparente y ciudadanía consciente</v>
      </c>
      <c r="AS6" s="10">
        <v>57</v>
      </c>
      <c r="AT6" s="10" t="str">
        <f>IFERROR(VLOOKUP(AS6,PROGRAMAS!B2:C59,2,0), )</f>
        <v>Gestión pública local</v>
      </c>
      <c r="AU6" s="10">
        <v>2169</v>
      </c>
      <c r="AV6" s="10" t="str">
        <f>IFERROR(VLOOKUP(AU6,PROGRAMAS!G2:I24,2,0), )</f>
        <v>FORTALECIMIENTO INSTITUCIONAL Y RENDICIÓN DE CUENTAS</v>
      </c>
      <c r="AW6" s="22">
        <v>1</v>
      </c>
      <c r="AX6" s="22">
        <v>1</v>
      </c>
      <c r="AY6" s="22"/>
      <c r="AZ6" s="22"/>
      <c r="BA6" s="22"/>
      <c r="BB6" s="22"/>
      <c r="BC6" s="22"/>
      <c r="BD6" s="69"/>
      <c r="BE6" s="69"/>
      <c r="BF6" s="69"/>
      <c r="BG6" s="69"/>
      <c r="BH6" s="69"/>
      <c r="BI6" s="69"/>
      <c r="BJ6" s="69"/>
      <c r="BK6" s="69"/>
      <c r="BL6" s="69"/>
      <c r="BM6" s="69"/>
      <c r="BN6" s="5"/>
      <c r="BO6" s="22"/>
      <c r="BP6" s="5"/>
      <c r="BQ6" s="5"/>
      <c r="BR6" s="5"/>
      <c r="BS6" s="5"/>
      <c r="BT6" s="5"/>
      <c r="BU6" s="5"/>
      <c r="BV6" s="5"/>
      <c r="BW6" s="5"/>
      <c r="BX6" s="22"/>
      <c r="BY6" s="113">
        <v>10400000</v>
      </c>
      <c r="BZ6" s="22">
        <v>4</v>
      </c>
      <c r="CA6" s="22">
        <v>0</v>
      </c>
      <c r="CB6" s="9">
        <v>44944</v>
      </c>
      <c r="CC6" s="5"/>
      <c r="CD6" s="5"/>
      <c r="CE6" s="113"/>
      <c r="CF6" s="22"/>
      <c r="CG6" s="22"/>
      <c r="CH6" s="9"/>
      <c r="CI6" s="5"/>
      <c r="CJ6" s="5"/>
      <c r="CK6" s="5"/>
      <c r="CL6" s="5"/>
      <c r="CM6" s="22"/>
      <c r="CN6" s="9"/>
      <c r="CO6" s="5">
        <f t="shared" si="1"/>
        <v>10400000</v>
      </c>
      <c r="CP6" s="77">
        <f t="shared" si="2"/>
        <v>4</v>
      </c>
      <c r="CQ6" s="77">
        <f t="shared" si="3"/>
        <v>0</v>
      </c>
      <c r="CR6" s="9">
        <v>44944</v>
      </c>
      <c r="CS6" s="5">
        <f t="shared" si="4"/>
        <v>31200000</v>
      </c>
      <c r="CT6" s="5"/>
      <c r="CU6" s="10"/>
      <c r="CV6" s="10"/>
      <c r="CW6" s="10" t="s">
        <v>132</v>
      </c>
      <c r="CX6" s="10" t="s">
        <v>133</v>
      </c>
      <c r="CY6" s="10"/>
      <c r="CZ6" s="10" t="s">
        <v>134</v>
      </c>
      <c r="DA6" s="10" t="s">
        <v>148</v>
      </c>
      <c r="DB6" s="122" t="s">
        <v>149</v>
      </c>
      <c r="DC6" s="122" t="s">
        <v>150</v>
      </c>
    </row>
    <row r="7" spans="1:108" ht="16.5" customHeight="1">
      <c r="A7" s="119" t="s">
        <v>171</v>
      </c>
      <c r="B7" s="10">
        <v>2022</v>
      </c>
      <c r="C7" s="16" t="s">
        <v>172</v>
      </c>
      <c r="D7" s="138" t="s">
        <v>173</v>
      </c>
      <c r="E7" s="90" t="s">
        <v>174</v>
      </c>
      <c r="F7" s="10" t="s">
        <v>175</v>
      </c>
      <c r="G7" s="10" t="s">
        <v>117</v>
      </c>
      <c r="H7" s="10" t="s">
        <v>118</v>
      </c>
      <c r="I7" s="10" t="s">
        <v>119</v>
      </c>
      <c r="J7" s="10" t="s">
        <v>143</v>
      </c>
      <c r="K7" s="6" t="s">
        <v>176</v>
      </c>
      <c r="L7" s="10" t="str">
        <f t="shared" si="0"/>
        <v>FERNANDO PEREZ BEDOYA___</v>
      </c>
      <c r="M7" s="10" t="s">
        <v>122</v>
      </c>
      <c r="N7" s="22">
        <v>79330054</v>
      </c>
      <c r="O7" s="130"/>
      <c r="P7" s="10" t="s">
        <v>123</v>
      </c>
      <c r="Q7" s="10" t="s">
        <v>124</v>
      </c>
      <c r="R7" s="118" t="s">
        <v>125</v>
      </c>
      <c r="S7" s="262"/>
      <c r="T7" s="10"/>
      <c r="U7" s="10"/>
      <c r="V7" s="22"/>
      <c r="W7" s="10"/>
      <c r="X7" s="10"/>
      <c r="Y7" s="10"/>
      <c r="Z7" s="22">
        <v>3115559669</v>
      </c>
      <c r="AA7" s="22"/>
      <c r="AB7" s="22">
        <v>8</v>
      </c>
      <c r="AC7" s="10">
        <v>0</v>
      </c>
      <c r="AD7" s="99">
        <v>44574</v>
      </c>
      <c r="AE7" s="99">
        <v>44575</v>
      </c>
      <c r="AF7" s="15" t="s">
        <v>177</v>
      </c>
      <c r="AG7" s="9">
        <v>44817</v>
      </c>
      <c r="AH7" s="113">
        <v>2600000</v>
      </c>
      <c r="AI7" s="113">
        <v>20800000</v>
      </c>
      <c r="AJ7" s="10" t="s">
        <v>178</v>
      </c>
      <c r="AK7" s="10" t="s">
        <v>129</v>
      </c>
      <c r="AL7" s="10">
        <v>4</v>
      </c>
      <c r="AM7" s="10" t="s">
        <v>179</v>
      </c>
      <c r="AN7" s="8" t="s">
        <v>177</v>
      </c>
      <c r="AO7" s="10" t="s">
        <v>131</v>
      </c>
      <c r="AP7" s="22">
        <v>3311605572169</v>
      </c>
      <c r="AQ7" s="10">
        <v>5</v>
      </c>
      <c r="AR7" s="10" t="str">
        <f>IFERROR(VLOOKUP(AQ7,PROGRAMAS!D2:E59,2,0), )</f>
        <v>Propósito 5: Construir Bogotá - Región con gobierno abierto, transparente y ciudadanía consciente</v>
      </c>
      <c r="AS7" s="10">
        <v>57</v>
      </c>
      <c r="AT7" s="10" t="str">
        <f>IFERROR(VLOOKUP(AS7,PROGRAMAS!B2:C59,2,0), )</f>
        <v>Gestión pública local</v>
      </c>
      <c r="AU7" s="10">
        <v>2169</v>
      </c>
      <c r="AV7" s="10" t="str">
        <f>IFERROR(VLOOKUP(AU7,PROGRAMAS!G2:I24,2,0), )</f>
        <v>FORTALECIMIENTO INSTITUCIONAL Y RENDICIÓN DE CUENTAS</v>
      </c>
      <c r="AW7" s="22">
        <v>1</v>
      </c>
      <c r="AX7" s="22">
        <v>1</v>
      </c>
      <c r="AY7" s="22"/>
      <c r="AZ7" s="22"/>
      <c r="BA7" s="22"/>
      <c r="BB7" s="22"/>
      <c r="BC7" s="22"/>
      <c r="BD7" s="69"/>
      <c r="BE7" s="69"/>
      <c r="BF7" s="69"/>
      <c r="BG7" s="69"/>
      <c r="BH7" s="69"/>
      <c r="BI7" s="69"/>
      <c r="BJ7" s="69"/>
      <c r="BK7" s="69"/>
      <c r="BL7" s="69"/>
      <c r="BM7" s="69"/>
      <c r="BN7" s="5"/>
      <c r="BO7" s="22"/>
      <c r="BP7" s="5"/>
      <c r="BQ7" s="5"/>
      <c r="BR7" s="5"/>
      <c r="BS7" s="5"/>
      <c r="BT7" s="5"/>
      <c r="BU7" s="5"/>
      <c r="BV7" s="5"/>
      <c r="BW7" s="5"/>
      <c r="BX7" s="22"/>
      <c r="BY7" s="113">
        <v>12400000</v>
      </c>
      <c r="BZ7" s="22">
        <v>4</v>
      </c>
      <c r="CA7" s="22">
        <v>0</v>
      </c>
      <c r="CB7" s="9">
        <v>44939</v>
      </c>
      <c r="CC7" s="5"/>
      <c r="CD7" s="5"/>
      <c r="CE7" s="113"/>
      <c r="CF7" s="22"/>
      <c r="CG7" s="22"/>
      <c r="CH7" s="9"/>
      <c r="CI7" s="5"/>
      <c r="CJ7" s="5"/>
      <c r="CK7" s="5"/>
      <c r="CL7" s="5"/>
      <c r="CM7" s="22"/>
      <c r="CN7" s="9"/>
      <c r="CO7" s="5">
        <f t="shared" si="1"/>
        <v>12400000</v>
      </c>
      <c r="CP7" s="77">
        <f t="shared" si="2"/>
        <v>4</v>
      </c>
      <c r="CQ7" s="77">
        <f t="shared" si="3"/>
        <v>0</v>
      </c>
      <c r="CR7" s="9">
        <v>44939</v>
      </c>
      <c r="CS7" s="5">
        <f t="shared" si="4"/>
        <v>33200000</v>
      </c>
      <c r="CT7" s="5"/>
      <c r="CU7" s="10"/>
      <c r="CV7" s="10"/>
      <c r="CW7" s="10" t="s">
        <v>132</v>
      </c>
      <c r="CX7" s="10" t="s">
        <v>133</v>
      </c>
      <c r="CY7" s="10"/>
      <c r="CZ7" s="10" t="s">
        <v>134</v>
      </c>
      <c r="DA7" s="10" t="s">
        <v>180</v>
      </c>
      <c r="DB7" s="123" t="s">
        <v>181</v>
      </c>
      <c r="DC7" s="123"/>
    </row>
    <row r="8" spans="1:108" ht="16.5" customHeight="1">
      <c r="A8" s="119" t="s">
        <v>182</v>
      </c>
      <c r="B8" s="10">
        <v>2022</v>
      </c>
      <c r="C8" s="16" t="s">
        <v>183</v>
      </c>
      <c r="D8" s="138" t="s">
        <v>184</v>
      </c>
      <c r="E8" s="90" t="s">
        <v>185</v>
      </c>
      <c r="F8" s="10" t="s">
        <v>186</v>
      </c>
      <c r="G8" s="10" t="s">
        <v>117</v>
      </c>
      <c r="H8" s="10" t="s">
        <v>118</v>
      </c>
      <c r="I8" s="10" t="s">
        <v>119</v>
      </c>
      <c r="J8" s="10" t="s">
        <v>187</v>
      </c>
      <c r="K8" s="10" t="s">
        <v>188</v>
      </c>
      <c r="L8" s="10" t="str">
        <f t="shared" si="0"/>
        <v>LUZ DARY AYALA PALACIO___</v>
      </c>
      <c r="M8" s="10" t="s">
        <v>122</v>
      </c>
      <c r="N8" s="22">
        <v>52011073</v>
      </c>
      <c r="O8" s="130"/>
      <c r="P8" s="10" t="s">
        <v>123</v>
      </c>
      <c r="Q8" s="10" t="s">
        <v>124</v>
      </c>
      <c r="R8" s="118" t="s">
        <v>189</v>
      </c>
      <c r="S8" s="118"/>
      <c r="T8" s="260"/>
      <c r="U8" s="10"/>
      <c r="V8" s="22"/>
      <c r="W8" s="10"/>
      <c r="X8" s="10"/>
      <c r="Y8" s="10"/>
      <c r="Z8" s="22">
        <v>3123126865</v>
      </c>
      <c r="AA8" s="22"/>
      <c r="AB8" s="22">
        <v>8</v>
      </c>
      <c r="AC8" s="10">
        <v>0</v>
      </c>
      <c r="AD8" s="99">
        <v>44575</v>
      </c>
      <c r="AE8" s="99">
        <v>44578</v>
      </c>
      <c r="AF8" s="15" t="s">
        <v>190</v>
      </c>
      <c r="AG8" s="9">
        <v>44820</v>
      </c>
      <c r="AH8" s="113">
        <v>6600000</v>
      </c>
      <c r="AI8" s="113">
        <v>52800000</v>
      </c>
      <c r="AJ8" s="10" t="s">
        <v>191</v>
      </c>
      <c r="AK8" s="10" t="s">
        <v>129</v>
      </c>
      <c r="AL8" s="10">
        <v>5</v>
      </c>
      <c r="AM8" s="10" t="s">
        <v>192</v>
      </c>
      <c r="AN8" s="8" t="s">
        <v>190</v>
      </c>
      <c r="AO8" s="10" t="s">
        <v>131</v>
      </c>
      <c r="AP8" s="22">
        <v>3311605572169</v>
      </c>
      <c r="AQ8" s="10">
        <v>5</v>
      </c>
      <c r="AR8" s="10" t="str">
        <f>IFERROR(VLOOKUP(AQ8,PROGRAMAS!D2:E59,2,0), )</f>
        <v>Propósito 5: Construir Bogotá - Región con gobierno abierto, transparente y ciudadanía consciente</v>
      </c>
      <c r="AS8" s="10">
        <v>57</v>
      </c>
      <c r="AT8" s="10" t="str">
        <f>IFERROR(VLOOKUP(AS8,PROGRAMAS!B2:C59,2,0), )</f>
        <v>Gestión pública local</v>
      </c>
      <c r="AU8" s="10">
        <v>2169</v>
      </c>
      <c r="AV8" s="10" t="str">
        <f>IFERROR(VLOOKUP(AU8,PROGRAMAS!G2:I24,2,0), )</f>
        <v>FORTALECIMIENTO INSTITUCIONAL Y RENDICIÓN DE CUENTAS</v>
      </c>
      <c r="AW8" s="22">
        <v>1</v>
      </c>
      <c r="AX8" s="22">
        <v>1</v>
      </c>
      <c r="AY8" s="22"/>
      <c r="AZ8" s="22"/>
      <c r="BA8" s="22"/>
      <c r="BB8" s="22"/>
      <c r="BC8" s="22"/>
      <c r="BD8" s="69"/>
      <c r="BE8" s="69"/>
      <c r="BF8" s="69"/>
      <c r="BG8" s="69"/>
      <c r="BH8" s="69"/>
      <c r="BI8" s="69"/>
      <c r="BJ8" s="69"/>
      <c r="BK8" s="69"/>
      <c r="BL8" s="69"/>
      <c r="BM8" s="69"/>
      <c r="BN8" s="5"/>
      <c r="BO8" s="22"/>
      <c r="BP8" s="5"/>
      <c r="BQ8" s="5"/>
      <c r="BR8" s="5"/>
      <c r="BS8" s="5"/>
      <c r="BT8" s="5"/>
      <c r="BU8" s="5"/>
      <c r="BV8" s="5"/>
      <c r="BW8" s="5"/>
      <c r="BX8" s="22"/>
      <c r="BY8" s="113">
        <v>26400000</v>
      </c>
      <c r="BZ8" s="22">
        <v>4</v>
      </c>
      <c r="CA8" s="22">
        <v>0</v>
      </c>
      <c r="CB8" s="9">
        <v>44942</v>
      </c>
      <c r="CC8" s="5"/>
      <c r="CD8" s="5"/>
      <c r="CE8" s="113"/>
      <c r="CF8" s="22"/>
      <c r="CG8" s="22"/>
      <c r="CH8" s="9"/>
      <c r="CI8" s="5"/>
      <c r="CJ8" s="5"/>
      <c r="CK8" s="5"/>
      <c r="CL8" s="5"/>
      <c r="CM8" s="22"/>
      <c r="CN8" s="9"/>
      <c r="CO8" s="5">
        <f t="shared" si="1"/>
        <v>26400000</v>
      </c>
      <c r="CP8" s="77">
        <f t="shared" si="2"/>
        <v>4</v>
      </c>
      <c r="CQ8" s="77">
        <f t="shared" si="3"/>
        <v>0</v>
      </c>
      <c r="CR8" s="9">
        <v>44942</v>
      </c>
      <c r="CS8" s="5">
        <f t="shared" si="4"/>
        <v>79200000</v>
      </c>
      <c r="CT8" s="5"/>
      <c r="CU8" s="10"/>
      <c r="CV8" s="10"/>
      <c r="CW8" s="10" t="s">
        <v>132</v>
      </c>
      <c r="CX8" s="10" t="s">
        <v>133</v>
      </c>
      <c r="CY8" s="10"/>
      <c r="CZ8" s="10" t="s">
        <v>134</v>
      </c>
      <c r="DA8" s="10" t="s">
        <v>180</v>
      </c>
      <c r="DB8" s="123" t="s">
        <v>181</v>
      </c>
      <c r="DC8" s="123"/>
    </row>
    <row r="9" spans="1:108" ht="16.5" customHeight="1">
      <c r="A9" s="119" t="s">
        <v>193</v>
      </c>
      <c r="B9" s="10">
        <v>2022</v>
      </c>
      <c r="C9" s="16" t="s">
        <v>194</v>
      </c>
      <c r="D9" s="138" t="s">
        <v>195</v>
      </c>
      <c r="E9" s="90" t="s">
        <v>196</v>
      </c>
      <c r="F9" s="10" t="s">
        <v>197</v>
      </c>
      <c r="G9" s="10" t="s">
        <v>117</v>
      </c>
      <c r="H9" s="10" t="s">
        <v>118</v>
      </c>
      <c r="I9" s="10" t="s">
        <v>119</v>
      </c>
      <c r="J9" s="10" t="s">
        <v>198</v>
      </c>
      <c r="K9" s="10" t="s">
        <v>199</v>
      </c>
      <c r="L9" s="10" t="str">
        <f t="shared" si="0"/>
        <v>GLORIA MATILDE SANTANA CASALLAS___</v>
      </c>
      <c r="M9" s="10" t="s">
        <v>122</v>
      </c>
      <c r="N9" s="22">
        <v>51907536</v>
      </c>
      <c r="O9" s="130"/>
      <c r="P9" s="10" t="s">
        <v>123</v>
      </c>
      <c r="Q9" s="10" t="s">
        <v>124</v>
      </c>
      <c r="R9" s="118" t="s">
        <v>200</v>
      </c>
      <c r="S9" s="118"/>
      <c r="T9" s="10"/>
      <c r="U9" s="10"/>
      <c r="V9" s="22"/>
      <c r="W9" s="10"/>
      <c r="X9" s="10"/>
      <c r="Y9" s="10"/>
      <c r="Z9" s="22">
        <v>3186844689</v>
      </c>
      <c r="AA9" s="22"/>
      <c r="AB9" s="22">
        <v>8</v>
      </c>
      <c r="AC9" s="10">
        <v>0</v>
      </c>
      <c r="AD9" s="99">
        <v>44574</v>
      </c>
      <c r="AE9" s="99">
        <v>44575</v>
      </c>
      <c r="AF9" s="15" t="s">
        <v>177</v>
      </c>
      <c r="AG9" s="9">
        <v>44817</v>
      </c>
      <c r="AH9" s="113">
        <v>3100000</v>
      </c>
      <c r="AI9" s="113">
        <v>24800000</v>
      </c>
      <c r="AJ9" s="10" t="s">
        <v>201</v>
      </c>
      <c r="AK9" s="10" t="s">
        <v>129</v>
      </c>
      <c r="AL9" s="10">
        <v>3</v>
      </c>
      <c r="AM9" s="10" t="s">
        <v>202</v>
      </c>
      <c r="AN9" s="8" t="s">
        <v>177</v>
      </c>
      <c r="AO9" s="10" t="s">
        <v>131</v>
      </c>
      <c r="AP9" s="22">
        <v>3311605572172</v>
      </c>
      <c r="AQ9" s="10">
        <v>5</v>
      </c>
      <c r="AR9" s="10" t="str">
        <f>IFERROR(VLOOKUP(AQ9,PROGRAMAS!D2:E59,2,0), )</f>
        <v>Propósito 5: Construir Bogotá - Región con gobierno abierto, transparente y ciudadanía consciente</v>
      </c>
      <c r="AS9" s="10">
        <v>57</v>
      </c>
      <c r="AT9" s="10" t="str">
        <f>IFERROR(VLOOKUP(AS9,PROGRAMAS!B2:C59,2,0), )</f>
        <v>Gestión pública local</v>
      </c>
      <c r="AU9" s="10">
        <v>2172</v>
      </c>
      <c r="AV9" s="10" t="str">
        <f>IFERROR(VLOOKUP(AU9,PROGRAMAS!G2:I24,2,0), )</f>
        <v>TEUSAQUILLO CON ACCIONES DE INSPECCIÓN, VIGILANCIA Y CONTROL DE MANERA TRANSPARENTE.</v>
      </c>
      <c r="AW9" s="22">
        <v>1</v>
      </c>
      <c r="AX9" s="22">
        <v>1</v>
      </c>
      <c r="AY9" s="22"/>
      <c r="AZ9" s="22"/>
      <c r="BA9" s="22"/>
      <c r="BB9" s="22"/>
      <c r="BC9" s="22"/>
      <c r="BD9" s="69"/>
      <c r="BE9" s="69"/>
      <c r="BF9" s="69"/>
      <c r="BG9" s="69"/>
      <c r="BH9" s="69"/>
      <c r="BI9" s="69"/>
      <c r="BJ9" s="69"/>
      <c r="BK9" s="69"/>
      <c r="BL9" s="69"/>
      <c r="BM9" s="69"/>
      <c r="BN9" s="5"/>
      <c r="BO9" s="22"/>
      <c r="BP9" s="5"/>
      <c r="BQ9" s="5"/>
      <c r="BR9" s="5"/>
      <c r="BS9" s="5"/>
      <c r="BT9" s="5"/>
      <c r="BU9" s="5"/>
      <c r="BV9" s="5"/>
      <c r="BW9" s="5"/>
      <c r="BX9" s="22"/>
      <c r="BY9" s="113">
        <v>12400000</v>
      </c>
      <c r="BZ9" s="22">
        <v>4</v>
      </c>
      <c r="CA9" s="22">
        <v>0</v>
      </c>
      <c r="CB9" s="9">
        <v>44939</v>
      </c>
      <c r="CC9" s="5"/>
      <c r="CD9" s="5"/>
      <c r="CE9" s="113"/>
      <c r="CF9" s="22"/>
      <c r="CG9" s="22"/>
      <c r="CH9" s="9"/>
      <c r="CI9" s="5"/>
      <c r="CJ9" s="5"/>
      <c r="CK9" s="5"/>
      <c r="CL9" s="5"/>
      <c r="CM9" s="22"/>
      <c r="CN9" s="9"/>
      <c r="CO9" s="5">
        <f t="shared" si="1"/>
        <v>12400000</v>
      </c>
      <c r="CP9" s="77">
        <f t="shared" si="2"/>
        <v>4</v>
      </c>
      <c r="CQ9" s="77">
        <f t="shared" si="3"/>
        <v>0</v>
      </c>
      <c r="CR9" s="9">
        <v>44939</v>
      </c>
      <c r="CS9" s="5">
        <f t="shared" si="4"/>
        <v>37200000</v>
      </c>
      <c r="CT9" s="5"/>
      <c r="CU9" s="10"/>
      <c r="CV9" s="10"/>
      <c r="CW9" s="10" t="s">
        <v>132</v>
      </c>
      <c r="CX9" s="10" t="s">
        <v>133</v>
      </c>
      <c r="CY9" s="10"/>
      <c r="CZ9" s="10" t="s">
        <v>203</v>
      </c>
      <c r="DA9" s="10" t="s">
        <v>204</v>
      </c>
      <c r="DB9" s="122" t="s">
        <v>205</v>
      </c>
      <c r="DC9" s="122" t="s">
        <v>137</v>
      </c>
    </row>
    <row r="10" spans="1:108" ht="16.5" customHeight="1">
      <c r="A10" s="119" t="s">
        <v>206</v>
      </c>
      <c r="B10" s="10">
        <v>2022</v>
      </c>
      <c r="C10" s="16" t="s">
        <v>207</v>
      </c>
      <c r="D10" s="138" t="s">
        <v>208</v>
      </c>
      <c r="E10" s="90" t="s">
        <v>209</v>
      </c>
      <c r="F10" s="10" t="s">
        <v>210</v>
      </c>
      <c r="G10" s="10" t="s">
        <v>117</v>
      </c>
      <c r="H10" s="10" t="s">
        <v>118</v>
      </c>
      <c r="I10" s="10" t="s">
        <v>119</v>
      </c>
      <c r="J10" s="10" t="s">
        <v>211</v>
      </c>
      <c r="K10" s="10" t="s">
        <v>212</v>
      </c>
      <c r="L10" s="10" t="str">
        <f t="shared" si="0"/>
        <v>BLANCA PATRICIA USECHE CESPEDES___</v>
      </c>
      <c r="M10" s="10" t="s">
        <v>122</v>
      </c>
      <c r="N10" s="22">
        <v>52117689</v>
      </c>
      <c r="O10" s="130"/>
      <c r="P10" s="10" t="s">
        <v>123</v>
      </c>
      <c r="Q10" s="10" t="s">
        <v>124</v>
      </c>
      <c r="R10" s="118" t="s">
        <v>213</v>
      </c>
      <c r="S10" s="118"/>
      <c r="T10" s="10"/>
      <c r="U10" s="10"/>
      <c r="V10" s="22"/>
      <c r="W10" s="10"/>
      <c r="X10" s="10"/>
      <c r="Y10" s="22" t="s">
        <v>214</v>
      </c>
      <c r="Z10" s="22">
        <v>3202896576</v>
      </c>
      <c r="AA10" s="22"/>
      <c r="AB10" s="22">
        <v>8</v>
      </c>
      <c r="AC10" s="10">
        <v>0</v>
      </c>
      <c r="AD10" s="99">
        <v>44578</v>
      </c>
      <c r="AE10" s="100">
        <v>44579</v>
      </c>
      <c r="AF10" s="15" t="s">
        <v>159</v>
      </c>
      <c r="AG10" s="9">
        <v>44821</v>
      </c>
      <c r="AH10" s="113">
        <v>3100000</v>
      </c>
      <c r="AI10" s="113">
        <v>24800000</v>
      </c>
      <c r="AJ10" s="10" t="s">
        <v>215</v>
      </c>
      <c r="AK10" s="10" t="s">
        <v>129</v>
      </c>
      <c r="AL10" s="10">
        <v>9</v>
      </c>
      <c r="AM10" s="10" t="s">
        <v>216</v>
      </c>
      <c r="AN10" s="8" t="s">
        <v>159</v>
      </c>
      <c r="AO10" s="10" t="s">
        <v>131</v>
      </c>
      <c r="AP10" s="22">
        <v>3311605572169</v>
      </c>
      <c r="AQ10" s="10">
        <v>5</v>
      </c>
      <c r="AR10" s="10" t="str">
        <f>IFERROR(VLOOKUP(AQ10,PROGRAMAS!D2:E59,2,0), )</f>
        <v>Propósito 5: Construir Bogotá - Región con gobierno abierto, transparente y ciudadanía consciente</v>
      </c>
      <c r="AS10" s="10">
        <v>57</v>
      </c>
      <c r="AT10" s="10" t="str">
        <f>IFERROR(VLOOKUP(AS10,PROGRAMAS!B2:C59,2,0), )</f>
        <v>Gestión pública local</v>
      </c>
      <c r="AU10" s="10">
        <v>2169</v>
      </c>
      <c r="AV10" s="10" t="str">
        <f>IFERROR(VLOOKUP(AU10,PROGRAMAS!G2:I24,2,0), )</f>
        <v>FORTALECIMIENTO INSTITUCIONAL Y RENDICIÓN DE CUENTAS</v>
      </c>
      <c r="AW10" s="22"/>
      <c r="AX10" s="22"/>
      <c r="AY10" s="22"/>
      <c r="AZ10" s="22"/>
      <c r="BA10" s="22"/>
      <c r="BB10" s="22"/>
      <c r="BC10" s="22"/>
      <c r="BD10" s="69"/>
      <c r="BE10" s="69"/>
      <c r="BF10" s="69"/>
      <c r="BG10" s="69"/>
      <c r="BH10" s="69"/>
      <c r="BI10" s="69"/>
      <c r="BJ10" s="69"/>
      <c r="BK10" s="69"/>
      <c r="BL10" s="69"/>
      <c r="BM10" s="69"/>
      <c r="BN10" s="5"/>
      <c r="BO10" s="22"/>
      <c r="BP10" s="5"/>
      <c r="BQ10" s="5"/>
      <c r="BR10" s="5"/>
      <c r="BS10" s="5"/>
      <c r="BT10" s="5"/>
      <c r="BU10" s="5"/>
      <c r="BV10" s="5"/>
      <c r="BW10" s="5"/>
      <c r="BX10" s="22"/>
      <c r="BY10" s="113"/>
      <c r="BZ10" s="22"/>
      <c r="CA10" s="22"/>
      <c r="CB10" s="9"/>
      <c r="CC10" s="5"/>
      <c r="CD10" s="5"/>
      <c r="CE10" s="113"/>
      <c r="CF10" s="22"/>
      <c r="CG10" s="22"/>
      <c r="CH10" s="9"/>
      <c r="CI10" s="5"/>
      <c r="CJ10" s="5"/>
      <c r="CK10" s="5"/>
      <c r="CL10" s="5"/>
      <c r="CM10" s="22"/>
      <c r="CN10" s="9"/>
      <c r="CO10" s="5">
        <f t="shared" si="1"/>
        <v>0</v>
      </c>
      <c r="CP10" s="77">
        <f t="shared" si="2"/>
        <v>0</v>
      </c>
      <c r="CQ10" s="77">
        <f t="shared" si="3"/>
        <v>0</v>
      </c>
      <c r="CR10" s="9">
        <v>44821</v>
      </c>
      <c r="CS10" s="5">
        <f t="shared" si="4"/>
        <v>24800000</v>
      </c>
      <c r="CT10" s="5"/>
      <c r="CU10" s="10"/>
      <c r="CV10" s="10"/>
      <c r="CW10" s="10" t="s">
        <v>132</v>
      </c>
      <c r="CX10" s="10" t="s">
        <v>133</v>
      </c>
      <c r="CY10" s="10"/>
      <c r="CZ10" s="10" t="s">
        <v>217</v>
      </c>
      <c r="DA10" s="10" t="s">
        <v>180</v>
      </c>
      <c r="DB10" s="123" t="s">
        <v>181</v>
      </c>
      <c r="DC10" s="123"/>
    </row>
    <row r="11" spans="1:108" ht="16.5" customHeight="1">
      <c r="A11" s="119" t="s">
        <v>218</v>
      </c>
      <c r="B11" s="10">
        <v>2022</v>
      </c>
      <c r="C11" s="16" t="s">
        <v>219</v>
      </c>
      <c r="D11" s="138" t="s">
        <v>220</v>
      </c>
      <c r="E11" s="90" t="s">
        <v>221</v>
      </c>
      <c r="F11" s="10" t="s">
        <v>222</v>
      </c>
      <c r="G11" s="10" t="s">
        <v>117</v>
      </c>
      <c r="H11" s="10" t="s">
        <v>118</v>
      </c>
      <c r="I11" s="10" t="s">
        <v>119</v>
      </c>
      <c r="J11" s="10" t="s">
        <v>223</v>
      </c>
      <c r="K11" s="10" t="s">
        <v>224</v>
      </c>
      <c r="L11" s="10" t="str">
        <f t="shared" si="0"/>
        <v>Camilo de Jesús Cogollo Almanza___</v>
      </c>
      <c r="M11" s="10" t="s">
        <v>122</v>
      </c>
      <c r="N11" s="22">
        <v>1030660199</v>
      </c>
      <c r="O11" s="130"/>
      <c r="P11" s="10" t="s">
        <v>123</v>
      </c>
      <c r="Q11" s="10" t="s">
        <v>124</v>
      </c>
      <c r="R11" s="118" t="s">
        <v>125</v>
      </c>
      <c r="S11" s="118"/>
      <c r="T11" s="10"/>
      <c r="U11" s="10"/>
      <c r="V11" s="22"/>
      <c r="W11" s="10"/>
      <c r="X11" s="10"/>
      <c r="Y11" s="10" t="s">
        <v>225</v>
      </c>
      <c r="Z11" s="22">
        <v>3012438040</v>
      </c>
      <c r="AA11" s="22"/>
      <c r="AB11" s="22">
        <v>8</v>
      </c>
      <c r="AC11" s="10">
        <v>0</v>
      </c>
      <c r="AD11" s="99">
        <v>44578</v>
      </c>
      <c r="AE11" s="100">
        <v>44579</v>
      </c>
      <c r="AF11" s="15" t="s">
        <v>159</v>
      </c>
      <c r="AG11" s="9">
        <v>44821</v>
      </c>
      <c r="AH11" s="113">
        <v>2600000</v>
      </c>
      <c r="AI11" s="113">
        <v>20800000</v>
      </c>
      <c r="AJ11" s="10" t="s">
        <v>226</v>
      </c>
      <c r="AK11" s="10" t="s">
        <v>129</v>
      </c>
      <c r="AL11" s="10">
        <v>8</v>
      </c>
      <c r="AM11" s="10" t="s">
        <v>227</v>
      </c>
      <c r="AN11" s="8" t="s">
        <v>159</v>
      </c>
      <c r="AO11" s="10" t="s">
        <v>131</v>
      </c>
      <c r="AP11" s="22">
        <v>331160112045</v>
      </c>
      <c r="AQ11" s="10">
        <v>1</v>
      </c>
      <c r="AR11" s="10" t="str">
        <f>IFERROR(VLOOKUP(AQ11,PROGRAMAS!D2:E59,2,0), )</f>
        <v>Propósito 1: Hacer un nuevo contrato social para incrementar la inclusión social, productiva y política</v>
      </c>
      <c r="AS11" s="10">
        <v>1</v>
      </c>
      <c r="AT11" s="10" t="str">
        <f>IFERROR(VLOOKUP(AS11,PROGRAMAS!B2:C59,2,0), )</f>
        <v>Subsidios y transferencias para la equidad</v>
      </c>
      <c r="AU11" s="10">
        <v>2045</v>
      </c>
      <c r="AV11" s="10" t="str">
        <f>IFERROR(VLOOKUP(AU11,PROGRAMAS!G2:I24,2,0), )</f>
        <v>TEUSAQUILLO CON UN NUEVO CONTRATO SOCIAL CON IGUALDAD DE OPORTUNIDADES PARA LA INCLUSIÓN SOCIAL</v>
      </c>
      <c r="AW11" s="22"/>
      <c r="AX11" s="22"/>
      <c r="AY11" s="22"/>
      <c r="AZ11" s="22"/>
      <c r="BA11" s="22"/>
      <c r="BB11" s="22"/>
      <c r="BC11" s="22"/>
      <c r="BD11" s="69"/>
      <c r="BE11" s="69"/>
      <c r="BF11" s="69"/>
      <c r="BG11" s="69"/>
      <c r="BH11" s="69"/>
      <c r="BI11" s="69"/>
      <c r="BJ11" s="69"/>
      <c r="BK11" s="69"/>
      <c r="BL11" s="69"/>
      <c r="BM11" s="69"/>
      <c r="BN11" s="5"/>
      <c r="BO11" s="22"/>
      <c r="BP11" s="5"/>
      <c r="BQ11" s="5"/>
      <c r="BR11" s="5"/>
      <c r="BS11" s="5"/>
      <c r="BT11" s="5"/>
      <c r="BU11" s="5"/>
      <c r="BV11" s="5"/>
      <c r="BW11" s="5"/>
      <c r="BX11" s="22"/>
      <c r="BY11" s="113"/>
      <c r="BZ11" s="22"/>
      <c r="CA11" s="22"/>
      <c r="CB11" s="9"/>
      <c r="CC11" s="5"/>
      <c r="CD11" s="5"/>
      <c r="CE11" s="113"/>
      <c r="CF11" s="22"/>
      <c r="CG11" s="22"/>
      <c r="CH11" s="9"/>
      <c r="CI11" s="5"/>
      <c r="CJ11" s="5"/>
      <c r="CK11" s="5"/>
      <c r="CL11" s="5"/>
      <c r="CM11" s="22"/>
      <c r="CN11" s="9"/>
      <c r="CO11" s="5">
        <f t="shared" si="1"/>
        <v>0</v>
      </c>
      <c r="CP11" s="77">
        <f t="shared" si="2"/>
        <v>0</v>
      </c>
      <c r="CQ11" s="77">
        <f t="shared" si="3"/>
        <v>0</v>
      </c>
      <c r="CR11" s="9">
        <v>44821</v>
      </c>
      <c r="CS11" s="5">
        <f t="shared" si="4"/>
        <v>20800000</v>
      </c>
      <c r="CT11" s="5"/>
      <c r="CU11" s="10"/>
      <c r="CV11" s="10"/>
      <c r="CW11" s="10" t="s">
        <v>132</v>
      </c>
      <c r="CX11" s="10" t="s">
        <v>133</v>
      </c>
      <c r="CY11" s="10"/>
      <c r="CZ11" s="10" t="s">
        <v>217</v>
      </c>
      <c r="DA11" s="10" t="s">
        <v>180</v>
      </c>
      <c r="DB11" s="123" t="s">
        <v>181</v>
      </c>
      <c r="DC11" s="123"/>
      <c r="DD11" t="s">
        <v>228</v>
      </c>
    </row>
    <row r="12" spans="1:108" ht="16.5" customHeight="1">
      <c r="A12" s="119" t="s">
        <v>229</v>
      </c>
      <c r="B12" s="10">
        <v>2022</v>
      </c>
      <c r="C12" s="16" t="s">
        <v>230</v>
      </c>
      <c r="D12" s="138" t="s">
        <v>231</v>
      </c>
      <c r="E12" s="90" t="s">
        <v>232</v>
      </c>
      <c r="F12" s="10" t="s">
        <v>233</v>
      </c>
      <c r="G12" s="10" t="s">
        <v>117</v>
      </c>
      <c r="H12" s="10" t="s">
        <v>118</v>
      </c>
      <c r="I12" s="10" t="s">
        <v>119</v>
      </c>
      <c r="J12" s="10" t="s">
        <v>234</v>
      </c>
      <c r="K12" s="10" t="s">
        <v>235</v>
      </c>
      <c r="L12" s="10" t="str">
        <f t="shared" si="0"/>
        <v>KATHERINE ROCIO PEÑA LOZANO___</v>
      </c>
      <c r="M12" s="10" t="s">
        <v>122</v>
      </c>
      <c r="N12" s="22">
        <v>1022426514</v>
      </c>
      <c r="O12" s="130"/>
      <c r="P12" s="10" t="s">
        <v>123</v>
      </c>
      <c r="Q12" s="10" t="s">
        <v>124</v>
      </c>
      <c r="R12" s="118" t="s">
        <v>236</v>
      </c>
      <c r="S12" s="118"/>
      <c r="T12" s="10"/>
      <c r="U12" s="10"/>
      <c r="V12" s="22"/>
      <c r="W12" s="10"/>
      <c r="X12" s="10"/>
      <c r="Y12" s="10"/>
      <c r="Z12" s="22">
        <v>3212181836</v>
      </c>
      <c r="AA12" s="22"/>
      <c r="AB12" s="22">
        <v>8</v>
      </c>
      <c r="AC12" s="10">
        <v>0</v>
      </c>
      <c r="AD12" s="99">
        <v>44578</v>
      </c>
      <c r="AE12" s="99">
        <v>44579</v>
      </c>
      <c r="AF12" s="15" t="s">
        <v>159</v>
      </c>
      <c r="AG12" s="9">
        <v>44821</v>
      </c>
      <c r="AH12" s="113">
        <v>5500000</v>
      </c>
      <c r="AI12" s="113">
        <v>44000000</v>
      </c>
      <c r="AJ12" s="10" t="s">
        <v>237</v>
      </c>
      <c r="AK12" s="10" t="s">
        <v>129</v>
      </c>
      <c r="AL12" s="10">
        <v>10</v>
      </c>
      <c r="AM12" s="10" t="s">
        <v>238</v>
      </c>
      <c r="AN12" s="8" t="s">
        <v>159</v>
      </c>
      <c r="AO12" s="10" t="s">
        <v>131</v>
      </c>
      <c r="AP12" s="22">
        <v>3311605572169</v>
      </c>
      <c r="AQ12" s="10">
        <v>5</v>
      </c>
      <c r="AR12" s="10" t="str">
        <f>IFERROR(VLOOKUP(AQ12,PROGRAMAS!D2:E59,2,0), )</f>
        <v>Propósito 5: Construir Bogotá - Región con gobierno abierto, transparente y ciudadanía consciente</v>
      </c>
      <c r="AS12" s="10">
        <v>57</v>
      </c>
      <c r="AT12" s="10" t="str">
        <f>IFERROR(VLOOKUP(AS12,PROGRAMAS!B2:C59,2,0), )</f>
        <v>Gestión pública local</v>
      </c>
      <c r="AU12" s="10">
        <v>2169</v>
      </c>
      <c r="AV12" s="10" t="str">
        <f>IFERROR(VLOOKUP(AU12,PROGRAMAS!G2:I24,2,0), )</f>
        <v>FORTALECIMIENTO INSTITUCIONAL Y RENDICIÓN DE CUENTAS</v>
      </c>
      <c r="AW12" s="22">
        <v>1</v>
      </c>
      <c r="AX12" s="22">
        <v>1</v>
      </c>
      <c r="AY12" s="22"/>
      <c r="AZ12" s="22"/>
      <c r="BA12" s="22"/>
      <c r="BB12" s="22"/>
      <c r="BC12" s="22"/>
      <c r="BD12" s="69"/>
      <c r="BE12" s="69"/>
      <c r="BF12" s="69"/>
      <c r="BG12" s="69"/>
      <c r="BH12" s="69"/>
      <c r="BI12" s="69"/>
      <c r="BJ12" s="69"/>
      <c r="BK12" s="69"/>
      <c r="BL12" s="69"/>
      <c r="BM12" s="69"/>
      <c r="BN12" s="5"/>
      <c r="BO12" s="22"/>
      <c r="BP12" s="5"/>
      <c r="BQ12" s="5"/>
      <c r="BR12" s="5"/>
      <c r="BS12" s="5"/>
      <c r="BT12" s="5"/>
      <c r="BU12" s="5"/>
      <c r="BV12" s="5"/>
      <c r="BW12" s="5"/>
      <c r="BX12" s="22"/>
      <c r="BY12" s="113">
        <v>22000000</v>
      </c>
      <c r="BZ12" s="22">
        <v>4</v>
      </c>
      <c r="CA12" s="22">
        <v>0</v>
      </c>
      <c r="CB12" s="9">
        <v>44943</v>
      </c>
      <c r="CC12" s="5"/>
      <c r="CD12" s="5"/>
      <c r="CE12" s="113"/>
      <c r="CF12" s="22"/>
      <c r="CG12" s="22"/>
      <c r="CH12" s="9"/>
      <c r="CI12" s="5"/>
      <c r="CJ12" s="5"/>
      <c r="CK12" s="5"/>
      <c r="CL12" s="5"/>
      <c r="CM12" s="22"/>
      <c r="CN12" s="9"/>
      <c r="CO12" s="5">
        <f t="shared" si="1"/>
        <v>22000000</v>
      </c>
      <c r="CP12" s="77">
        <f t="shared" si="2"/>
        <v>4</v>
      </c>
      <c r="CQ12" s="77">
        <f t="shared" si="3"/>
        <v>0</v>
      </c>
      <c r="CR12" s="9">
        <v>44943</v>
      </c>
      <c r="CS12" s="5">
        <f t="shared" si="4"/>
        <v>66000000</v>
      </c>
      <c r="CT12" s="5"/>
      <c r="CU12" s="10"/>
      <c r="CV12" s="10"/>
      <c r="CW12" s="10" t="s">
        <v>132</v>
      </c>
      <c r="CX12" s="10" t="s">
        <v>133</v>
      </c>
      <c r="CY12" s="10"/>
      <c r="CZ12" s="10" t="s">
        <v>239</v>
      </c>
      <c r="DA12" s="10" t="s">
        <v>240</v>
      </c>
      <c r="DB12" s="122" t="s">
        <v>241</v>
      </c>
    </row>
    <row r="13" spans="1:108" ht="16.5" customHeight="1">
      <c r="A13" s="119" t="s">
        <v>242</v>
      </c>
      <c r="B13" s="10">
        <v>2022</v>
      </c>
      <c r="C13" s="16" t="s">
        <v>243</v>
      </c>
      <c r="D13" s="138" t="s">
        <v>244</v>
      </c>
      <c r="E13" s="90" t="s">
        <v>245</v>
      </c>
      <c r="F13" s="10" t="s">
        <v>246</v>
      </c>
      <c r="G13" s="10" t="s">
        <v>117</v>
      </c>
      <c r="H13" s="10" t="s">
        <v>118</v>
      </c>
      <c r="I13" s="10" t="s">
        <v>119</v>
      </c>
      <c r="J13" s="10" t="s">
        <v>247</v>
      </c>
      <c r="K13" s="10" t="s">
        <v>248</v>
      </c>
      <c r="L13" s="10" t="str">
        <f t="shared" si="0"/>
        <v>LAURA LUZ SANCHEZ TORRES___</v>
      </c>
      <c r="M13" s="10" t="s">
        <v>122</v>
      </c>
      <c r="N13" s="22">
        <v>1062401039</v>
      </c>
      <c r="O13" s="130"/>
      <c r="P13" s="10" t="s">
        <v>249</v>
      </c>
      <c r="Q13" s="10" t="s">
        <v>124</v>
      </c>
      <c r="R13" s="118" t="s">
        <v>236</v>
      </c>
      <c r="S13" s="118"/>
      <c r="T13" s="10"/>
      <c r="U13" s="10"/>
      <c r="V13" s="22"/>
      <c r="W13" s="10"/>
      <c r="X13" s="10"/>
      <c r="Y13" s="10" t="s">
        <v>250</v>
      </c>
      <c r="Z13" s="22">
        <v>3186146708</v>
      </c>
      <c r="AA13" s="22"/>
      <c r="AB13" s="22">
        <v>8</v>
      </c>
      <c r="AC13" s="10">
        <v>0</v>
      </c>
      <c r="AD13" s="99">
        <v>44578</v>
      </c>
      <c r="AE13" s="100">
        <v>44579</v>
      </c>
      <c r="AF13" s="15" t="s">
        <v>159</v>
      </c>
      <c r="AG13" s="9">
        <v>44821</v>
      </c>
      <c r="AH13" s="113">
        <v>4520000</v>
      </c>
      <c r="AI13" s="113">
        <v>36160000</v>
      </c>
      <c r="AJ13" s="10" t="s">
        <v>251</v>
      </c>
      <c r="AK13" s="10" t="s">
        <v>252</v>
      </c>
      <c r="AL13" s="10">
        <v>11</v>
      </c>
      <c r="AM13" s="10" t="s">
        <v>253</v>
      </c>
      <c r="AN13" s="8" t="s">
        <v>159</v>
      </c>
      <c r="AO13" s="10" t="s">
        <v>131</v>
      </c>
      <c r="AP13" s="22">
        <v>3311604492154</v>
      </c>
      <c r="AQ13" s="10">
        <v>4</v>
      </c>
      <c r="AR13" s="10" t="str">
        <f>IFERROR(VLOOKUP(AQ13,PROGRAMAS!D2:E59,2,0), )</f>
        <v>Propósito 4: Hacer de Bogotá Región un modelo de movilidad multimodal, incluyente y sostenible</v>
      </c>
      <c r="AS13" s="10">
        <v>49</v>
      </c>
      <c r="AT13" s="10" t="str">
        <f>IFERROR(VLOOKUP(AS13,PROGRAMAS!B2:C59,2,0), )</f>
        <v>Movilidad segura, sostenible y accesible</v>
      </c>
      <c r="AU13" s="10">
        <v>2154</v>
      </c>
      <c r="AV13" s="10" t="str">
        <f>IFERROR(VLOOKUP(AU13,PROGRAMAS!G2:I24,2,0), )</f>
        <v>TEUSAQUILLO MEJOR CON LA MALLA VIAL Y ESPACIO PÚBLICO</v>
      </c>
      <c r="AW13" s="22">
        <v>1</v>
      </c>
      <c r="AX13" s="22">
        <v>1</v>
      </c>
      <c r="AY13" s="22"/>
      <c r="AZ13" s="22"/>
      <c r="BA13" s="22"/>
      <c r="BB13" s="22"/>
      <c r="BC13" s="22"/>
      <c r="BD13" s="69"/>
      <c r="BE13" s="69"/>
      <c r="BF13" s="69"/>
      <c r="BG13" s="69"/>
      <c r="BH13" s="69"/>
      <c r="BI13" s="69"/>
      <c r="BJ13" s="69"/>
      <c r="BK13" s="69"/>
      <c r="BL13" s="69"/>
      <c r="BM13" s="69"/>
      <c r="BN13" s="5"/>
      <c r="BO13" s="22"/>
      <c r="BP13" s="5"/>
      <c r="BQ13" s="5"/>
      <c r="BR13" s="5"/>
      <c r="BS13" s="5"/>
      <c r="BT13" s="5"/>
      <c r="BU13" s="5"/>
      <c r="BV13" s="5"/>
      <c r="BW13" s="5"/>
      <c r="BX13" s="22"/>
      <c r="BY13" s="113">
        <v>15518667</v>
      </c>
      <c r="BZ13" s="22">
        <v>3</v>
      </c>
      <c r="CA13" s="22">
        <v>14</v>
      </c>
      <c r="CB13" s="9">
        <v>44926</v>
      </c>
      <c r="CC13" s="5"/>
      <c r="CD13" s="5"/>
      <c r="CE13" s="113"/>
      <c r="CF13" s="22"/>
      <c r="CG13" s="22"/>
      <c r="CH13" s="9"/>
      <c r="CI13" s="5"/>
      <c r="CJ13" s="5"/>
      <c r="CK13" s="5"/>
      <c r="CL13" s="5"/>
      <c r="CM13" s="22"/>
      <c r="CN13" s="9"/>
      <c r="CO13" s="5">
        <f t="shared" si="1"/>
        <v>15518667</v>
      </c>
      <c r="CP13" s="77">
        <f t="shared" si="2"/>
        <v>3</v>
      </c>
      <c r="CQ13" s="77">
        <f t="shared" si="3"/>
        <v>14</v>
      </c>
      <c r="CR13" s="9">
        <v>44926</v>
      </c>
      <c r="CS13" s="5">
        <f t="shared" si="4"/>
        <v>51678667</v>
      </c>
      <c r="CT13" s="5"/>
      <c r="CU13" s="10"/>
      <c r="CV13" s="10"/>
      <c r="CW13" s="10" t="s">
        <v>132</v>
      </c>
      <c r="CX13" s="10" t="s">
        <v>133</v>
      </c>
      <c r="CY13" s="10"/>
      <c r="CZ13" s="10" t="s">
        <v>217</v>
      </c>
      <c r="DA13" s="10" t="s">
        <v>240</v>
      </c>
      <c r="DB13" s="122" t="s">
        <v>241</v>
      </c>
    </row>
    <row r="14" spans="1:108" ht="16.5" customHeight="1">
      <c r="A14" s="119" t="s">
        <v>254</v>
      </c>
      <c r="B14" s="10">
        <v>2022</v>
      </c>
      <c r="C14" s="16" t="s">
        <v>255</v>
      </c>
      <c r="D14" s="138" t="s">
        <v>256</v>
      </c>
      <c r="E14" s="90" t="s">
        <v>257</v>
      </c>
      <c r="F14" s="10" t="s">
        <v>258</v>
      </c>
      <c r="G14" s="10" t="s">
        <v>117</v>
      </c>
      <c r="H14" s="10" t="s">
        <v>118</v>
      </c>
      <c r="I14" s="10" t="s">
        <v>119</v>
      </c>
      <c r="J14" s="10" t="s">
        <v>259</v>
      </c>
      <c r="K14" s="10" t="s">
        <v>260</v>
      </c>
      <c r="L14" s="10" t="str">
        <f t="shared" si="0"/>
        <v>María Magdalena Polanco Echeverry___</v>
      </c>
      <c r="M14" s="10" t="s">
        <v>122</v>
      </c>
      <c r="N14" s="22">
        <v>43259788</v>
      </c>
      <c r="O14" s="130"/>
      <c r="P14" s="10" t="s">
        <v>123</v>
      </c>
      <c r="Q14" s="10" t="s">
        <v>124</v>
      </c>
      <c r="R14" s="118" t="s">
        <v>236</v>
      </c>
      <c r="S14" s="118"/>
      <c r="T14" s="10"/>
      <c r="U14" s="10"/>
      <c r="V14" s="22"/>
      <c r="W14" s="10"/>
      <c r="X14" s="10"/>
      <c r="Y14" s="10"/>
      <c r="Z14" s="22">
        <v>3016202668</v>
      </c>
      <c r="AA14" s="22"/>
      <c r="AB14" s="22">
        <v>8</v>
      </c>
      <c r="AC14" s="10">
        <v>0</v>
      </c>
      <c r="AD14" s="99">
        <v>44578</v>
      </c>
      <c r="AE14" s="100">
        <v>44580</v>
      </c>
      <c r="AF14" s="15" t="s">
        <v>168</v>
      </c>
      <c r="AG14" s="9">
        <v>44822</v>
      </c>
      <c r="AH14" s="113">
        <v>6600000</v>
      </c>
      <c r="AI14" s="113">
        <v>52800000</v>
      </c>
      <c r="AJ14" s="10" t="s">
        <v>261</v>
      </c>
      <c r="AK14" s="10" t="s">
        <v>262</v>
      </c>
      <c r="AL14" s="10">
        <v>7</v>
      </c>
      <c r="AM14" s="10" t="s">
        <v>263</v>
      </c>
      <c r="AN14" s="8" t="s">
        <v>159</v>
      </c>
      <c r="AO14" s="10" t="s">
        <v>131</v>
      </c>
      <c r="AP14" s="22">
        <v>3311605572169</v>
      </c>
      <c r="AQ14" s="10">
        <v>5</v>
      </c>
      <c r="AR14" s="10" t="str">
        <f>IFERROR(VLOOKUP(AQ14,PROGRAMAS!D2:E59,2,0), )</f>
        <v>Propósito 5: Construir Bogotá - Región con gobierno abierto, transparente y ciudadanía consciente</v>
      </c>
      <c r="AS14" s="10">
        <v>57</v>
      </c>
      <c r="AT14" s="10" t="str">
        <f>IFERROR(VLOOKUP(AS14,PROGRAMAS!B2:C59,2,0), )</f>
        <v>Gestión pública local</v>
      </c>
      <c r="AU14" s="10">
        <v>2169</v>
      </c>
      <c r="AV14" s="10" t="str">
        <f>IFERROR(VLOOKUP(AU14,PROGRAMAS!G2:I24,2,0), )</f>
        <v>FORTALECIMIENTO INSTITUCIONAL Y RENDICIÓN DE CUENTAS</v>
      </c>
      <c r="AW14" s="22">
        <v>1</v>
      </c>
      <c r="AX14" s="22">
        <v>1</v>
      </c>
      <c r="AY14" s="22"/>
      <c r="AZ14" s="22"/>
      <c r="BA14" s="22"/>
      <c r="BB14" s="22"/>
      <c r="BC14" s="22"/>
      <c r="BD14" s="69"/>
      <c r="BE14" s="69"/>
      <c r="BF14" s="69"/>
      <c r="BG14" s="69"/>
      <c r="BH14" s="69"/>
      <c r="BI14" s="69"/>
      <c r="BJ14" s="69"/>
      <c r="BK14" s="69"/>
      <c r="BL14" s="69"/>
      <c r="BM14" s="69"/>
      <c r="BN14" s="5"/>
      <c r="BO14" s="22"/>
      <c r="BP14" s="5"/>
      <c r="BQ14" s="5"/>
      <c r="BR14" s="5"/>
      <c r="BS14" s="5"/>
      <c r="BT14" s="5"/>
      <c r="BU14" s="5"/>
      <c r="BV14" s="5"/>
      <c r="BW14" s="5"/>
      <c r="BX14" s="22"/>
      <c r="BY14" s="113">
        <v>26400000</v>
      </c>
      <c r="BZ14" s="22">
        <v>4</v>
      </c>
      <c r="CA14" s="22">
        <v>0</v>
      </c>
      <c r="CB14" s="9">
        <v>44944</v>
      </c>
      <c r="CC14" s="5"/>
      <c r="CD14" s="5"/>
      <c r="CE14" s="113"/>
      <c r="CF14" s="22"/>
      <c r="CG14" s="22"/>
      <c r="CH14" s="9"/>
      <c r="CI14" s="5"/>
      <c r="CJ14" s="5"/>
      <c r="CK14" s="5"/>
      <c r="CL14" s="5"/>
      <c r="CM14" s="22"/>
      <c r="CN14" s="9"/>
      <c r="CO14" s="5">
        <f t="shared" si="1"/>
        <v>26400000</v>
      </c>
      <c r="CP14" s="77">
        <f t="shared" si="2"/>
        <v>4</v>
      </c>
      <c r="CQ14" s="77">
        <f t="shared" si="3"/>
        <v>0</v>
      </c>
      <c r="CR14" s="9">
        <v>44944</v>
      </c>
      <c r="CS14" s="5">
        <f t="shared" si="4"/>
        <v>79200000</v>
      </c>
      <c r="CT14" s="5"/>
      <c r="CU14" s="10"/>
      <c r="CV14" s="10"/>
      <c r="CW14" s="10" t="s">
        <v>132</v>
      </c>
      <c r="CX14" s="10" t="s">
        <v>133</v>
      </c>
      <c r="CY14" s="10"/>
      <c r="CZ14" s="10" t="s">
        <v>217</v>
      </c>
      <c r="DA14" s="10" t="s">
        <v>180</v>
      </c>
      <c r="DB14" s="123" t="s">
        <v>264</v>
      </c>
      <c r="DC14" s="123"/>
    </row>
    <row r="15" spans="1:108" ht="16.5" customHeight="1">
      <c r="A15" s="119" t="s">
        <v>265</v>
      </c>
      <c r="B15" s="10">
        <v>2022</v>
      </c>
      <c r="C15" s="16" t="s">
        <v>266</v>
      </c>
      <c r="D15" s="138" t="s">
        <v>267</v>
      </c>
      <c r="E15" s="90" t="s">
        <v>268</v>
      </c>
      <c r="F15" s="10" t="s">
        <v>269</v>
      </c>
      <c r="G15" s="10" t="s">
        <v>117</v>
      </c>
      <c r="H15" s="10" t="s">
        <v>118</v>
      </c>
      <c r="I15" s="10" t="s">
        <v>119</v>
      </c>
      <c r="J15" s="10" t="s">
        <v>270</v>
      </c>
      <c r="K15" s="10" t="s">
        <v>271</v>
      </c>
      <c r="L15" s="10" t="str">
        <f t="shared" si="0"/>
        <v>CÈSAR MAURICIO CÀCERES HERNÀNDEZ___</v>
      </c>
      <c r="M15" s="10" t="s">
        <v>122</v>
      </c>
      <c r="N15" s="22">
        <v>91290518</v>
      </c>
      <c r="O15" s="130"/>
      <c r="P15" s="10" t="s">
        <v>272</v>
      </c>
      <c r="Q15" s="10" t="s">
        <v>124</v>
      </c>
      <c r="R15" s="118" t="s">
        <v>273</v>
      </c>
      <c r="S15" s="118"/>
      <c r="T15" s="10"/>
      <c r="U15" s="10"/>
      <c r="V15" s="22"/>
      <c r="W15" s="10"/>
      <c r="X15" s="10"/>
      <c r="Y15" s="10"/>
      <c r="Z15" s="22">
        <v>3015043534</v>
      </c>
      <c r="AA15" s="22"/>
      <c r="AB15" s="22">
        <v>8</v>
      </c>
      <c r="AC15" s="10">
        <v>0</v>
      </c>
      <c r="AD15" s="99">
        <v>44579</v>
      </c>
      <c r="AE15" s="99">
        <v>44580</v>
      </c>
      <c r="AF15" s="15" t="s">
        <v>168</v>
      </c>
      <c r="AG15" s="9">
        <v>44822</v>
      </c>
      <c r="AH15" s="113">
        <v>5500000</v>
      </c>
      <c r="AI15" s="113">
        <v>44000000</v>
      </c>
      <c r="AJ15" s="10" t="s">
        <v>274</v>
      </c>
      <c r="AK15" s="10" t="s">
        <v>129</v>
      </c>
      <c r="AL15" s="10">
        <v>16</v>
      </c>
      <c r="AM15" s="10" t="s">
        <v>275</v>
      </c>
      <c r="AN15" s="8" t="s">
        <v>168</v>
      </c>
      <c r="AO15" s="10" t="s">
        <v>131</v>
      </c>
      <c r="AP15" s="22">
        <v>3311603432164</v>
      </c>
      <c r="AQ15" s="10">
        <v>3</v>
      </c>
      <c r="AR15" s="10" t="str">
        <f>IFERROR(VLOOKUP(AQ15,PROGRAMAS!D2:E59,2,0), )</f>
        <v>Propósito 3: Inspirar confianza y legitimidad para vivir sin miedo y ser epicentro de cultura ciudadana, paz y reconciliación</v>
      </c>
      <c r="AS15" s="10">
        <v>43</v>
      </c>
      <c r="AT15" s="10" t="str">
        <f>IFERROR(VLOOKUP(AS15,PROGRAMAS!B2:C59,2,0), )</f>
        <v>Cultura ciudadana para la confianza, la convivencia y la participación desde la vida cotidiana</v>
      </c>
      <c r="AU15" s="10">
        <v>2164</v>
      </c>
      <c r="AV15" s="10" t="str">
        <f>IFERROR(VLOOKUP(AU15,PROGRAMAS!G2:I24,2,0), )</f>
        <v>TEUSAQUILLO RESPIRA CONFIANZA Y SEGURIDAD CIUDADANA</v>
      </c>
      <c r="AW15" s="22">
        <v>1</v>
      </c>
      <c r="AX15" s="22">
        <v>1</v>
      </c>
      <c r="AY15" s="22"/>
      <c r="AZ15" s="22"/>
      <c r="BA15" s="22"/>
      <c r="BB15" s="22"/>
      <c r="BC15" s="22"/>
      <c r="BD15" s="69"/>
      <c r="BE15" s="69"/>
      <c r="BF15" s="69"/>
      <c r="BG15" s="69"/>
      <c r="BH15" s="69"/>
      <c r="BI15" s="69"/>
      <c r="BJ15" s="69"/>
      <c r="BK15" s="69"/>
      <c r="BL15" s="69"/>
      <c r="BM15" s="69"/>
      <c r="BN15" s="5"/>
      <c r="BO15" s="22"/>
      <c r="BP15" s="5"/>
      <c r="BQ15" s="5"/>
      <c r="BR15" s="5"/>
      <c r="BS15" s="5"/>
      <c r="BT15" s="5"/>
      <c r="BU15" s="5"/>
      <c r="BV15" s="5"/>
      <c r="BW15" s="5"/>
      <c r="BX15" s="22"/>
      <c r="BY15" s="113">
        <v>22000000</v>
      </c>
      <c r="BZ15" s="22">
        <v>4</v>
      </c>
      <c r="CA15" s="22">
        <v>0</v>
      </c>
      <c r="CB15" s="9">
        <v>44944</v>
      </c>
      <c r="CC15" s="5"/>
      <c r="CD15" s="5"/>
      <c r="CE15" s="113"/>
      <c r="CF15" s="22"/>
      <c r="CG15" s="22"/>
      <c r="CH15" s="9"/>
      <c r="CI15" s="5"/>
      <c r="CJ15" s="5"/>
      <c r="CK15" s="5"/>
      <c r="CL15" s="5"/>
      <c r="CM15" s="22"/>
      <c r="CN15" s="9"/>
      <c r="CO15" s="5">
        <f t="shared" si="1"/>
        <v>22000000</v>
      </c>
      <c r="CP15" s="77">
        <f t="shared" si="2"/>
        <v>4</v>
      </c>
      <c r="CQ15" s="77">
        <f t="shared" si="3"/>
        <v>0</v>
      </c>
      <c r="CR15" s="9">
        <v>44944</v>
      </c>
      <c r="CS15" s="5">
        <f t="shared" si="4"/>
        <v>66000000</v>
      </c>
      <c r="CT15" s="5"/>
      <c r="CU15" s="10"/>
      <c r="CV15" s="10"/>
      <c r="CW15" s="10" t="s">
        <v>132</v>
      </c>
      <c r="CX15" s="10" t="s">
        <v>133</v>
      </c>
      <c r="CY15" s="10"/>
      <c r="CZ15" s="10" t="s">
        <v>276</v>
      </c>
      <c r="DA15" s="10" t="s">
        <v>277</v>
      </c>
      <c r="DB15" s="122" t="s">
        <v>278</v>
      </c>
      <c r="DC15" s="122" t="s">
        <v>137</v>
      </c>
    </row>
    <row r="16" spans="1:108" ht="16.5" customHeight="1">
      <c r="A16" s="119" t="s">
        <v>279</v>
      </c>
      <c r="B16" s="10">
        <v>2022</v>
      </c>
      <c r="C16" s="16" t="s">
        <v>280</v>
      </c>
      <c r="D16" s="138" t="s">
        <v>281</v>
      </c>
      <c r="E16" s="90" t="s">
        <v>282</v>
      </c>
      <c r="F16" s="10" t="s">
        <v>283</v>
      </c>
      <c r="G16" s="10" t="s">
        <v>117</v>
      </c>
      <c r="H16" s="10" t="s">
        <v>118</v>
      </c>
      <c r="I16" s="10" t="s">
        <v>119</v>
      </c>
      <c r="J16" s="10" t="s">
        <v>284</v>
      </c>
      <c r="K16" s="10" t="s">
        <v>285</v>
      </c>
      <c r="L16" s="10" t="str">
        <f t="shared" si="0"/>
        <v>ALEXANDER ARIAS CASTELLANOS___</v>
      </c>
      <c r="M16" s="10" t="s">
        <v>122</v>
      </c>
      <c r="N16" s="22">
        <v>1020731527</v>
      </c>
      <c r="O16" s="130"/>
      <c r="P16" s="10" t="s">
        <v>123</v>
      </c>
      <c r="Q16" s="10" t="s">
        <v>124</v>
      </c>
      <c r="R16" s="118" t="s">
        <v>200</v>
      </c>
      <c r="S16" s="118"/>
      <c r="T16" s="10"/>
      <c r="U16" s="10"/>
      <c r="V16" s="22"/>
      <c r="W16" s="10"/>
      <c r="X16" s="10"/>
      <c r="Y16" s="10" t="s">
        <v>286</v>
      </c>
      <c r="Z16" s="22">
        <v>7265212</v>
      </c>
      <c r="AA16" s="22"/>
      <c r="AB16" s="22">
        <v>8</v>
      </c>
      <c r="AC16" s="10">
        <v>0</v>
      </c>
      <c r="AD16" s="99">
        <v>44582</v>
      </c>
      <c r="AE16" s="99">
        <v>44593</v>
      </c>
      <c r="AF16" s="15" t="s">
        <v>287</v>
      </c>
      <c r="AG16" s="9">
        <v>44834</v>
      </c>
      <c r="AH16" s="113">
        <v>2300000</v>
      </c>
      <c r="AI16" s="113">
        <v>18400000</v>
      </c>
      <c r="AJ16" s="10" t="s">
        <v>288</v>
      </c>
      <c r="AK16" s="10" t="s">
        <v>289</v>
      </c>
      <c r="AL16" s="10">
        <v>389</v>
      </c>
      <c r="AM16" s="10" t="s">
        <v>290</v>
      </c>
      <c r="AN16" s="8" t="s">
        <v>291</v>
      </c>
      <c r="AO16" s="10" t="s">
        <v>131</v>
      </c>
      <c r="AP16" s="22">
        <v>3311603432164</v>
      </c>
      <c r="AQ16" s="10">
        <v>3</v>
      </c>
      <c r="AR16" s="10" t="str">
        <f>IFERROR(VLOOKUP(AQ16,PROGRAMAS!D2:E59,2,0), )</f>
        <v>Propósito 3: Inspirar confianza y legitimidad para vivir sin miedo y ser epicentro de cultura ciudadana, paz y reconciliación</v>
      </c>
      <c r="AS16" s="10">
        <v>43</v>
      </c>
      <c r="AT16" s="10" t="str">
        <f>IFERROR(VLOOKUP(AS16,PROGRAMAS!B2:C59,2,0), )</f>
        <v>Cultura ciudadana para la confianza, la convivencia y la participación desde la vida cotidiana</v>
      </c>
      <c r="AU16" s="10">
        <v>2164</v>
      </c>
      <c r="AV16" s="10" t="str">
        <f>IFERROR(VLOOKUP(AU16,PROGRAMAS!G2:I24,2,0), )</f>
        <v>TEUSAQUILLO RESPIRA CONFIANZA Y SEGURIDAD CIUDADANA</v>
      </c>
      <c r="AW16" s="22">
        <v>1</v>
      </c>
      <c r="AX16" s="22">
        <v>1</v>
      </c>
      <c r="AY16" s="22"/>
      <c r="AZ16" s="22"/>
      <c r="BA16" s="22"/>
      <c r="BB16" s="22"/>
      <c r="BC16" s="22"/>
      <c r="BD16" s="69"/>
      <c r="BE16" s="69"/>
      <c r="BF16" s="69"/>
      <c r="BG16" s="69"/>
      <c r="BH16" s="69"/>
      <c r="BI16" s="69"/>
      <c r="BJ16" s="69"/>
      <c r="BK16" s="69"/>
      <c r="BL16" s="69"/>
      <c r="BM16" s="69"/>
      <c r="BN16" s="5"/>
      <c r="BO16" s="22"/>
      <c r="BP16" s="5"/>
      <c r="BQ16" s="5"/>
      <c r="BR16" s="5"/>
      <c r="BS16" s="5"/>
      <c r="BT16" s="5"/>
      <c r="BU16" s="5"/>
      <c r="BV16" s="5"/>
      <c r="BW16" s="5"/>
      <c r="BX16" s="22"/>
      <c r="BY16" s="113">
        <v>8050000</v>
      </c>
      <c r="BZ16" s="22">
        <v>3</v>
      </c>
      <c r="CA16" s="22">
        <v>15</v>
      </c>
      <c r="CB16" s="9">
        <v>44941</v>
      </c>
      <c r="CC16" s="5"/>
      <c r="CD16" s="5"/>
      <c r="CE16" s="113"/>
      <c r="CF16" s="22"/>
      <c r="CG16" s="22"/>
      <c r="CH16" s="9"/>
      <c r="CI16" s="5"/>
      <c r="CJ16" s="5"/>
      <c r="CK16" s="5"/>
      <c r="CL16" s="5"/>
      <c r="CM16" s="22"/>
      <c r="CN16" s="9"/>
      <c r="CO16" s="5">
        <f t="shared" si="1"/>
        <v>8050000</v>
      </c>
      <c r="CP16" s="77">
        <f t="shared" si="2"/>
        <v>3</v>
      </c>
      <c r="CQ16" s="77">
        <f t="shared" si="3"/>
        <v>15</v>
      </c>
      <c r="CR16" s="9">
        <v>44941</v>
      </c>
      <c r="CS16" s="5">
        <f t="shared" si="4"/>
        <v>26450000</v>
      </c>
      <c r="CT16" s="5"/>
      <c r="CU16" s="10"/>
      <c r="CV16" s="10"/>
      <c r="CW16" s="10" t="s">
        <v>132</v>
      </c>
      <c r="CX16" s="10" t="s">
        <v>133</v>
      </c>
      <c r="CY16" s="10"/>
      <c r="CZ16" s="10" t="s">
        <v>276</v>
      </c>
      <c r="DA16" s="10" t="s">
        <v>292</v>
      </c>
      <c r="DB16" s="122" t="s">
        <v>293</v>
      </c>
      <c r="DC16" s="122" t="s">
        <v>137</v>
      </c>
    </row>
    <row r="17" spans="1:108" ht="16.5" customHeight="1">
      <c r="A17" s="119" t="s">
        <v>294</v>
      </c>
      <c r="B17" s="10">
        <v>2022</v>
      </c>
      <c r="C17" s="16" t="s">
        <v>280</v>
      </c>
      <c r="D17" s="138" t="s">
        <v>295</v>
      </c>
      <c r="E17" s="90" t="s">
        <v>282</v>
      </c>
      <c r="F17" s="10" t="s">
        <v>283</v>
      </c>
      <c r="G17" s="10" t="s">
        <v>117</v>
      </c>
      <c r="H17" s="10" t="s">
        <v>118</v>
      </c>
      <c r="I17" s="10" t="s">
        <v>119</v>
      </c>
      <c r="J17" s="10" t="s">
        <v>284</v>
      </c>
      <c r="K17" s="10" t="s">
        <v>296</v>
      </c>
      <c r="L17" s="10" t="str">
        <f t="shared" si="0"/>
        <v>ANGELA CONSTANZA TENJO GOMEZ___</v>
      </c>
      <c r="M17" s="10" t="s">
        <v>122</v>
      </c>
      <c r="N17" s="22">
        <v>52116887</v>
      </c>
      <c r="O17" s="130"/>
      <c r="P17" s="10" t="s">
        <v>123</v>
      </c>
      <c r="Q17" s="10" t="s">
        <v>124</v>
      </c>
      <c r="R17" s="118" t="s">
        <v>200</v>
      </c>
      <c r="S17" s="118"/>
      <c r="T17" s="10"/>
      <c r="U17" s="10"/>
      <c r="V17" s="22"/>
      <c r="W17" s="10"/>
      <c r="X17" s="10"/>
      <c r="Y17" s="10"/>
      <c r="Z17" s="22">
        <v>3107693322</v>
      </c>
      <c r="AA17" s="22"/>
      <c r="AB17" s="22">
        <v>8</v>
      </c>
      <c r="AC17" s="10">
        <v>0</v>
      </c>
      <c r="AD17" s="99">
        <v>44581</v>
      </c>
      <c r="AE17" s="99">
        <v>44593</v>
      </c>
      <c r="AF17" s="15" t="s">
        <v>287</v>
      </c>
      <c r="AG17" s="9">
        <v>44834</v>
      </c>
      <c r="AH17" s="113">
        <v>2300000</v>
      </c>
      <c r="AI17" s="113">
        <v>18400000</v>
      </c>
      <c r="AJ17" s="10" t="s">
        <v>297</v>
      </c>
      <c r="AK17" s="10" t="s">
        <v>129</v>
      </c>
      <c r="AL17" s="10">
        <v>385</v>
      </c>
      <c r="AM17" s="10" t="s">
        <v>298</v>
      </c>
      <c r="AN17" s="8" t="s">
        <v>291</v>
      </c>
      <c r="AO17" s="10" t="s">
        <v>131</v>
      </c>
      <c r="AP17" s="22">
        <v>3311603432164</v>
      </c>
      <c r="AQ17" s="10">
        <v>3</v>
      </c>
      <c r="AR17" s="10" t="str">
        <f>IFERROR(VLOOKUP(AQ17,PROGRAMAS!D2:E59,2,0), )</f>
        <v>Propósito 3: Inspirar confianza y legitimidad para vivir sin miedo y ser epicentro de cultura ciudadana, paz y reconciliación</v>
      </c>
      <c r="AS17" s="10">
        <v>43</v>
      </c>
      <c r="AT17" s="10" t="str">
        <f>IFERROR(VLOOKUP(AS17,PROGRAMAS!B2:C59,2,0), )</f>
        <v>Cultura ciudadana para la confianza, la convivencia y la participación desde la vida cotidiana</v>
      </c>
      <c r="AU17" s="10">
        <v>2164</v>
      </c>
      <c r="AV17" s="10" t="str">
        <f>IFERROR(VLOOKUP(AU17,PROGRAMAS!G2:I24,2,0), )</f>
        <v>TEUSAQUILLO RESPIRA CONFIANZA Y SEGURIDAD CIUDADANA</v>
      </c>
      <c r="AW17" s="22">
        <v>1</v>
      </c>
      <c r="AX17" s="22">
        <v>1</v>
      </c>
      <c r="AY17" s="22"/>
      <c r="AZ17" s="22"/>
      <c r="BA17" s="22"/>
      <c r="BB17" s="22"/>
      <c r="BC17" s="22"/>
      <c r="BD17" s="69"/>
      <c r="BE17" s="69"/>
      <c r="BF17" s="69"/>
      <c r="BG17" s="69"/>
      <c r="BH17" s="69"/>
      <c r="BI17" s="69"/>
      <c r="BJ17" s="69"/>
      <c r="BK17" s="69"/>
      <c r="BL17" s="69"/>
      <c r="BM17" s="69"/>
      <c r="BN17" s="5"/>
      <c r="BO17" s="22"/>
      <c r="BP17" s="5"/>
      <c r="BQ17" s="5"/>
      <c r="BR17" s="5"/>
      <c r="BS17" s="5"/>
      <c r="BT17" s="5"/>
      <c r="BU17" s="5"/>
      <c r="BV17" s="5"/>
      <c r="BW17" s="5"/>
      <c r="BX17" s="22"/>
      <c r="BY17" s="113">
        <v>8050000</v>
      </c>
      <c r="BZ17" s="22">
        <v>3</v>
      </c>
      <c r="CA17" s="22">
        <v>15</v>
      </c>
      <c r="CB17" s="9">
        <v>44941</v>
      </c>
      <c r="CC17" s="5"/>
      <c r="CD17" s="5"/>
      <c r="CE17" s="113"/>
      <c r="CF17" s="22"/>
      <c r="CG17" s="22"/>
      <c r="CH17" s="9"/>
      <c r="CI17" s="5"/>
      <c r="CJ17" s="5"/>
      <c r="CK17" s="5"/>
      <c r="CL17" s="5"/>
      <c r="CM17" s="22"/>
      <c r="CN17" s="9"/>
      <c r="CO17" s="5">
        <f t="shared" si="1"/>
        <v>8050000</v>
      </c>
      <c r="CP17" s="77">
        <f t="shared" si="2"/>
        <v>3</v>
      </c>
      <c r="CQ17" s="77">
        <f t="shared" si="3"/>
        <v>15</v>
      </c>
      <c r="CR17" s="9">
        <v>44941</v>
      </c>
      <c r="CS17" s="5">
        <f t="shared" si="4"/>
        <v>26450000</v>
      </c>
      <c r="CT17" s="5"/>
      <c r="CU17" s="10"/>
      <c r="CV17" s="10"/>
      <c r="CW17" s="10" t="s">
        <v>132</v>
      </c>
      <c r="CX17" s="10" t="s">
        <v>133</v>
      </c>
      <c r="CY17" s="10"/>
      <c r="CZ17" s="10" t="s">
        <v>276</v>
      </c>
      <c r="DA17" s="10" t="s">
        <v>292</v>
      </c>
      <c r="DB17" s="122" t="s">
        <v>293</v>
      </c>
      <c r="DC17" s="122" t="s">
        <v>137</v>
      </c>
    </row>
    <row r="18" spans="1:108" ht="16.5" customHeight="1">
      <c r="A18" s="119" t="s">
        <v>299</v>
      </c>
      <c r="B18" s="10">
        <v>2022</v>
      </c>
      <c r="C18" s="16" t="s">
        <v>280</v>
      </c>
      <c r="D18" s="138" t="s">
        <v>300</v>
      </c>
      <c r="E18" s="90" t="s">
        <v>282</v>
      </c>
      <c r="F18" s="10" t="s">
        <v>283</v>
      </c>
      <c r="G18" s="10" t="s">
        <v>117</v>
      </c>
      <c r="H18" s="10" t="s">
        <v>118</v>
      </c>
      <c r="I18" s="10" t="s">
        <v>119</v>
      </c>
      <c r="J18" s="10" t="s">
        <v>284</v>
      </c>
      <c r="K18" s="10" t="s">
        <v>301</v>
      </c>
      <c r="L18" s="10" t="str">
        <f t="shared" si="0"/>
        <v>DANIEL ALEXANDER ROZO CALDERON___</v>
      </c>
      <c r="M18" s="10" t="s">
        <v>122</v>
      </c>
      <c r="N18" s="22">
        <v>1024479953</v>
      </c>
      <c r="O18" s="130"/>
      <c r="P18" s="10" t="s">
        <v>123</v>
      </c>
      <c r="Q18" s="10" t="s">
        <v>124</v>
      </c>
      <c r="R18" s="118" t="s">
        <v>125</v>
      </c>
      <c r="S18" s="118"/>
      <c r="T18" s="10"/>
      <c r="U18" s="10"/>
      <c r="V18" s="22"/>
      <c r="W18" s="10"/>
      <c r="X18" s="10"/>
      <c r="Y18" s="10"/>
      <c r="Z18" s="22">
        <v>3229452500</v>
      </c>
      <c r="AA18" s="22"/>
      <c r="AB18" s="22">
        <v>8</v>
      </c>
      <c r="AC18" s="10">
        <v>0</v>
      </c>
      <c r="AD18" s="99">
        <v>44581</v>
      </c>
      <c r="AE18" s="99">
        <v>44593</v>
      </c>
      <c r="AF18" s="15" t="s">
        <v>287</v>
      </c>
      <c r="AG18" s="9">
        <v>44834</v>
      </c>
      <c r="AH18" s="113">
        <v>2300000</v>
      </c>
      <c r="AI18" s="113">
        <v>18400000</v>
      </c>
      <c r="AJ18" s="10" t="s">
        <v>302</v>
      </c>
      <c r="AK18" s="10" t="s">
        <v>129</v>
      </c>
      <c r="AL18" s="10">
        <v>381</v>
      </c>
      <c r="AM18" s="10" t="s">
        <v>303</v>
      </c>
      <c r="AN18" s="8" t="s">
        <v>291</v>
      </c>
      <c r="AO18" s="10" t="s">
        <v>131</v>
      </c>
      <c r="AP18" s="22">
        <v>3311603432164</v>
      </c>
      <c r="AQ18" s="10">
        <v>3</v>
      </c>
      <c r="AR18" s="10" t="str">
        <f>IFERROR(VLOOKUP(AQ18,PROGRAMAS!D2:E59,2,0), )</f>
        <v>Propósito 3: Inspirar confianza y legitimidad para vivir sin miedo y ser epicentro de cultura ciudadana, paz y reconciliación</v>
      </c>
      <c r="AS18" s="10">
        <v>43</v>
      </c>
      <c r="AT18" s="10" t="str">
        <f>IFERROR(VLOOKUP(AS18,PROGRAMAS!B2:C59,2,0), )</f>
        <v>Cultura ciudadana para la confianza, la convivencia y la participación desde la vida cotidiana</v>
      </c>
      <c r="AU18" s="10">
        <v>2164</v>
      </c>
      <c r="AV18" s="10" t="str">
        <f>IFERROR(VLOOKUP(AU18,PROGRAMAS!G2:I24,2,0), )</f>
        <v>TEUSAQUILLO RESPIRA CONFIANZA Y SEGURIDAD CIUDADANA</v>
      </c>
      <c r="AW18" s="22">
        <v>1</v>
      </c>
      <c r="AX18" s="22">
        <v>1</v>
      </c>
      <c r="AY18" s="22"/>
      <c r="AZ18" s="22"/>
      <c r="BA18" s="22"/>
      <c r="BB18" s="22"/>
      <c r="BC18" s="22"/>
      <c r="BD18" s="69"/>
      <c r="BE18" s="69"/>
      <c r="BF18" s="69"/>
      <c r="BG18" s="69"/>
      <c r="BH18" s="69"/>
      <c r="BI18" s="69"/>
      <c r="BJ18" s="69"/>
      <c r="BK18" s="69"/>
      <c r="BL18" s="69"/>
      <c r="BM18" s="69"/>
      <c r="BN18" s="5"/>
      <c r="BO18" s="22"/>
      <c r="BP18" s="5"/>
      <c r="BQ18" s="5"/>
      <c r="BR18" s="5"/>
      <c r="BS18" s="5"/>
      <c r="BT18" s="5"/>
      <c r="BU18" s="5"/>
      <c r="BV18" s="5"/>
      <c r="BW18" s="5"/>
      <c r="BX18" s="22"/>
      <c r="BY18" s="113">
        <v>8050000</v>
      </c>
      <c r="BZ18" s="22">
        <v>3</v>
      </c>
      <c r="CA18" s="22">
        <v>15</v>
      </c>
      <c r="CB18" s="9">
        <v>44941</v>
      </c>
      <c r="CC18" s="5"/>
      <c r="CD18" s="5"/>
      <c r="CE18" s="113"/>
      <c r="CF18" s="22"/>
      <c r="CG18" s="22"/>
      <c r="CH18" s="9"/>
      <c r="CI18" s="5"/>
      <c r="CJ18" s="5"/>
      <c r="CK18" s="5"/>
      <c r="CL18" s="5"/>
      <c r="CM18" s="22"/>
      <c r="CN18" s="9"/>
      <c r="CO18" s="5">
        <f t="shared" si="1"/>
        <v>8050000</v>
      </c>
      <c r="CP18" s="77">
        <f t="shared" si="2"/>
        <v>3</v>
      </c>
      <c r="CQ18" s="77">
        <f t="shared" si="3"/>
        <v>15</v>
      </c>
      <c r="CR18" s="9">
        <v>44941</v>
      </c>
      <c r="CS18" s="5">
        <f t="shared" si="4"/>
        <v>26450000</v>
      </c>
      <c r="CT18" s="5"/>
      <c r="CU18" s="10"/>
      <c r="CV18" s="10"/>
      <c r="CW18" s="10" t="s">
        <v>132</v>
      </c>
      <c r="CX18" s="10" t="s">
        <v>133</v>
      </c>
      <c r="CY18" s="10"/>
      <c r="CZ18" s="10" t="s">
        <v>276</v>
      </c>
      <c r="DA18" s="10" t="s">
        <v>292</v>
      </c>
      <c r="DB18" s="122" t="s">
        <v>293</v>
      </c>
      <c r="DC18" s="122" t="s">
        <v>137</v>
      </c>
    </row>
    <row r="19" spans="1:108" ht="16.5" customHeight="1">
      <c r="A19" s="119" t="s">
        <v>304</v>
      </c>
      <c r="B19" s="10">
        <v>2022</v>
      </c>
      <c r="C19" s="16" t="s">
        <v>280</v>
      </c>
      <c r="D19" s="138" t="s">
        <v>305</v>
      </c>
      <c r="E19" s="90" t="s">
        <v>282</v>
      </c>
      <c r="F19" s="10" t="s">
        <v>283</v>
      </c>
      <c r="G19" s="10" t="s">
        <v>117</v>
      </c>
      <c r="H19" s="10" t="s">
        <v>118</v>
      </c>
      <c r="I19" s="10" t="s">
        <v>119</v>
      </c>
      <c r="J19" s="10" t="s">
        <v>284</v>
      </c>
      <c r="K19" s="10" t="s">
        <v>306</v>
      </c>
      <c r="L19" s="10" t="str">
        <f t="shared" si="0"/>
        <v>EDINSON AGUJA MATOMA___</v>
      </c>
      <c r="M19" s="10" t="s">
        <v>122</v>
      </c>
      <c r="N19" s="22">
        <v>1012379356</v>
      </c>
      <c r="O19" s="130"/>
      <c r="P19" s="10" t="s">
        <v>123</v>
      </c>
      <c r="Q19" s="10" t="s">
        <v>124</v>
      </c>
      <c r="R19" s="118" t="s">
        <v>236</v>
      </c>
      <c r="S19" s="118"/>
      <c r="T19" s="10"/>
      <c r="U19" s="10"/>
      <c r="V19" s="22"/>
      <c r="W19" s="10"/>
      <c r="X19" s="10"/>
      <c r="Y19" s="10"/>
      <c r="Z19" s="22">
        <v>3005699131</v>
      </c>
      <c r="AA19" s="22"/>
      <c r="AB19" s="22">
        <v>8</v>
      </c>
      <c r="AC19" s="10">
        <v>0</v>
      </c>
      <c r="AD19" s="99">
        <v>44581</v>
      </c>
      <c r="AE19" s="99">
        <v>44593</v>
      </c>
      <c r="AF19" s="15" t="s">
        <v>287</v>
      </c>
      <c r="AG19" s="9">
        <v>44834</v>
      </c>
      <c r="AH19" s="113">
        <v>2300000</v>
      </c>
      <c r="AI19" s="113">
        <v>18400000</v>
      </c>
      <c r="AJ19" s="10" t="s">
        <v>307</v>
      </c>
      <c r="AK19" s="10" t="s">
        <v>129</v>
      </c>
      <c r="AL19" s="10">
        <v>379</v>
      </c>
      <c r="AM19" s="10" t="s">
        <v>308</v>
      </c>
      <c r="AN19" s="8" t="s">
        <v>291</v>
      </c>
      <c r="AO19" s="10" t="s">
        <v>131</v>
      </c>
      <c r="AP19" s="22">
        <v>3311603432164</v>
      </c>
      <c r="AQ19" s="10">
        <v>3</v>
      </c>
      <c r="AR19" s="10" t="str">
        <f>IFERROR(VLOOKUP(AQ19,PROGRAMAS!D2:E59,2,0), )</f>
        <v>Propósito 3: Inspirar confianza y legitimidad para vivir sin miedo y ser epicentro de cultura ciudadana, paz y reconciliación</v>
      </c>
      <c r="AS19" s="10">
        <v>43</v>
      </c>
      <c r="AT19" s="10" t="str">
        <f>IFERROR(VLOOKUP(AS19,PROGRAMAS!B2:C59,2,0), )</f>
        <v>Cultura ciudadana para la confianza, la convivencia y la participación desde la vida cotidiana</v>
      </c>
      <c r="AU19" s="10">
        <v>2164</v>
      </c>
      <c r="AV19" s="10" t="str">
        <f>IFERROR(VLOOKUP(AU19,PROGRAMAS!G2:I24,2,0), )</f>
        <v>TEUSAQUILLO RESPIRA CONFIANZA Y SEGURIDAD CIUDADANA</v>
      </c>
      <c r="AW19" s="22"/>
      <c r="AX19" s="22"/>
      <c r="AY19" s="22"/>
      <c r="AZ19" s="22"/>
      <c r="BA19" s="22"/>
      <c r="BB19" s="22"/>
      <c r="BC19" s="22"/>
      <c r="BD19" s="69"/>
      <c r="BE19" s="69"/>
      <c r="BF19" s="69"/>
      <c r="BG19" s="69"/>
      <c r="BH19" s="69"/>
      <c r="BI19" s="69"/>
      <c r="BJ19" s="69"/>
      <c r="BK19" s="69"/>
      <c r="BL19" s="69"/>
      <c r="BM19" s="69"/>
      <c r="BN19" s="5"/>
      <c r="BO19" s="22"/>
      <c r="BP19" s="5"/>
      <c r="BQ19" s="5"/>
      <c r="BR19" s="5"/>
      <c r="BS19" s="5"/>
      <c r="BT19" s="5"/>
      <c r="BU19" s="5"/>
      <c r="BV19" s="5"/>
      <c r="BW19" s="5"/>
      <c r="BX19" s="22"/>
      <c r="BY19" s="113"/>
      <c r="BZ19" s="22"/>
      <c r="CA19" s="22"/>
      <c r="CB19" s="9"/>
      <c r="CC19" s="5"/>
      <c r="CD19" s="5"/>
      <c r="CE19" s="113"/>
      <c r="CF19" s="22"/>
      <c r="CG19" s="22"/>
      <c r="CH19" s="9"/>
      <c r="CI19" s="5"/>
      <c r="CJ19" s="5"/>
      <c r="CK19" s="5"/>
      <c r="CL19" s="5"/>
      <c r="CM19" s="22"/>
      <c r="CN19" s="9"/>
      <c r="CO19" s="5">
        <f t="shared" si="1"/>
        <v>0</v>
      </c>
      <c r="CP19" s="77">
        <f t="shared" si="2"/>
        <v>0</v>
      </c>
      <c r="CQ19" s="77">
        <f t="shared" si="3"/>
        <v>0</v>
      </c>
      <c r="CR19" s="9">
        <v>44834</v>
      </c>
      <c r="CS19" s="5">
        <f t="shared" si="4"/>
        <v>18400000</v>
      </c>
      <c r="CT19" s="5"/>
      <c r="CU19" s="10"/>
      <c r="CV19" s="10"/>
      <c r="CW19" s="10" t="s">
        <v>309</v>
      </c>
      <c r="CX19" s="10" t="s">
        <v>309</v>
      </c>
      <c r="CY19" s="10"/>
      <c r="CZ19" s="10" t="s">
        <v>276</v>
      </c>
      <c r="DA19" s="10" t="s">
        <v>292</v>
      </c>
      <c r="DB19" s="122" t="s">
        <v>293</v>
      </c>
      <c r="DC19" s="122" t="s">
        <v>137</v>
      </c>
    </row>
    <row r="20" spans="1:108" ht="16.5" customHeight="1">
      <c r="A20" s="119" t="s">
        <v>310</v>
      </c>
      <c r="B20" s="10">
        <v>2022</v>
      </c>
      <c r="C20" s="16" t="s">
        <v>280</v>
      </c>
      <c r="D20" s="138" t="s">
        <v>311</v>
      </c>
      <c r="E20" s="17" t="s">
        <v>282</v>
      </c>
      <c r="F20" s="10" t="s">
        <v>283</v>
      </c>
      <c r="G20" s="10" t="s">
        <v>117</v>
      </c>
      <c r="H20" s="10" t="s">
        <v>118</v>
      </c>
      <c r="I20" s="10" t="s">
        <v>119</v>
      </c>
      <c r="J20" s="10" t="s">
        <v>284</v>
      </c>
      <c r="K20" s="10" t="s">
        <v>312</v>
      </c>
      <c r="L20" s="10" t="str">
        <f t="shared" si="0"/>
        <v>ELIZABETH FRANCO CASTRO___</v>
      </c>
      <c r="M20" s="10" t="s">
        <v>122</v>
      </c>
      <c r="N20" s="22">
        <v>1030539568</v>
      </c>
      <c r="O20" s="130"/>
      <c r="P20" s="10" t="s">
        <v>123</v>
      </c>
      <c r="Q20" s="10" t="s">
        <v>124</v>
      </c>
      <c r="R20" s="118" t="s">
        <v>313</v>
      </c>
      <c r="S20" s="118"/>
      <c r="T20" s="10"/>
      <c r="U20" s="10"/>
      <c r="V20" s="22"/>
      <c r="W20" s="10"/>
      <c r="X20" s="10"/>
      <c r="Y20" s="10"/>
      <c r="Z20" s="22">
        <v>3203159060</v>
      </c>
      <c r="AA20" s="22"/>
      <c r="AB20" s="22">
        <v>8</v>
      </c>
      <c r="AC20" s="10">
        <v>0</v>
      </c>
      <c r="AD20" s="99">
        <v>44581</v>
      </c>
      <c r="AE20" s="101">
        <v>44601</v>
      </c>
      <c r="AF20" s="15" t="s">
        <v>314</v>
      </c>
      <c r="AG20" s="9">
        <v>44842</v>
      </c>
      <c r="AH20" s="113">
        <v>2300000</v>
      </c>
      <c r="AI20" s="113">
        <v>18400000</v>
      </c>
      <c r="AJ20" t="s">
        <v>315</v>
      </c>
      <c r="AK20" s="10" t="s">
        <v>129</v>
      </c>
      <c r="AL20" s="10">
        <v>388</v>
      </c>
      <c r="AM20" s="10" t="s">
        <v>316</v>
      </c>
      <c r="AN20" s="8" t="s">
        <v>291</v>
      </c>
      <c r="AO20" s="10" t="s">
        <v>131</v>
      </c>
      <c r="AP20" s="22">
        <v>3311603432164</v>
      </c>
      <c r="AQ20" s="10">
        <v>3</v>
      </c>
      <c r="AR20" s="10" t="str">
        <f>IFERROR(VLOOKUP(AQ20,PROGRAMAS!D2:E59,2,0), )</f>
        <v>Propósito 3: Inspirar confianza y legitimidad para vivir sin miedo y ser epicentro de cultura ciudadana, paz y reconciliación</v>
      </c>
      <c r="AS20" s="10">
        <v>43</v>
      </c>
      <c r="AT20" s="10" t="str">
        <f>IFERROR(VLOOKUP(AS20,PROGRAMAS!B2:C59,2,0), )</f>
        <v>Cultura ciudadana para la confianza, la convivencia y la participación desde la vida cotidiana</v>
      </c>
      <c r="AU20" s="10">
        <v>2164</v>
      </c>
      <c r="AV20" s="10" t="str">
        <f>IFERROR(VLOOKUP(AU20,PROGRAMAS!G2:I24,2,0), )</f>
        <v>TEUSAQUILLO RESPIRA CONFIANZA Y SEGURIDAD CIUDADANA</v>
      </c>
      <c r="AW20" s="22">
        <v>1</v>
      </c>
      <c r="AX20" s="22">
        <v>1</v>
      </c>
      <c r="AY20" s="22"/>
      <c r="AZ20" s="22"/>
      <c r="BA20" s="22"/>
      <c r="BB20" s="22"/>
      <c r="BC20" s="22"/>
      <c r="BD20" s="69"/>
      <c r="BE20" s="69"/>
      <c r="BF20" s="69"/>
      <c r="BG20" s="69"/>
      <c r="BH20" s="69"/>
      <c r="BI20" s="69"/>
      <c r="BJ20" s="69"/>
      <c r="BK20" s="69"/>
      <c r="BL20" s="69"/>
      <c r="BM20" s="69"/>
      <c r="BN20" s="5"/>
      <c r="BO20" s="22"/>
      <c r="BP20" s="5"/>
      <c r="BQ20" s="5"/>
      <c r="BR20" s="5"/>
      <c r="BS20" s="5"/>
      <c r="BT20" s="5"/>
      <c r="BU20" s="5"/>
      <c r="BV20" s="5"/>
      <c r="BW20" s="5"/>
      <c r="BX20" s="22"/>
      <c r="BY20" s="113">
        <v>7666666</v>
      </c>
      <c r="BZ20" s="22">
        <v>3</v>
      </c>
      <c r="CA20" s="22">
        <v>10</v>
      </c>
      <c r="CB20" s="9">
        <v>44944</v>
      </c>
      <c r="CC20" s="5"/>
      <c r="CD20" s="5"/>
      <c r="CE20" s="113"/>
      <c r="CF20" s="22"/>
      <c r="CG20" s="22"/>
      <c r="CH20" s="9"/>
      <c r="CI20" s="5"/>
      <c r="CJ20" s="5"/>
      <c r="CK20" s="5"/>
      <c r="CL20" s="5"/>
      <c r="CM20" s="22"/>
      <c r="CN20" s="9"/>
      <c r="CO20" s="5">
        <f t="shared" si="1"/>
        <v>7666666</v>
      </c>
      <c r="CP20" s="77">
        <f t="shared" si="2"/>
        <v>3</v>
      </c>
      <c r="CQ20" s="77">
        <f t="shared" si="3"/>
        <v>10</v>
      </c>
      <c r="CR20" s="9">
        <v>44944</v>
      </c>
      <c r="CS20" s="5">
        <f t="shared" si="4"/>
        <v>26066666</v>
      </c>
      <c r="CT20" s="5"/>
      <c r="CU20" s="10"/>
      <c r="CV20" s="10"/>
      <c r="CW20" s="10" t="s">
        <v>132</v>
      </c>
      <c r="CX20" s="10" t="s">
        <v>133</v>
      </c>
      <c r="CY20" s="10"/>
      <c r="CZ20" s="10" t="s">
        <v>276</v>
      </c>
      <c r="DA20" s="10" t="s">
        <v>292</v>
      </c>
      <c r="DB20" s="122" t="s">
        <v>293</v>
      </c>
      <c r="DC20" s="122" t="s">
        <v>137</v>
      </c>
    </row>
    <row r="21" spans="1:108" ht="16.5" customHeight="1">
      <c r="A21" s="119" t="s">
        <v>317</v>
      </c>
      <c r="B21" s="10">
        <v>2022</v>
      </c>
      <c r="C21" s="16" t="s">
        <v>280</v>
      </c>
      <c r="D21" s="138" t="s">
        <v>318</v>
      </c>
      <c r="E21" s="17" t="s">
        <v>282</v>
      </c>
      <c r="F21" s="10" t="s">
        <v>283</v>
      </c>
      <c r="G21" s="10" t="s">
        <v>117</v>
      </c>
      <c r="H21" s="10" t="s">
        <v>118</v>
      </c>
      <c r="I21" s="10" t="s">
        <v>119</v>
      </c>
      <c r="J21" s="10" t="s">
        <v>284</v>
      </c>
      <c r="K21" s="10" t="s">
        <v>319</v>
      </c>
      <c r="L21" s="10" t="str">
        <f t="shared" si="0"/>
        <v>ELVIS ENRIQUE DONADO PAREJO___</v>
      </c>
      <c r="M21" s="10" t="s">
        <v>122</v>
      </c>
      <c r="N21" s="22">
        <v>72282962</v>
      </c>
      <c r="O21" s="130"/>
      <c r="P21" s="10" t="s">
        <v>320</v>
      </c>
      <c r="Q21" s="10" t="s">
        <v>124</v>
      </c>
      <c r="R21" s="118" t="s">
        <v>236</v>
      </c>
      <c r="S21" s="118"/>
      <c r="T21" s="10"/>
      <c r="U21" s="10"/>
      <c r="V21" s="22"/>
      <c r="W21" s="10"/>
      <c r="X21" s="10"/>
      <c r="Y21" s="10"/>
      <c r="Z21" s="22">
        <v>3163340702</v>
      </c>
      <c r="AA21" s="22"/>
      <c r="AB21" s="22">
        <v>8</v>
      </c>
      <c r="AC21" s="10">
        <v>0</v>
      </c>
      <c r="AD21" s="99">
        <v>44581</v>
      </c>
      <c r="AE21" s="99">
        <v>44593</v>
      </c>
      <c r="AF21" s="15" t="s">
        <v>287</v>
      </c>
      <c r="AG21" s="9">
        <v>44834</v>
      </c>
      <c r="AH21" s="113">
        <v>2300000</v>
      </c>
      <c r="AI21" s="113">
        <v>18400000</v>
      </c>
      <c r="AJ21" s="10" t="s">
        <v>321</v>
      </c>
      <c r="AK21" s="10" t="s">
        <v>129</v>
      </c>
      <c r="AL21" s="10">
        <v>382</v>
      </c>
      <c r="AM21" s="10" t="s">
        <v>322</v>
      </c>
      <c r="AN21" s="8" t="s">
        <v>291</v>
      </c>
      <c r="AO21" s="10" t="s">
        <v>131</v>
      </c>
      <c r="AP21" s="22">
        <v>3311603432164</v>
      </c>
      <c r="AQ21" s="10">
        <v>3</v>
      </c>
      <c r="AR21" s="10" t="str">
        <f>IFERROR(VLOOKUP(AQ21,PROGRAMAS!D2:E59,2,0), )</f>
        <v>Propósito 3: Inspirar confianza y legitimidad para vivir sin miedo y ser epicentro de cultura ciudadana, paz y reconciliación</v>
      </c>
      <c r="AS21" s="10">
        <v>43</v>
      </c>
      <c r="AT21" s="10" t="str">
        <f>IFERROR(VLOOKUP(AS21,PROGRAMAS!B2:C59,2,0), )</f>
        <v>Cultura ciudadana para la confianza, la convivencia y la participación desde la vida cotidiana</v>
      </c>
      <c r="AU21" s="10">
        <v>2164</v>
      </c>
      <c r="AV21" s="10" t="str">
        <f>IFERROR(VLOOKUP(AU21,PROGRAMAS!G2:I24,2,0), )</f>
        <v>TEUSAQUILLO RESPIRA CONFIANZA Y SEGURIDAD CIUDADANA</v>
      </c>
      <c r="AW21" s="22">
        <v>1</v>
      </c>
      <c r="AX21" s="22">
        <v>1</v>
      </c>
      <c r="AY21" s="22"/>
      <c r="AZ21" s="22"/>
      <c r="BA21" s="22"/>
      <c r="BB21" s="22"/>
      <c r="BC21" s="22"/>
      <c r="BD21" s="69"/>
      <c r="BE21" s="69"/>
      <c r="BF21" s="69"/>
      <c r="BG21" s="69"/>
      <c r="BH21" s="69"/>
      <c r="BI21" s="69"/>
      <c r="BJ21" s="69"/>
      <c r="BK21" s="69"/>
      <c r="BL21" s="69"/>
      <c r="BM21" s="69"/>
      <c r="BN21" s="5"/>
      <c r="BO21" s="22"/>
      <c r="BP21" s="5"/>
      <c r="BQ21" s="5"/>
      <c r="BR21" s="5"/>
      <c r="BS21" s="5"/>
      <c r="BT21" s="5"/>
      <c r="BU21" s="5"/>
      <c r="BV21" s="5"/>
      <c r="BW21" s="5"/>
      <c r="BX21" s="22"/>
      <c r="BY21" s="113">
        <v>8050000</v>
      </c>
      <c r="BZ21" s="22">
        <v>3</v>
      </c>
      <c r="CA21" s="22">
        <v>15</v>
      </c>
      <c r="CB21" s="9">
        <v>44941</v>
      </c>
      <c r="CC21" s="5"/>
      <c r="CD21" s="5"/>
      <c r="CE21" s="113"/>
      <c r="CF21" s="22"/>
      <c r="CG21" s="22"/>
      <c r="CH21" s="9"/>
      <c r="CI21" s="5"/>
      <c r="CJ21" s="5"/>
      <c r="CK21" s="5"/>
      <c r="CL21" s="5"/>
      <c r="CM21" s="22"/>
      <c r="CN21" s="9"/>
      <c r="CO21" s="5">
        <f t="shared" si="1"/>
        <v>8050000</v>
      </c>
      <c r="CP21" s="77">
        <f t="shared" si="2"/>
        <v>3</v>
      </c>
      <c r="CQ21" s="77">
        <f t="shared" si="3"/>
        <v>15</v>
      </c>
      <c r="CR21" s="116">
        <v>44941</v>
      </c>
      <c r="CS21" s="5">
        <f t="shared" si="4"/>
        <v>26450000</v>
      </c>
      <c r="CT21" s="5"/>
      <c r="CU21" s="10"/>
      <c r="CV21" s="10"/>
      <c r="CW21" s="10" t="s">
        <v>132</v>
      </c>
      <c r="CX21" s="10" t="s">
        <v>133</v>
      </c>
      <c r="CY21" s="10"/>
      <c r="CZ21" s="10" t="s">
        <v>276</v>
      </c>
      <c r="DA21" s="10" t="s">
        <v>292</v>
      </c>
      <c r="DB21" s="122" t="s">
        <v>293</v>
      </c>
      <c r="DC21" s="122" t="s">
        <v>137</v>
      </c>
    </row>
    <row r="22" spans="1:108" ht="16.5" customHeight="1">
      <c r="A22" s="119" t="s">
        <v>323</v>
      </c>
      <c r="B22" s="10">
        <v>2022</v>
      </c>
      <c r="C22" s="16" t="s">
        <v>280</v>
      </c>
      <c r="D22" s="138" t="s">
        <v>324</v>
      </c>
      <c r="E22" s="17" t="s">
        <v>282</v>
      </c>
      <c r="F22" s="10" t="s">
        <v>283</v>
      </c>
      <c r="G22" s="10" t="s">
        <v>117</v>
      </c>
      <c r="H22" s="10" t="s">
        <v>118</v>
      </c>
      <c r="I22" s="10" t="s">
        <v>119</v>
      </c>
      <c r="J22" s="10" t="s">
        <v>284</v>
      </c>
      <c r="K22" s="10" t="s">
        <v>325</v>
      </c>
      <c r="L22" s="10" t="str">
        <f t="shared" si="0"/>
        <v>GERMAN OSWALDO SALINAS BERMUDEZ___</v>
      </c>
      <c r="M22" s="10" t="s">
        <v>122</v>
      </c>
      <c r="N22" s="22">
        <v>19299111</v>
      </c>
      <c r="O22" s="130"/>
      <c r="P22" s="10" t="s">
        <v>123</v>
      </c>
      <c r="Q22" s="10" t="s">
        <v>124</v>
      </c>
      <c r="R22" s="118" t="s">
        <v>326</v>
      </c>
      <c r="S22" s="118"/>
      <c r="T22" s="10"/>
      <c r="U22" s="10"/>
      <c r="V22" s="22"/>
      <c r="W22" s="10"/>
      <c r="X22" s="10"/>
      <c r="Y22" s="10"/>
      <c r="Z22" s="22">
        <v>3013308555</v>
      </c>
      <c r="AA22" s="22"/>
      <c r="AB22" s="22">
        <v>8</v>
      </c>
      <c r="AC22" s="10">
        <v>0</v>
      </c>
      <c r="AD22" s="99">
        <v>44581</v>
      </c>
      <c r="AE22" s="99">
        <v>44594</v>
      </c>
      <c r="AF22" s="15" t="s">
        <v>327</v>
      </c>
      <c r="AG22" s="9">
        <v>44835</v>
      </c>
      <c r="AH22" s="113">
        <v>2300000</v>
      </c>
      <c r="AI22" s="113">
        <v>18400000</v>
      </c>
      <c r="AJ22" s="13" t="s">
        <v>328</v>
      </c>
      <c r="AK22" s="10" t="s">
        <v>129</v>
      </c>
      <c r="AL22" s="10">
        <v>377</v>
      </c>
      <c r="AM22" s="10" t="s">
        <v>329</v>
      </c>
      <c r="AN22" s="8" t="s">
        <v>291</v>
      </c>
      <c r="AO22" s="10" t="s">
        <v>131</v>
      </c>
      <c r="AP22" s="22">
        <v>3311603432164</v>
      </c>
      <c r="AQ22" s="10">
        <v>3</v>
      </c>
      <c r="AR22" s="10" t="str">
        <f>IFERROR(VLOOKUP(AQ22,PROGRAMAS!D2:E59,2,0), )</f>
        <v>Propósito 3: Inspirar confianza y legitimidad para vivir sin miedo y ser epicentro de cultura ciudadana, paz y reconciliación</v>
      </c>
      <c r="AS22" s="10">
        <v>43</v>
      </c>
      <c r="AT22" s="10" t="str">
        <f>IFERROR(VLOOKUP(AS22,PROGRAMAS!B2:C59,2,0), )</f>
        <v>Cultura ciudadana para la confianza, la convivencia y la participación desde la vida cotidiana</v>
      </c>
      <c r="AU22" s="10">
        <v>2164</v>
      </c>
      <c r="AV22" s="10" t="str">
        <f>IFERROR(VLOOKUP(AU22,PROGRAMAS!G2:I24,2,0), )</f>
        <v>TEUSAQUILLO RESPIRA CONFIANZA Y SEGURIDAD CIUDADANA</v>
      </c>
      <c r="AW22" s="22">
        <v>1</v>
      </c>
      <c r="AX22" s="22">
        <v>1</v>
      </c>
      <c r="AY22" s="22"/>
      <c r="AZ22" s="22"/>
      <c r="BA22" s="22"/>
      <c r="BB22" s="22"/>
      <c r="BC22" s="22"/>
      <c r="BD22" s="69"/>
      <c r="BE22" s="69"/>
      <c r="BF22" s="69"/>
      <c r="BG22" s="69"/>
      <c r="BH22" s="69"/>
      <c r="BI22" s="69"/>
      <c r="BJ22" s="69"/>
      <c r="BK22" s="69"/>
      <c r="BL22" s="69"/>
      <c r="BM22" s="69"/>
      <c r="BN22" s="5"/>
      <c r="BO22" s="22"/>
      <c r="BP22" s="5"/>
      <c r="BQ22" s="5"/>
      <c r="BR22" s="5"/>
      <c r="BS22" s="5"/>
      <c r="BT22" s="5"/>
      <c r="BU22" s="5"/>
      <c r="BV22" s="5"/>
      <c r="BW22" s="5"/>
      <c r="BX22" s="22"/>
      <c r="BY22" s="113">
        <v>8050000</v>
      </c>
      <c r="BZ22" s="22">
        <v>3</v>
      </c>
      <c r="CA22" s="22">
        <v>15</v>
      </c>
      <c r="CB22" s="9">
        <v>44942</v>
      </c>
      <c r="CC22" s="5"/>
      <c r="CD22" s="5"/>
      <c r="CE22" s="113"/>
      <c r="CF22" s="22"/>
      <c r="CG22" s="22"/>
      <c r="CH22" s="9"/>
      <c r="CI22" s="5"/>
      <c r="CJ22" s="5"/>
      <c r="CK22" s="5"/>
      <c r="CL22" s="5"/>
      <c r="CM22" s="22"/>
      <c r="CN22" s="9"/>
      <c r="CO22" s="5">
        <f t="shared" si="1"/>
        <v>8050000</v>
      </c>
      <c r="CP22" s="77">
        <f t="shared" si="2"/>
        <v>3</v>
      </c>
      <c r="CQ22" s="77">
        <f t="shared" si="3"/>
        <v>15</v>
      </c>
      <c r="CR22" s="9">
        <v>44942</v>
      </c>
      <c r="CS22" s="5">
        <f t="shared" si="4"/>
        <v>26450000</v>
      </c>
      <c r="CT22" s="5"/>
      <c r="CU22" s="10"/>
      <c r="CV22" s="10"/>
      <c r="CW22" s="10" t="s">
        <v>132</v>
      </c>
      <c r="CX22" s="10" t="s">
        <v>133</v>
      </c>
      <c r="CY22" s="10"/>
      <c r="CZ22" s="10" t="s">
        <v>276</v>
      </c>
      <c r="DA22" s="10" t="s">
        <v>292</v>
      </c>
      <c r="DB22" s="122" t="s">
        <v>293</v>
      </c>
      <c r="DC22" s="122" t="s">
        <v>137</v>
      </c>
    </row>
    <row r="23" spans="1:108" ht="16.5" customHeight="1">
      <c r="A23" s="119" t="s">
        <v>330</v>
      </c>
      <c r="B23" s="10">
        <v>2022</v>
      </c>
      <c r="C23" s="16" t="s">
        <v>280</v>
      </c>
      <c r="D23" s="138" t="s">
        <v>331</v>
      </c>
      <c r="E23" s="17" t="s">
        <v>282</v>
      </c>
      <c r="F23" s="10" t="s">
        <v>283</v>
      </c>
      <c r="G23" s="10" t="s">
        <v>117</v>
      </c>
      <c r="H23" s="10" t="s">
        <v>118</v>
      </c>
      <c r="I23" s="10" t="s">
        <v>119</v>
      </c>
      <c r="J23" s="10" t="s">
        <v>284</v>
      </c>
      <c r="K23" s="10" t="s">
        <v>332</v>
      </c>
      <c r="L23" s="10" t="str">
        <f t="shared" si="0"/>
        <v>JHEFFERSON DAVID OVALLE MONTAÑEZ___</v>
      </c>
      <c r="M23" s="10" t="s">
        <v>122</v>
      </c>
      <c r="N23" s="22">
        <v>1014206003</v>
      </c>
      <c r="O23" s="130"/>
      <c r="P23" s="10" t="s">
        <v>123</v>
      </c>
      <c r="Q23" s="10" t="s">
        <v>124</v>
      </c>
      <c r="R23" s="118" t="s">
        <v>333</v>
      </c>
      <c r="S23" s="118"/>
      <c r="T23" s="10"/>
      <c r="U23" s="10"/>
      <c r="V23" s="22"/>
      <c r="W23" s="10"/>
      <c r="X23" s="10"/>
      <c r="Y23" s="10"/>
      <c r="Z23" s="22">
        <v>3202832574</v>
      </c>
      <c r="AA23" s="22"/>
      <c r="AB23" s="22">
        <v>8</v>
      </c>
      <c r="AC23" s="10">
        <v>0</v>
      </c>
      <c r="AD23" s="99">
        <v>44583</v>
      </c>
      <c r="AE23" s="99">
        <v>44594</v>
      </c>
      <c r="AF23" s="15" t="s">
        <v>327</v>
      </c>
      <c r="AG23" s="9">
        <v>44835</v>
      </c>
      <c r="AH23" s="113">
        <v>2300000</v>
      </c>
      <c r="AI23" s="113">
        <v>18400000</v>
      </c>
      <c r="AJ23" s="12" t="s">
        <v>334</v>
      </c>
      <c r="AK23" s="10" t="s">
        <v>129</v>
      </c>
      <c r="AL23" s="10">
        <v>390</v>
      </c>
      <c r="AM23" s="10" t="s">
        <v>335</v>
      </c>
      <c r="AN23" s="8" t="s">
        <v>291</v>
      </c>
      <c r="AO23" s="10" t="s">
        <v>131</v>
      </c>
      <c r="AP23" s="22">
        <v>3311603432164</v>
      </c>
      <c r="AQ23" s="10">
        <v>3</v>
      </c>
      <c r="AR23" s="10" t="str">
        <f>IFERROR(VLOOKUP(AQ23,PROGRAMAS!D2:E59,2,0), )</f>
        <v>Propósito 3: Inspirar confianza y legitimidad para vivir sin miedo y ser epicentro de cultura ciudadana, paz y reconciliación</v>
      </c>
      <c r="AS23" s="10">
        <v>43</v>
      </c>
      <c r="AT23" s="10" t="str">
        <f>IFERROR(VLOOKUP(AS23,PROGRAMAS!B2:C59,2,0), )</f>
        <v>Cultura ciudadana para la confianza, la convivencia y la participación desde la vida cotidiana</v>
      </c>
      <c r="AU23" s="10">
        <v>2164</v>
      </c>
      <c r="AV23" s="10" t="str">
        <f>IFERROR(VLOOKUP(AU23,PROGRAMAS!G2:I24,2,0), )</f>
        <v>TEUSAQUILLO RESPIRA CONFIANZA Y SEGURIDAD CIUDADANA</v>
      </c>
      <c r="AW23" s="22">
        <v>1</v>
      </c>
      <c r="AX23" s="22">
        <v>1</v>
      </c>
      <c r="AY23" s="22"/>
      <c r="AZ23" s="22"/>
      <c r="BA23" s="22"/>
      <c r="BB23" s="22"/>
      <c r="BC23" s="22"/>
      <c r="BD23" s="69"/>
      <c r="BE23" s="69"/>
      <c r="BF23" s="69"/>
      <c r="BG23" s="69"/>
      <c r="BH23" s="69"/>
      <c r="BI23" s="69"/>
      <c r="BJ23" s="69"/>
      <c r="BK23" s="69"/>
      <c r="BL23" s="69"/>
      <c r="BM23" s="69"/>
      <c r="BN23" s="5"/>
      <c r="BO23" s="22"/>
      <c r="BP23" s="5"/>
      <c r="BQ23" s="5"/>
      <c r="BR23" s="5"/>
      <c r="BS23" s="5"/>
      <c r="BT23" s="5"/>
      <c r="BU23" s="5"/>
      <c r="BV23" s="5"/>
      <c r="BW23" s="5"/>
      <c r="BX23" s="22"/>
      <c r="BY23" s="113">
        <v>8050000</v>
      </c>
      <c r="BZ23" s="22">
        <v>3</v>
      </c>
      <c r="CA23" s="22">
        <v>15</v>
      </c>
      <c r="CB23" s="9">
        <v>44942</v>
      </c>
      <c r="CC23" s="5"/>
      <c r="CD23" s="5"/>
      <c r="CE23" s="113"/>
      <c r="CF23" s="22"/>
      <c r="CG23" s="22"/>
      <c r="CH23" s="9"/>
      <c r="CI23" s="5"/>
      <c r="CJ23" s="5"/>
      <c r="CK23" s="5"/>
      <c r="CL23" s="5"/>
      <c r="CM23" s="22"/>
      <c r="CN23" s="9"/>
      <c r="CO23" s="5">
        <f t="shared" si="1"/>
        <v>8050000</v>
      </c>
      <c r="CP23" s="77">
        <f t="shared" si="2"/>
        <v>3</v>
      </c>
      <c r="CQ23" s="77">
        <f t="shared" si="3"/>
        <v>15</v>
      </c>
      <c r="CR23" s="9">
        <v>44942</v>
      </c>
      <c r="CS23" s="5">
        <f t="shared" si="4"/>
        <v>26450000</v>
      </c>
      <c r="CT23" s="5"/>
      <c r="CU23" s="10"/>
      <c r="CV23" s="10"/>
      <c r="CW23" s="10" t="s">
        <v>132</v>
      </c>
      <c r="CX23" s="10" t="s">
        <v>133</v>
      </c>
      <c r="CY23" s="10"/>
      <c r="CZ23" s="10" t="s">
        <v>276</v>
      </c>
      <c r="DA23" s="10" t="s">
        <v>292</v>
      </c>
      <c r="DB23" s="122" t="s">
        <v>293</v>
      </c>
      <c r="DC23" s="122" t="s">
        <v>137</v>
      </c>
    </row>
    <row r="24" spans="1:108" ht="16.5" customHeight="1">
      <c r="A24" s="119" t="s">
        <v>336</v>
      </c>
      <c r="B24" s="10">
        <v>2022</v>
      </c>
      <c r="C24" s="16" t="s">
        <v>280</v>
      </c>
      <c r="D24" s="138" t="s">
        <v>337</v>
      </c>
      <c r="E24" s="90" t="s">
        <v>282</v>
      </c>
      <c r="F24" s="10" t="s">
        <v>283</v>
      </c>
      <c r="G24" s="10" t="s">
        <v>117</v>
      </c>
      <c r="H24" s="10" t="s">
        <v>118</v>
      </c>
      <c r="I24" s="10" t="s">
        <v>119</v>
      </c>
      <c r="J24" s="10" t="s">
        <v>284</v>
      </c>
      <c r="K24" s="10" t="s">
        <v>338</v>
      </c>
      <c r="L24" s="10" t="str">
        <f t="shared" si="0"/>
        <v>JOHANA PATRICIA ROMERO SANCHEZ___</v>
      </c>
      <c r="M24" s="10" t="s">
        <v>122</v>
      </c>
      <c r="N24" s="22">
        <v>1015424055</v>
      </c>
      <c r="O24" s="130"/>
      <c r="P24" s="10" t="s">
        <v>123</v>
      </c>
      <c r="Q24" s="10" t="s">
        <v>124</v>
      </c>
      <c r="R24" s="118" t="s">
        <v>339</v>
      </c>
      <c r="S24" s="118"/>
      <c r="T24" s="10"/>
      <c r="U24" s="10"/>
      <c r="V24" s="22"/>
      <c r="W24" s="10"/>
      <c r="X24" s="10"/>
      <c r="Y24" s="10" t="s">
        <v>340</v>
      </c>
      <c r="Z24" s="22">
        <v>3507617455</v>
      </c>
      <c r="AA24" s="22"/>
      <c r="AB24" s="22">
        <v>8</v>
      </c>
      <c r="AC24" s="10">
        <v>0</v>
      </c>
      <c r="AD24" s="99">
        <v>44581</v>
      </c>
      <c r="AE24" s="99">
        <v>44582</v>
      </c>
      <c r="AF24" s="15" t="s">
        <v>291</v>
      </c>
      <c r="AG24" s="9">
        <v>44824</v>
      </c>
      <c r="AH24" s="113">
        <v>2300000</v>
      </c>
      <c r="AI24" s="113">
        <v>18400000</v>
      </c>
      <c r="AJ24" s="10" t="s">
        <v>341</v>
      </c>
      <c r="AK24" s="10" t="s">
        <v>129</v>
      </c>
      <c r="AL24" s="10">
        <v>387</v>
      </c>
      <c r="AM24" s="10" t="s">
        <v>342</v>
      </c>
      <c r="AN24" s="8" t="s">
        <v>291</v>
      </c>
      <c r="AO24" s="10" t="s">
        <v>131</v>
      </c>
      <c r="AP24" s="22">
        <v>3311603432164</v>
      </c>
      <c r="AQ24" s="10">
        <v>3</v>
      </c>
      <c r="AR24" s="10" t="str">
        <f>IFERROR(VLOOKUP(AQ24,PROGRAMAS!D2:E59,2,0), )</f>
        <v>Propósito 3: Inspirar confianza y legitimidad para vivir sin miedo y ser epicentro de cultura ciudadana, paz y reconciliación</v>
      </c>
      <c r="AS24" s="10">
        <v>43</v>
      </c>
      <c r="AT24" s="10" t="str">
        <f>IFERROR(VLOOKUP(AS24,PROGRAMAS!B2:C59,2,0), )</f>
        <v>Cultura ciudadana para la confianza, la convivencia y la participación desde la vida cotidiana</v>
      </c>
      <c r="AU24" s="10">
        <v>2164</v>
      </c>
      <c r="AV24" s="10" t="str">
        <f>IFERROR(VLOOKUP(AU24,PROGRAMAS!G2:I24,2,0), )</f>
        <v>TEUSAQUILLO RESPIRA CONFIANZA Y SEGURIDAD CIUDADANA</v>
      </c>
      <c r="AW24" s="22">
        <v>1</v>
      </c>
      <c r="AX24" s="22">
        <v>1</v>
      </c>
      <c r="AY24" s="22"/>
      <c r="AZ24" s="22"/>
      <c r="BA24" s="22"/>
      <c r="BB24" s="22"/>
      <c r="BC24" s="22"/>
      <c r="BD24" s="69"/>
      <c r="BE24" s="69"/>
      <c r="BF24" s="69"/>
      <c r="BG24" s="69"/>
      <c r="BH24" s="69"/>
      <c r="BI24" s="69"/>
      <c r="BJ24" s="69"/>
      <c r="BK24" s="69"/>
      <c r="BL24" s="69"/>
      <c r="BM24" s="69"/>
      <c r="BN24" s="5"/>
      <c r="BO24" s="22"/>
      <c r="BP24" s="5"/>
      <c r="BQ24" s="5"/>
      <c r="BR24" s="5"/>
      <c r="BS24" s="5"/>
      <c r="BT24" s="5"/>
      <c r="BU24" s="5"/>
      <c r="BV24" s="5"/>
      <c r="BW24" s="5"/>
      <c r="BX24" s="22"/>
      <c r="BY24" s="113">
        <v>9200000</v>
      </c>
      <c r="BZ24" s="22">
        <v>4</v>
      </c>
      <c r="CA24" s="22">
        <v>0</v>
      </c>
      <c r="CB24" s="9">
        <v>44946</v>
      </c>
      <c r="CC24" s="5"/>
      <c r="CD24" s="5"/>
      <c r="CE24" s="113"/>
      <c r="CF24" s="22"/>
      <c r="CG24" s="22"/>
      <c r="CH24" s="9"/>
      <c r="CI24" s="5"/>
      <c r="CJ24" s="5"/>
      <c r="CK24" s="5"/>
      <c r="CL24" s="5"/>
      <c r="CM24" s="22"/>
      <c r="CN24" s="9"/>
      <c r="CO24" s="5">
        <f t="shared" si="1"/>
        <v>9200000</v>
      </c>
      <c r="CP24" s="77">
        <f t="shared" si="2"/>
        <v>4</v>
      </c>
      <c r="CQ24" s="77">
        <f t="shared" si="3"/>
        <v>0</v>
      </c>
      <c r="CR24" s="9">
        <v>44946</v>
      </c>
      <c r="CS24" s="5">
        <f t="shared" si="4"/>
        <v>27600000</v>
      </c>
      <c r="CT24" s="5"/>
      <c r="CU24" s="10"/>
      <c r="CV24" s="10"/>
      <c r="CW24" s="10" t="s">
        <v>132</v>
      </c>
      <c r="CX24" s="10" t="s">
        <v>133</v>
      </c>
      <c r="CY24" s="10"/>
      <c r="CZ24" s="10" t="s">
        <v>276</v>
      </c>
      <c r="DA24" s="10" t="s">
        <v>292</v>
      </c>
      <c r="DB24" s="122" t="s">
        <v>293</v>
      </c>
      <c r="DC24" s="122" t="s">
        <v>137</v>
      </c>
    </row>
    <row r="25" spans="1:108" ht="16.5" customHeight="1">
      <c r="A25" s="119" t="s">
        <v>343</v>
      </c>
      <c r="B25" s="10">
        <v>2022</v>
      </c>
      <c r="C25" s="16" t="s">
        <v>280</v>
      </c>
      <c r="D25" s="138" t="s">
        <v>344</v>
      </c>
      <c r="E25" s="17" t="s">
        <v>282</v>
      </c>
      <c r="F25" s="10" t="s">
        <v>283</v>
      </c>
      <c r="G25" s="10" t="s">
        <v>117</v>
      </c>
      <c r="H25" s="10" t="s">
        <v>118</v>
      </c>
      <c r="I25" s="10" t="s">
        <v>119</v>
      </c>
      <c r="J25" s="10" t="s">
        <v>284</v>
      </c>
      <c r="K25" s="10" t="s">
        <v>345</v>
      </c>
      <c r="L25" s="10" t="str">
        <f t="shared" si="0"/>
        <v>CARLOS ARTURO SAUCEDO ALVARADO___</v>
      </c>
      <c r="M25" s="10" t="s">
        <v>122</v>
      </c>
      <c r="N25" s="22">
        <v>85162945</v>
      </c>
      <c r="O25" s="130"/>
      <c r="P25" s="10" t="s">
        <v>346</v>
      </c>
      <c r="Q25" s="10" t="s">
        <v>124</v>
      </c>
      <c r="R25" s="118" t="s">
        <v>125</v>
      </c>
      <c r="S25" s="118"/>
      <c r="T25" s="10"/>
      <c r="U25" s="10"/>
      <c r="V25" s="22"/>
      <c r="W25" s="10"/>
      <c r="X25" s="10"/>
      <c r="Y25" s="10"/>
      <c r="Z25" s="22">
        <v>5870000</v>
      </c>
      <c r="AA25" s="22"/>
      <c r="AB25" s="22">
        <v>8</v>
      </c>
      <c r="AC25" s="10">
        <v>0</v>
      </c>
      <c r="AD25" s="99">
        <v>44581</v>
      </c>
      <c r="AE25" s="102">
        <v>44601</v>
      </c>
      <c r="AF25" s="15" t="s">
        <v>314</v>
      </c>
      <c r="AG25" s="9">
        <v>44842</v>
      </c>
      <c r="AH25" s="113">
        <v>2300000</v>
      </c>
      <c r="AI25" s="113">
        <v>18400000</v>
      </c>
      <c r="AJ25" t="s">
        <v>347</v>
      </c>
      <c r="AK25" s="10" t="s">
        <v>129</v>
      </c>
      <c r="AL25" s="10">
        <v>383</v>
      </c>
      <c r="AM25" s="10" t="s">
        <v>348</v>
      </c>
      <c r="AN25" s="8" t="s">
        <v>291</v>
      </c>
      <c r="AO25" s="10" t="s">
        <v>131</v>
      </c>
      <c r="AP25" s="22">
        <v>3311603432164</v>
      </c>
      <c r="AQ25" s="10">
        <v>3</v>
      </c>
      <c r="AR25" s="10" t="str">
        <f>IFERROR(VLOOKUP(AQ25,PROGRAMAS!D2:E59,2,0), )</f>
        <v>Propósito 3: Inspirar confianza y legitimidad para vivir sin miedo y ser epicentro de cultura ciudadana, paz y reconciliación</v>
      </c>
      <c r="AS25" s="10">
        <v>43</v>
      </c>
      <c r="AT25" s="10" t="str">
        <f>IFERROR(VLOOKUP(AS25,PROGRAMAS!B2:C59,2,0), )</f>
        <v>Cultura ciudadana para la confianza, la convivencia y la participación desde la vida cotidiana</v>
      </c>
      <c r="AU25" s="10">
        <v>2164</v>
      </c>
      <c r="AV25" s="10" t="str">
        <f>IFERROR(VLOOKUP(AU25,PROGRAMAS!G2:I24,2,0), )</f>
        <v>TEUSAQUILLO RESPIRA CONFIANZA Y SEGURIDAD CIUDADANA</v>
      </c>
      <c r="AW25" s="22">
        <v>1</v>
      </c>
      <c r="AX25" s="22">
        <v>1</v>
      </c>
      <c r="AY25" s="22"/>
      <c r="AZ25" s="22"/>
      <c r="BA25" s="22"/>
      <c r="BB25" s="22"/>
      <c r="BC25" s="22"/>
      <c r="BD25" s="69"/>
      <c r="BE25" s="69"/>
      <c r="BF25" s="69"/>
      <c r="BG25" s="69"/>
      <c r="BH25" s="69"/>
      <c r="BI25" s="69"/>
      <c r="BJ25" s="69"/>
      <c r="BK25" s="69"/>
      <c r="BL25" s="69"/>
      <c r="BM25" s="69"/>
      <c r="BN25" s="5"/>
      <c r="BO25" s="22"/>
      <c r="BP25" s="5"/>
      <c r="BQ25" s="5"/>
      <c r="BR25" s="5"/>
      <c r="BS25" s="5"/>
      <c r="BT25" s="5"/>
      <c r="BU25" s="5"/>
      <c r="BV25" s="5"/>
      <c r="BW25" s="5"/>
      <c r="BX25" s="22"/>
      <c r="BY25" s="113">
        <v>7666667</v>
      </c>
      <c r="BZ25" s="22">
        <v>3</v>
      </c>
      <c r="CA25" s="22">
        <v>10</v>
      </c>
      <c r="CB25" s="9">
        <v>44946</v>
      </c>
      <c r="CC25" s="5"/>
      <c r="CD25" s="5"/>
      <c r="CE25" s="113"/>
      <c r="CF25" s="22"/>
      <c r="CG25" s="22"/>
      <c r="CH25" s="9"/>
      <c r="CI25" s="5"/>
      <c r="CJ25" s="5"/>
      <c r="CK25" s="5"/>
      <c r="CL25" s="5"/>
      <c r="CM25" s="22"/>
      <c r="CN25" s="9"/>
      <c r="CO25" s="5">
        <f t="shared" si="1"/>
        <v>7666667</v>
      </c>
      <c r="CP25" s="77">
        <f t="shared" si="2"/>
        <v>3</v>
      </c>
      <c r="CQ25" s="77">
        <f t="shared" si="3"/>
        <v>10</v>
      </c>
      <c r="CR25" s="9">
        <v>44946</v>
      </c>
      <c r="CS25" s="5">
        <f t="shared" si="4"/>
        <v>26066667</v>
      </c>
      <c r="CT25" s="5"/>
      <c r="CU25" s="10"/>
      <c r="CV25" s="10"/>
      <c r="CW25" s="10" t="s">
        <v>132</v>
      </c>
      <c r="CX25" s="10" t="s">
        <v>133</v>
      </c>
      <c r="CY25" s="10"/>
      <c r="CZ25" s="10" t="s">
        <v>276</v>
      </c>
      <c r="DA25" s="10" t="s">
        <v>292</v>
      </c>
      <c r="DB25" s="122" t="s">
        <v>293</v>
      </c>
      <c r="DC25" s="122" t="s">
        <v>137</v>
      </c>
      <c r="DD25" s="10" t="s">
        <v>349</v>
      </c>
    </row>
    <row r="26" spans="1:108" ht="16.5" customHeight="1">
      <c r="A26" s="119" t="s">
        <v>350</v>
      </c>
      <c r="B26" s="10">
        <v>2022</v>
      </c>
      <c r="C26" s="16" t="s">
        <v>280</v>
      </c>
      <c r="D26" s="138" t="s">
        <v>351</v>
      </c>
      <c r="E26" s="17" t="s">
        <v>282</v>
      </c>
      <c r="F26" s="10" t="s">
        <v>283</v>
      </c>
      <c r="G26" s="10" t="s">
        <v>117</v>
      </c>
      <c r="H26" s="10" t="s">
        <v>118</v>
      </c>
      <c r="I26" s="10" t="s">
        <v>119</v>
      </c>
      <c r="J26" s="10" t="s">
        <v>284</v>
      </c>
      <c r="K26" s="10" t="s">
        <v>352</v>
      </c>
      <c r="L26" s="10" t="str">
        <f t="shared" si="0"/>
        <v>JORGE LEONARDO RENDON ARAQUE___</v>
      </c>
      <c r="M26" s="10" t="s">
        <v>122</v>
      </c>
      <c r="N26" s="22">
        <v>1030561415</v>
      </c>
      <c r="O26" s="130"/>
      <c r="P26" s="10" t="s">
        <v>123</v>
      </c>
      <c r="Q26" s="10" t="s">
        <v>124</v>
      </c>
      <c r="R26" s="118" t="s">
        <v>353</v>
      </c>
      <c r="S26" s="118"/>
      <c r="T26" s="10"/>
      <c r="U26" s="10"/>
      <c r="V26" s="22"/>
      <c r="W26" s="10"/>
      <c r="X26" s="10"/>
      <c r="Y26" t="s">
        <v>354</v>
      </c>
      <c r="Z26" s="22">
        <v>3114897135</v>
      </c>
      <c r="AA26" s="22"/>
      <c r="AB26" s="22">
        <v>8</v>
      </c>
      <c r="AC26" s="10">
        <v>0</v>
      </c>
      <c r="AD26" s="99">
        <v>44581</v>
      </c>
      <c r="AE26" s="99">
        <v>44582</v>
      </c>
      <c r="AF26" s="15" t="s">
        <v>291</v>
      </c>
      <c r="AG26" s="9">
        <v>44824</v>
      </c>
      <c r="AH26" s="113">
        <v>2300000</v>
      </c>
      <c r="AI26" s="113">
        <v>18400000</v>
      </c>
      <c r="AJ26" s="10" t="s">
        <v>355</v>
      </c>
      <c r="AK26" s="10" t="s">
        <v>129</v>
      </c>
      <c r="AL26" s="10">
        <v>384</v>
      </c>
      <c r="AM26" s="10" t="s">
        <v>356</v>
      </c>
      <c r="AN26" s="8" t="s">
        <v>291</v>
      </c>
      <c r="AO26" s="10" t="s">
        <v>131</v>
      </c>
      <c r="AP26" s="22">
        <v>3311603432164</v>
      </c>
      <c r="AQ26" s="10">
        <v>3</v>
      </c>
      <c r="AR26" s="10" t="str">
        <f>IFERROR(VLOOKUP(AQ26,PROGRAMAS!D2:E59,2,0), )</f>
        <v>Propósito 3: Inspirar confianza y legitimidad para vivir sin miedo y ser epicentro de cultura ciudadana, paz y reconciliación</v>
      </c>
      <c r="AS26" s="10">
        <v>43</v>
      </c>
      <c r="AT26" s="10" t="str">
        <f>IFERROR(VLOOKUP(AS26,PROGRAMAS!B2:C59,2,0), )</f>
        <v>Cultura ciudadana para la confianza, la convivencia y la participación desde la vida cotidiana</v>
      </c>
      <c r="AU26" s="10">
        <v>2164</v>
      </c>
      <c r="AV26" s="10" t="str">
        <f>IFERROR(VLOOKUP(AU26,PROGRAMAS!G2:I24,2,0), )</f>
        <v>TEUSAQUILLO RESPIRA CONFIANZA Y SEGURIDAD CIUDADANA</v>
      </c>
      <c r="AW26" s="22">
        <v>1</v>
      </c>
      <c r="AX26" s="22">
        <v>1</v>
      </c>
      <c r="AY26" s="22"/>
      <c r="AZ26" s="22"/>
      <c r="BA26" s="22"/>
      <c r="BB26" s="22"/>
      <c r="BC26" s="22"/>
      <c r="BD26" s="69"/>
      <c r="BE26" s="69"/>
      <c r="BF26" s="69"/>
      <c r="BG26" s="69"/>
      <c r="BH26" s="69"/>
      <c r="BI26" s="69"/>
      <c r="BJ26" s="69"/>
      <c r="BK26" s="69"/>
      <c r="BL26" s="69"/>
      <c r="BM26" s="69"/>
      <c r="BN26" s="5"/>
      <c r="BO26" s="22"/>
      <c r="BP26" s="5"/>
      <c r="BQ26" s="5"/>
      <c r="BR26" s="5"/>
      <c r="BS26" s="5"/>
      <c r="BT26" s="5"/>
      <c r="BU26" s="5"/>
      <c r="BV26" s="5"/>
      <c r="BW26" s="5"/>
      <c r="BX26" s="22"/>
      <c r="BY26" s="113">
        <v>9200000</v>
      </c>
      <c r="BZ26" s="22">
        <v>4</v>
      </c>
      <c r="CA26" s="22">
        <v>0</v>
      </c>
      <c r="CB26" s="9">
        <v>44946</v>
      </c>
      <c r="CC26" s="5"/>
      <c r="CD26" s="5"/>
      <c r="CE26" s="113"/>
      <c r="CF26" s="22"/>
      <c r="CG26" s="22"/>
      <c r="CH26" s="9"/>
      <c r="CI26" s="5"/>
      <c r="CJ26" s="5"/>
      <c r="CK26" s="5"/>
      <c r="CL26" s="5"/>
      <c r="CM26" s="22"/>
      <c r="CN26" s="9"/>
      <c r="CO26" s="5">
        <f t="shared" si="1"/>
        <v>9200000</v>
      </c>
      <c r="CP26" s="77">
        <f t="shared" si="2"/>
        <v>4</v>
      </c>
      <c r="CQ26" s="77">
        <f t="shared" si="3"/>
        <v>0</v>
      </c>
      <c r="CR26" s="9">
        <v>44946</v>
      </c>
      <c r="CS26" s="5">
        <f t="shared" si="4"/>
        <v>27600000</v>
      </c>
      <c r="CT26" s="5"/>
      <c r="CU26" s="10"/>
      <c r="CV26" s="10"/>
      <c r="CW26" s="10" t="s">
        <v>132</v>
      </c>
      <c r="CX26" s="10" t="s">
        <v>133</v>
      </c>
      <c r="CY26" s="10"/>
      <c r="CZ26" s="10" t="s">
        <v>276</v>
      </c>
      <c r="DA26" s="10" t="s">
        <v>292</v>
      </c>
      <c r="DB26" s="122" t="s">
        <v>293</v>
      </c>
      <c r="DC26" s="122" t="s">
        <v>137</v>
      </c>
    </row>
    <row r="27" spans="1:108" ht="16.5" customHeight="1">
      <c r="A27" s="119" t="s">
        <v>357</v>
      </c>
      <c r="B27" s="10">
        <v>2022</v>
      </c>
      <c r="C27" s="16" t="s">
        <v>280</v>
      </c>
      <c r="D27" s="138" t="s">
        <v>358</v>
      </c>
      <c r="E27" s="17" t="s">
        <v>282</v>
      </c>
      <c r="F27" s="10" t="s">
        <v>283</v>
      </c>
      <c r="G27" s="10" t="s">
        <v>117</v>
      </c>
      <c r="H27" s="10" t="s">
        <v>118</v>
      </c>
      <c r="I27" s="10" t="s">
        <v>119</v>
      </c>
      <c r="J27" s="10" t="s">
        <v>284</v>
      </c>
      <c r="K27" s="10" t="s">
        <v>359</v>
      </c>
      <c r="L27" s="10" t="str">
        <f t="shared" si="0"/>
        <v>LISETH TAUSA HUERTAS_JORGE ALBERTO ROMERO CARDENAS_JORGE IGNACIO RUEDA PUERTO_</v>
      </c>
      <c r="M27" s="10" t="s">
        <v>122</v>
      </c>
      <c r="N27" s="22">
        <v>52200462</v>
      </c>
      <c r="O27" s="130"/>
      <c r="P27" s="10" t="s">
        <v>123</v>
      </c>
      <c r="Q27" s="10" t="s">
        <v>124</v>
      </c>
      <c r="R27" s="118" t="s">
        <v>360</v>
      </c>
      <c r="S27" s="118"/>
      <c r="T27" s="10"/>
      <c r="U27" s="10"/>
      <c r="V27" s="22"/>
      <c r="W27" s="10"/>
      <c r="X27" s="10"/>
      <c r="Y27" s="10"/>
      <c r="Z27" s="22">
        <v>3112277353</v>
      </c>
      <c r="AA27" s="22"/>
      <c r="AB27" s="22">
        <v>8</v>
      </c>
      <c r="AC27" s="10">
        <v>0</v>
      </c>
      <c r="AD27" s="99">
        <v>44588</v>
      </c>
      <c r="AE27" s="99">
        <v>44595</v>
      </c>
      <c r="AF27" s="15" t="s">
        <v>361</v>
      </c>
      <c r="AG27" s="9">
        <v>44836</v>
      </c>
      <c r="AH27" s="113">
        <v>2300000</v>
      </c>
      <c r="AI27" s="113">
        <v>18400000</v>
      </c>
      <c r="AJ27" s="10" t="s">
        <v>362</v>
      </c>
      <c r="AK27" s="10" t="s">
        <v>129</v>
      </c>
      <c r="AL27" s="10">
        <v>391</v>
      </c>
      <c r="AM27" s="10" t="s">
        <v>363</v>
      </c>
      <c r="AN27" s="8" t="s">
        <v>291</v>
      </c>
      <c r="AO27" s="10" t="s">
        <v>131</v>
      </c>
      <c r="AP27" s="22">
        <v>3311603432164</v>
      </c>
      <c r="AQ27" s="10">
        <v>3</v>
      </c>
      <c r="AR27" s="10" t="str">
        <f>IFERROR(VLOOKUP(AQ27,PROGRAMAS!D2:E59,2,0), )</f>
        <v>Propósito 3: Inspirar confianza y legitimidad para vivir sin miedo y ser epicentro de cultura ciudadana, paz y reconciliación</v>
      </c>
      <c r="AS27" s="10">
        <v>43</v>
      </c>
      <c r="AT27" s="10" t="str">
        <f>IFERROR(VLOOKUP(AS27,PROGRAMAS!B2:C59,2,0), )</f>
        <v>Cultura ciudadana para la confianza, la convivencia y la participación desde la vida cotidiana</v>
      </c>
      <c r="AU27" s="10">
        <v>2164</v>
      </c>
      <c r="AV27" s="10" t="str">
        <f>IFERROR(VLOOKUP(AU27,PROGRAMAS!G2:I24,2,0), )</f>
        <v>TEUSAQUILLO RESPIRA CONFIANZA Y SEGURIDAD CIUDADANA</v>
      </c>
      <c r="AW27" s="22">
        <v>1</v>
      </c>
      <c r="AX27" s="22">
        <v>1</v>
      </c>
      <c r="AY27" s="22">
        <v>2</v>
      </c>
      <c r="AZ27" s="22"/>
      <c r="BA27" s="22"/>
      <c r="BB27" s="22"/>
      <c r="BC27" s="22"/>
      <c r="BD27" s="69"/>
      <c r="BE27" s="69">
        <v>44850</v>
      </c>
      <c r="BF27" s="69"/>
      <c r="BG27" s="69"/>
      <c r="BH27" s="69"/>
      <c r="BI27" s="69"/>
      <c r="BJ27" s="69"/>
      <c r="BK27" s="69"/>
      <c r="BL27" s="69"/>
      <c r="BM27" s="69"/>
      <c r="BN27" s="5" t="s">
        <v>364</v>
      </c>
      <c r="BO27" s="22">
        <v>19454960</v>
      </c>
      <c r="BP27" t="s">
        <v>365</v>
      </c>
      <c r="BQ27" s="5" t="s">
        <v>364</v>
      </c>
      <c r="BR27" s="257">
        <v>80071894</v>
      </c>
      <c r="BS27" t="s">
        <v>366</v>
      </c>
      <c r="BT27" s="5"/>
      <c r="BU27" s="5"/>
      <c r="BV27" s="5"/>
      <c r="BW27" s="5"/>
      <c r="BX27" s="22"/>
      <c r="BY27" s="113">
        <v>8050000</v>
      </c>
      <c r="BZ27" s="22">
        <v>3</v>
      </c>
      <c r="CA27" s="22">
        <v>15</v>
      </c>
      <c r="CB27" s="9">
        <v>44943</v>
      </c>
      <c r="CC27" s="5"/>
      <c r="CD27" s="5"/>
      <c r="CE27" s="113"/>
      <c r="CF27" s="22"/>
      <c r="CG27" s="22"/>
      <c r="CH27" s="9"/>
      <c r="CI27" s="5"/>
      <c r="CJ27" s="5"/>
      <c r="CK27" s="5"/>
      <c r="CL27" s="5"/>
      <c r="CM27" s="22"/>
      <c r="CN27" s="9"/>
      <c r="CO27" s="5">
        <f t="shared" si="1"/>
        <v>8050000</v>
      </c>
      <c r="CP27" s="77">
        <f t="shared" si="2"/>
        <v>3</v>
      </c>
      <c r="CQ27" s="77">
        <f t="shared" si="3"/>
        <v>15</v>
      </c>
      <c r="CR27" s="9">
        <v>44943</v>
      </c>
      <c r="CS27" s="5">
        <f t="shared" si="4"/>
        <v>26450000</v>
      </c>
      <c r="CT27" s="5"/>
      <c r="CU27" s="10"/>
      <c r="CV27" s="10"/>
      <c r="CW27" s="10" t="s">
        <v>132</v>
      </c>
      <c r="CX27" s="10" t="s">
        <v>133</v>
      </c>
      <c r="CY27" s="10"/>
      <c r="CZ27" s="10" t="s">
        <v>276</v>
      </c>
      <c r="DA27" s="10" t="s">
        <v>271</v>
      </c>
      <c r="DB27" s="122" t="s">
        <v>367</v>
      </c>
      <c r="DC27" s="122" t="s">
        <v>137</v>
      </c>
    </row>
    <row r="28" spans="1:108" ht="16.5" customHeight="1">
      <c r="A28" s="119" t="s">
        <v>368</v>
      </c>
      <c r="B28" s="10">
        <v>2022</v>
      </c>
      <c r="C28" s="16" t="s">
        <v>280</v>
      </c>
      <c r="D28" s="138" t="s">
        <v>369</v>
      </c>
      <c r="E28" s="17" t="s">
        <v>282</v>
      </c>
      <c r="F28" s="10" t="s">
        <v>283</v>
      </c>
      <c r="G28" s="10" t="s">
        <v>117</v>
      </c>
      <c r="H28" s="10" t="s">
        <v>118</v>
      </c>
      <c r="I28" s="10" t="s">
        <v>119</v>
      </c>
      <c r="J28" s="10" t="s">
        <v>284</v>
      </c>
      <c r="K28" s="10" t="s">
        <v>370</v>
      </c>
      <c r="L28" s="10" t="str">
        <f t="shared" si="0"/>
        <v>MARCO GABRIEL LOPEZ POLO___</v>
      </c>
      <c r="M28" s="10" t="s">
        <v>122</v>
      </c>
      <c r="N28" s="22">
        <v>15030116</v>
      </c>
      <c r="O28" s="130"/>
      <c r="P28" s="10" t="s">
        <v>123</v>
      </c>
      <c r="Q28" s="10" t="s">
        <v>124</v>
      </c>
      <c r="R28" s="118" t="s">
        <v>371</v>
      </c>
      <c r="S28" s="118"/>
      <c r="T28" s="10"/>
      <c r="U28" s="10"/>
      <c r="V28" s="22"/>
      <c r="W28" s="10"/>
      <c r="X28" s="10"/>
      <c r="Y28" s="10"/>
      <c r="Z28" s="22">
        <v>3102326268</v>
      </c>
      <c r="AA28" s="22"/>
      <c r="AB28" s="22">
        <v>8</v>
      </c>
      <c r="AC28" s="10">
        <v>0</v>
      </c>
      <c r="AD28" s="99">
        <v>44582</v>
      </c>
      <c r="AE28" s="99">
        <v>44593</v>
      </c>
      <c r="AF28" s="15" t="s">
        <v>287</v>
      </c>
      <c r="AG28" s="9">
        <v>44834</v>
      </c>
      <c r="AH28" s="113">
        <v>2300000</v>
      </c>
      <c r="AI28" s="113">
        <v>18400000</v>
      </c>
      <c r="AJ28" s="10" t="s">
        <v>372</v>
      </c>
      <c r="AK28" s="10" t="s">
        <v>129</v>
      </c>
      <c r="AL28" s="10">
        <v>441</v>
      </c>
      <c r="AM28" s="10" t="s">
        <v>373</v>
      </c>
      <c r="AN28" s="8" t="s">
        <v>374</v>
      </c>
      <c r="AO28" s="10" t="s">
        <v>131</v>
      </c>
      <c r="AP28" s="22">
        <v>3311603432164</v>
      </c>
      <c r="AQ28" s="10">
        <v>3</v>
      </c>
      <c r="AR28" s="10" t="str">
        <f>IFERROR(VLOOKUP(AQ28,PROGRAMAS!D2:E59,2,0), )</f>
        <v>Propósito 3: Inspirar confianza y legitimidad para vivir sin miedo y ser epicentro de cultura ciudadana, paz y reconciliación</v>
      </c>
      <c r="AS28" s="10">
        <v>43</v>
      </c>
      <c r="AT28" s="10" t="str">
        <f>IFERROR(VLOOKUP(AS28,PROGRAMAS!B2:C59,2,0), )</f>
        <v>Cultura ciudadana para la confianza, la convivencia y la participación desde la vida cotidiana</v>
      </c>
      <c r="AU28" s="10">
        <v>2164</v>
      </c>
      <c r="AV28" s="10" t="str">
        <f>IFERROR(VLOOKUP(AU28,PROGRAMAS!G2:I24,2,0), )</f>
        <v>TEUSAQUILLO RESPIRA CONFIANZA Y SEGURIDAD CIUDADANA</v>
      </c>
      <c r="AW28" s="22">
        <v>1</v>
      </c>
      <c r="AX28" s="22">
        <v>1</v>
      </c>
      <c r="AY28" s="22"/>
      <c r="AZ28" s="22"/>
      <c r="BA28" s="22"/>
      <c r="BB28" s="22"/>
      <c r="BC28" s="22"/>
      <c r="BD28" s="69"/>
      <c r="BE28" s="69"/>
      <c r="BF28" s="69"/>
      <c r="BG28" s="69"/>
      <c r="BH28" s="69"/>
      <c r="BI28" s="69"/>
      <c r="BJ28" s="69"/>
      <c r="BK28" s="69"/>
      <c r="BL28" s="69"/>
      <c r="BM28" s="69"/>
      <c r="BN28" s="5"/>
      <c r="BO28" s="22"/>
      <c r="BP28" s="5"/>
      <c r="BQ28" s="5"/>
      <c r="BR28" s="5"/>
      <c r="BS28" s="5"/>
      <c r="BT28" s="5"/>
      <c r="BU28" s="5"/>
      <c r="BV28" s="5"/>
      <c r="BW28" s="5"/>
      <c r="BX28" s="22"/>
      <c r="BY28" s="113">
        <v>8050000</v>
      </c>
      <c r="BZ28" s="22">
        <v>3</v>
      </c>
      <c r="CA28" s="22">
        <v>15</v>
      </c>
      <c r="CB28" s="9">
        <v>44941</v>
      </c>
      <c r="CC28" s="5"/>
      <c r="CD28" s="5"/>
      <c r="CE28" s="113"/>
      <c r="CF28" s="22"/>
      <c r="CG28" s="22"/>
      <c r="CH28" s="9"/>
      <c r="CI28" s="5"/>
      <c r="CJ28" s="5"/>
      <c r="CK28" s="5"/>
      <c r="CL28" s="5"/>
      <c r="CM28" s="22"/>
      <c r="CN28" s="9"/>
      <c r="CO28" s="5">
        <f t="shared" si="1"/>
        <v>8050000</v>
      </c>
      <c r="CP28" s="77">
        <f t="shared" si="2"/>
        <v>3</v>
      </c>
      <c r="CQ28" s="77">
        <f t="shared" si="3"/>
        <v>15</v>
      </c>
      <c r="CR28" s="9">
        <v>44941</v>
      </c>
      <c r="CS28" s="5">
        <f t="shared" si="4"/>
        <v>26450000</v>
      </c>
      <c r="CT28" s="5"/>
      <c r="CU28" s="10"/>
      <c r="CV28" s="10"/>
      <c r="CW28" s="10" t="s">
        <v>132</v>
      </c>
      <c r="CX28" s="10" t="s">
        <v>133</v>
      </c>
      <c r="CY28" s="10"/>
      <c r="CZ28" s="10" t="s">
        <v>276</v>
      </c>
      <c r="DA28" s="10" t="s">
        <v>271</v>
      </c>
      <c r="DB28" s="122" t="s">
        <v>367</v>
      </c>
      <c r="DC28" s="122" t="s">
        <v>137</v>
      </c>
    </row>
    <row r="29" spans="1:108" ht="16.5" customHeight="1">
      <c r="A29" s="119" t="s">
        <v>375</v>
      </c>
      <c r="B29" s="10">
        <v>2022</v>
      </c>
      <c r="C29" s="16" t="s">
        <v>280</v>
      </c>
      <c r="D29" s="138" t="s">
        <v>376</v>
      </c>
      <c r="E29" s="90" t="s">
        <v>282</v>
      </c>
      <c r="F29" s="10" t="s">
        <v>283</v>
      </c>
      <c r="G29" s="10" t="s">
        <v>117</v>
      </c>
      <c r="H29" s="10" t="s">
        <v>118</v>
      </c>
      <c r="I29" s="10" t="s">
        <v>119</v>
      </c>
      <c r="J29" s="10" t="s">
        <v>284</v>
      </c>
      <c r="K29" s="10" t="s">
        <v>377</v>
      </c>
      <c r="L29" s="10" t="str">
        <f t="shared" si="0"/>
        <v>ORLANDO HALESIS NARVAEZ GONZALEZ___</v>
      </c>
      <c r="M29" s="10" t="s">
        <v>122</v>
      </c>
      <c r="N29" s="22">
        <v>79380264</v>
      </c>
      <c r="O29" s="130"/>
      <c r="P29" s="10" t="s">
        <v>123</v>
      </c>
      <c r="Q29" s="10" t="s">
        <v>124</v>
      </c>
      <c r="R29" s="118" t="s">
        <v>378</v>
      </c>
      <c r="S29" s="118"/>
      <c r="T29" s="10"/>
      <c r="U29" s="10"/>
      <c r="V29" s="22"/>
      <c r="W29" s="10"/>
      <c r="X29" s="10"/>
      <c r="Y29" s="10" t="s">
        <v>379</v>
      </c>
      <c r="Z29" s="22">
        <v>3103243426</v>
      </c>
      <c r="AA29" s="22"/>
      <c r="AB29" s="22">
        <v>8</v>
      </c>
      <c r="AC29" s="10">
        <v>0</v>
      </c>
      <c r="AD29" s="99">
        <v>44581</v>
      </c>
      <c r="AE29" s="99">
        <v>44581</v>
      </c>
      <c r="AF29" s="15" t="s">
        <v>380</v>
      </c>
      <c r="AG29" s="9">
        <v>44823</v>
      </c>
      <c r="AH29" s="113">
        <v>2300000</v>
      </c>
      <c r="AI29" s="113">
        <v>18400000</v>
      </c>
      <c r="AJ29" s="10" t="s">
        <v>381</v>
      </c>
      <c r="AK29" s="10" t="s">
        <v>129</v>
      </c>
      <c r="AL29" s="10">
        <v>386</v>
      </c>
      <c r="AM29" s="10" t="s">
        <v>382</v>
      </c>
      <c r="AN29" s="8" t="s">
        <v>291</v>
      </c>
      <c r="AO29" s="10" t="s">
        <v>131</v>
      </c>
      <c r="AP29" s="22">
        <v>3311603432164</v>
      </c>
      <c r="AQ29" s="10">
        <v>3</v>
      </c>
      <c r="AR29" s="10" t="str">
        <f>IFERROR(VLOOKUP(AQ29,PROGRAMAS!D2:E59,2,0), )</f>
        <v>Propósito 3: Inspirar confianza y legitimidad para vivir sin miedo y ser epicentro de cultura ciudadana, paz y reconciliación</v>
      </c>
      <c r="AS29" s="10">
        <v>43</v>
      </c>
      <c r="AT29" s="10" t="str">
        <f>IFERROR(VLOOKUP(AS29,PROGRAMAS!B2:C59,2,0), )</f>
        <v>Cultura ciudadana para la confianza, la convivencia y la participación desde la vida cotidiana</v>
      </c>
      <c r="AU29" s="10">
        <v>2164</v>
      </c>
      <c r="AV29" s="10" t="str">
        <f>IFERROR(VLOOKUP(AU29,PROGRAMAS!G2:I24,2,0), )</f>
        <v>TEUSAQUILLO RESPIRA CONFIANZA Y SEGURIDAD CIUDADANA</v>
      </c>
      <c r="AW29" s="22">
        <v>1</v>
      </c>
      <c r="AX29" s="22">
        <v>1</v>
      </c>
      <c r="AY29" s="22"/>
      <c r="AZ29" s="22"/>
      <c r="BA29" s="22"/>
      <c r="BB29" s="22"/>
      <c r="BC29" s="22"/>
      <c r="BD29" s="69"/>
      <c r="BE29" s="69"/>
      <c r="BF29" s="69"/>
      <c r="BG29" s="69"/>
      <c r="BH29" s="69"/>
      <c r="BI29" s="69"/>
      <c r="BJ29" s="69"/>
      <c r="BK29" s="69"/>
      <c r="BL29" s="69"/>
      <c r="BM29" s="69"/>
      <c r="BN29" s="5"/>
      <c r="BO29" s="22"/>
      <c r="BP29" s="5"/>
      <c r="BQ29" s="5"/>
      <c r="BR29" s="5"/>
      <c r="BS29" s="5"/>
      <c r="BT29" s="5"/>
      <c r="BU29" s="5"/>
      <c r="BV29" s="5"/>
      <c r="BW29" s="5"/>
      <c r="BX29" s="22"/>
      <c r="BY29" s="113">
        <v>9200000</v>
      </c>
      <c r="BZ29" s="22">
        <v>4</v>
      </c>
      <c r="CA29" s="22">
        <v>0</v>
      </c>
      <c r="CB29" s="9">
        <v>44945</v>
      </c>
      <c r="CC29" s="5"/>
      <c r="CD29" s="5"/>
      <c r="CE29" s="113"/>
      <c r="CF29" s="22"/>
      <c r="CG29" s="22"/>
      <c r="CH29" s="9"/>
      <c r="CI29" s="5"/>
      <c r="CJ29" s="5"/>
      <c r="CK29" s="5"/>
      <c r="CL29" s="5"/>
      <c r="CM29" s="22"/>
      <c r="CN29" s="9"/>
      <c r="CO29" s="5">
        <f t="shared" si="1"/>
        <v>9200000</v>
      </c>
      <c r="CP29" s="77">
        <f t="shared" si="2"/>
        <v>4</v>
      </c>
      <c r="CQ29" s="77">
        <f t="shared" si="3"/>
        <v>0</v>
      </c>
      <c r="CR29" s="9">
        <v>44945</v>
      </c>
      <c r="CS29" s="5">
        <f t="shared" si="4"/>
        <v>27600000</v>
      </c>
      <c r="CT29" s="5"/>
      <c r="CU29" s="10"/>
      <c r="CV29" s="10"/>
      <c r="CW29" s="10" t="s">
        <v>132</v>
      </c>
      <c r="CX29" s="10" t="s">
        <v>133</v>
      </c>
      <c r="CY29" s="10"/>
      <c r="CZ29" s="10" t="s">
        <v>276</v>
      </c>
      <c r="DA29" s="10" t="s">
        <v>271</v>
      </c>
      <c r="DB29" s="122" t="s">
        <v>367</v>
      </c>
      <c r="DC29" s="122" t="s">
        <v>137</v>
      </c>
    </row>
    <row r="30" spans="1:108" ht="16.5" customHeight="1">
      <c r="A30" s="119" t="s">
        <v>383</v>
      </c>
      <c r="B30" s="10">
        <v>2022</v>
      </c>
      <c r="C30" s="16" t="s">
        <v>280</v>
      </c>
      <c r="D30" s="138" t="s">
        <v>384</v>
      </c>
      <c r="E30" s="90" t="s">
        <v>282</v>
      </c>
      <c r="F30" s="10" t="s">
        <v>283</v>
      </c>
      <c r="G30" s="10" t="s">
        <v>117</v>
      </c>
      <c r="H30" s="10" t="s">
        <v>118</v>
      </c>
      <c r="I30" s="10" t="s">
        <v>119</v>
      </c>
      <c r="J30" s="10" t="s">
        <v>284</v>
      </c>
      <c r="K30" s="10" t="s">
        <v>385</v>
      </c>
      <c r="L30" s="10" t="str">
        <f t="shared" si="0"/>
        <v>SANDRA LILIANA QUEVEDO RAMIREZ___</v>
      </c>
      <c r="M30" s="10" t="s">
        <v>122</v>
      </c>
      <c r="N30" s="22">
        <v>52108934</v>
      </c>
      <c r="O30" s="130"/>
      <c r="P30" s="10" t="s">
        <v>123</v>
      </c>
      <c r="Q30" s="10" t="s">
        <v>124</v>
      </c>
      <c r="R30" s="118" t="s">
        <v>236</v>
      </c>
      <c r="S30" s="118"/>
      <c r="T30" s="10"/>
      <c r="U30" s="10"/>
      <c r="V30" s="22"/>
      <c r="W30" s="10"/>
      <c r="X30" s="10"/>
      <c r="Y30" s="10" t="s">
        <v>386</v>
      </c>
      <c r="Z30" s="22">
        <v>3004418758</v>
      </c>
      <c r="AA30" s="22"/>
      <c r="AB30" s="22">
        <v>8</v>
      </c>
      <c r="AC30" s="10">
        <v>0</v>
      </c>
      <c r="AD30" s="99">
        <v>44581</v>
      </c>
      <c r="AE30" s="99">
        <v>44582</v>
      </c>
      <c r="AF30" s="15" t="s">
        <v>291</v>
      </c>
      <c r="AG30" s="9">
        <v>44824</v>
      </c>
      <c r="AH30" s="113">
        <v>2300000</v>
      </c>
      <c r="AI30" s="113">
        <v>18400000</v>
      </c>
      <c r="AJ30" s="10" t="s">
        <v>387</v>
      </c>
      <c r="AK30" s="10" t="s">
        <v>129</v>
      </c>
      <c r="AL30" s="10">
        <v>380</v>
      </c>
      <c r="AM30" s="10" t="s">
        <v>388</v>
      </c>
      <c r="AN30" s="8" t="s">
        <v>291</v>
      </c>
      <c r="AO30" s="10" t="s">
        <v>131</v>
      </c>
      <c r="AP30" s="22">
        <v>3311603432164</v>
      </c>
      <c r="AQ30" s="10">
        <v>3</v>
      </c>
      <c r="AR30" s="10" t="str">
        <f>IFERROR(VLOOKUP(AQ30,PROGRAMAS!D2:E59,2,0), )</f>
        <v>Propósito 3: Inspirar confianza y legitimidad para vivir sin miedo y ser epicentro de cultura ciudadana, paz y reconciliación</v>
      </c>
      <c r="AS30" s="10">
        <v>43</v>
      </c>
      <c r="AT30" s="10" t="str">
        <f>IFERROR(VLOOKUP(AS30,PROGRAMAS!B2:C59,2,0), )</f>
        <v>Cultura ciudadana para la confianza, la convivencia y la participación desde la vida cotidiana</v>
      </c>
      <c r="AU30" s="10">
        <v>2164</v>
      </c>
      <c r="AV30" s="10" t="str">
        <f>IFERROR(VLOOKUP(AU30,PROGRAMAS!G2:I24,2,0), )</f>
        <v>TEUSAQUILLO RESPIRA CONFIANZA Y SEGURIDAD CIUDADANA</v>
      </c>
      <c r="AW30" s="22">
        <v>1</v>
      </c>
      <c r="AX30" s="22">
        <v>1</v>
      </c>
      <c r="AY30" s="22"/>
      <c r="AZ30" s="22"/>
      <c r="BA30" s="22"/>
      <c r="BB30" s="22"/>
      <c r="BC30" s="22"/>
      <c r="BD30" s="69"/>
      <c r="BE30" s="69"/>
      <c r="BF30" s="69"/>
      <c r="BG30" s="69"/>
      <c r="BH30" s="69"/>
      <c r="BI30" s="69"/>
      <c r="BJ30" s="69"/>
      <c r="BK30" s="69"/>
      <c r="BL30" s="69"/>
      <c r="BM30" s="69"/>
      <c r="BN30" s="5"/>
      <c r="BO30" s="22"/>
      <c r="BP30" s="5"/>
      <c r="BQ30" s="5"/>
      <c r="BR30" s="5"/>
      <c r="BS30" s="5"/>
      <c r="BT30" s="5"/>
      <c r="BU30" s="5"/>
      <c r="BV30" s="5"/>
      <c r="BW30" s="5"/>
      <c r="BX30" s="22"/>
      <c r="BY30" s="113">
        <v>9200000</v>
      </c>
      <c r="BZ30" s="22">
        <v>4</v>
      </c>
      <c r="CA30" s="22">
        <v>0</v>
      </c>
      <c r="CB30" s="9">
        <v>44946</v>
      </c>
      <c r="CC30" s="5"/>
      <c r="CD30" s="5"/>
      <c r="CE30" s="113"/>
      <c r="CF30" s="22"/>
      <c r="CG30" s="22"/>
      <c r="CH30" s="9"/>
      <c r="CI30" s="5"/>
      <c r="CJ30" s="5"/>
      <c r="CK30" s="5"/>
      <c r="CL30" s="5"/>
      <c r="CM30" s="22"/>
      <c r="CN30" s="9"/>
      <c r="CO30" s="5">
        <f t="shared" si="1"/>
        <v>9200000</v>
      </c>
      <c r="CP30" s="77">
        <f t="shared" si="2"/>
        <v>4</v>
      </c>
      <c r="CQ30" s="77">
        <f t="shared" si="3"/>
        <v>0</v>
      </c>
      <c r="CR30" s="9">
        <v>44946</v>
      </c>
      <c r="CS30" s="5">
        <f t="shared" si="4"/>
        <v>27600000</v>
      </c>
      <c r="CT30" s="5"/>
      <c r="CU30" s="10"/>
      <c r="CV30" s="10"/>
      <c r="CW30" s="10" t="s">
        <v>132</v>
      </c>
      <c r="CX30" s="10" t="s">
        <v>133</v>
      </c>
      <c r="CY30" s="10"/>
      <c r="CZ30" s="10" t="s">
        <v>276</v>
      </c>
      <c r="DA30" s="10" t="s">
        <v>271</v>
      </c>
      <c r="DB30" s="122" t="s">
        <v>367</v>
      </c>
      <c r="DC30" s="122" t="s">
        <v>137</v>
      </c>
    </row>
    <row r="31" spans="1:108" ht="16.5" customHeight="1">
      <c r="A31" s="119" t="s">
        <v>389</v>
      </c>
      <c r="B31" s="10">
        <v>2022</v>
      </c>
      <c r="C31" s="16" t="s">
        <v>280</v>
      </c>
      <c r="D31" s="138" t="s">
        <v>390</v>
      </c>
      <c r="E31" s="17" t="s">
        <v>282</v>
      </c>
      <c r="F31" s="10" t="s">
        <v>283</v>
      </c>
      <c r="G31" s="10" t="s">
        <v>117</v>
      </c>
      <c r="H31" s="10" t="s">
        <v>118</v>
      </c>
      <c r="I31" s="10" t="s">
        <v>119</v>
      </c>
      <c r="J31" s="10" t="s">
        <v>284</v>
      </c>
      <c r="K31" s="10" t="s">
        <v>391</v>
      </c>
      <c r="L31" s="10" t="str">
        <f t="shared" si="0"/>
        <v>YESID ALEXANDER SANCHEZ NARVAEZ___</v>
      </c>
      <c r="M31" s="10" t="s">
        <v>122</v>
      </c>
      <c r="N31" s="22">
        <v>1026291577</v>
      </c>
      <c r="O31" s="130"/>
      <c r="P31" s="10" t="s">
        <v>123</v>
      </c>
      <c r="Q31" s="10" t="s">
        <v>124</v>
      </c>
      <c r="R31" s="118" t="s">
        <v>392</v>
      </c>
      <c r="S31" s="118"/>
      <c r="T31" s="10"/>
      <c r="U31" s="10"/>
      <c r="V31" s="22"/>
      <c r="W31" s="10"/>
      <c r="X31" s="10"/>
      <c r="Y31" s="10"/>
      <c r="Z31" s="22">
        <v>3153045988</v>
      </c>
      <c r="AA31" s="22"/>
      <c r="AB31" s="22">
        <v>8</v>
      </c>
      <c r="AC31" s="10">
        <v>0</v>
      </c>
      <c r="AD31" s="99">
        <v>44581</v>
      </c>
      <c r="AE31" s="99">
        <v>44593</v>
      </c>
      <c r="AF31" s="15" t="s">
        <v>287</v>
      </c>
      <c r="AG31" s="9">
        <v>44834</v>
      </c>
      <c r="AH31" s="113">
        <v>2300000</v>
      </c>
      <c r="AI31" s="113">
        <v>18400000</v>
      </c>
      <c r="AJ31" s="10" t="s">
        <v>393</v>
      </c>
      <c r="AK31" s="10" t="s">
        <v>129</v>
      </c>
      <c r="AL31" s="10">
        <v>378</v>
      </c>
      <c r="AM31" s="10" t="s">
        <v>394</v>
      </c>
      <c r="AN31" s="8" t="s">
        <v>291</v>
      </c>
      <c r="AO31" s="10" t="s">
        <v>131</v>
      </c>
      <c r="AP31" s="22">
        <v>3311603432164</v>
      </c>
      <c r="AQ31" s="10">
        <v>3</v>
      </c>
      <c r="AR31" s="10" t="str">
        <f>IFERROR(VLOOKUP(AQ31,PROGRAMAS!D2:E59,2,0), )</f>
        <v>Propósito 3: Inspirar confianza y legitimidad para vivir sin miedo y ser epicentro de cultura ciudadana, paz y reconciliación</v>
      </c>
      <c r="AS31" s="10">
        <v>43</v>
      </c>
      <c r="AT31" s="10" t="str">
        <f>IFERROR(VLOOKUP(AS31,PROGRAMAS!B2:C59,2,0), )</f>
        <v>Cultura ciudadana para la confianza, la convivencia y la participación desde la vida cotidiana</v>
      </c>
      <c r="AU31" s="10">
        <v>2164</v>
      </c>
      <c r="AV31" s="10" t="str">
        <f>IFERROR(VLOOKUP(AU31,PROGRAMAS!G2:I24,2,0), )</f>
        <v>TEUSAQUILLO RESPIRA CONFIANZA Y SEGURIDAD CIUDADANA</v>
      </c>
      <c r="AW31" s="22">
        <v>1</v>
      </c>
      <c r="AX31" s="22">
        <v>1</v>
      </c>
      <c r="AY31" s="22"/>
      <c r="AZ31" s="22"/>
      <c r="BA31" s="22"/>
      <c r="BB31" s="22"/>
      <c r="BC31" s="22"/>
      <c r="BD31" s="69"/>
      <c r="BE31" s="69"/>
      <c r="BF31" s="69"/>
      <c r="BG31" s="69"/>
      <c r="BH31" s="69"/>
      <c r="BI31" s="69"/>
      <c r="BJ31" s="69"/>
      <c r="BK31" s="69"/>
      <c r="BL31" s="69"/>
      <c r="BM31" s="69"/>
      <c r="BN31" s="5"/>
      <c r="BO31" s="22"/>
      <c r="BP31" s="5"/>
      <c r="BQ31" s="5"/>
      <c r="BR31" s="5"/>
      <c r="BS31" s="5"/>
      <c r="BT31" s="5"/>
      <c r="BU31" s="5"/>
      <c r="BV31" s="5"/>
      <c r="BW31" s="5"/>
      <c r="BX31" s="22"/>
      <c r="BY31" s="113">
        <v>8050000</v>
      </c>
      <c r="BZ31" s="22">
        <v>3</v>
      </c>
      <c r="CA31" s="22">
        <v>15</v>
      </c>
      <c r="CB31" s="9">
        <v>44941</v>
      </c>
      <c r="CC31" s="5"/>
      <c r="CD31" s="5"/>
      <c r="CE31" s="113"/>
      <c r="CF31" s="22"/>
      <c r="CG31" s="22"/>
      <c r="CH31" s="9"/>
      <c r="CI31" s="5"/>
      <c r="CJ31" s="5"/>
      <c r="CK31" s="5"/>
      <c r="CL31" s="5"/>
      <c r="CM31" s="22"/>
      <c r="CN31" s="9"/>
      <c r="CO31" s="5">
        <f t="shared" si="1"/>
        <v>8050000</v>
      </c>
      <c r="CP31" s="77">
        <f t="shared" si="2"/>
        <v>3</v>
      </c>
      <c r="CQ31" s="77">
        <f t="shared" si="3"/>
        <v>15</v>
      </c>
      <c r="CR31" s="116">
        <v>44941</v>
      </c>
      <c r="CS31" s="5">
        <f t="shared" si="4"/>
        <v>26450000</v>
      </c>
      <c r="CT31" s="5"/>
      <c r="CU31" s="10"/>
      <c r="CV31" s="10"/>
      <c r="CW31" s="10" t="s">
        <v>132</v>
      </c>
      <c r="CX31" s="10" t="s">
        <v>133</v>
      </c>
      <c r="CY31" s="10"/>
      <c r="CZ31" s="10" t="s">
        <v>276</v>
      </c>
      <c r="DA31" s="10" t="s">
        <v>271</v>
      </c>
      <c r="DB31" s="122" t="s">
        <v>367</v>
      </c>
      <c r="DC31" s="122" t="s">
        <v>137</v>
      </c>
    </row>
    <row r="32" spans="1:108" ht="16.5" customHeight="1">
      <c r="A32" s="119" t="s">
        <v>395</v>
      </c>
      <c r="B32" s="10">
        <v>2022</v>
      </c>
      <c r="C32" s="16" t="s">
        <v>280</v>
      </c>
      <c r="D32" s="138" t="s">
        <v>396</v>
      </c>
      <c r="E32" s="90" t="s">
        <v>282</v>
      </c>
      <c r="F32" s="10" t="s">
        <v>283</v>
      </c>
      <c r="G32" s="10" t="s">
        <v>117</v>
      </c>
      <c r="H32" s="10" t="s">
        <v>118</v>
      </c>
      <c r="I32" s="10" t="s">
        <v>119</v>
      </c>
      <c r="J32" s="10" t="s">
        <v>284</v>
      </c>
      <c r="K32" s="10" t="s">
        <v>397</v>
      </c>
      <c r="L32" s="10" t="str">
        <f t="shared" si="0"/>
        <v>MARIA JOSE RODRIGUEZ MORENO___</v>
      </c>
      <c r="M32" s="10" t="s">
        <v>122</v>
      </c>
      <c r="N32" s="92">
        <v>1192922939</v>
      </c>
      <c r="O32" s="131"/>
      <c r="P32" s="10" t="s">
        <v>123</v>
      </c>
      <c r="Q32" s="10" t="s">
        <v>124</v>
      </c>
      <c r="R32" s="118" t="s">
        <v>398</v>
      </c>
      <c r="S32" s="118"/>
      <c r="T32" s="10"/>
      <c r="U32" s="10"/>
      <c r="V32" s="22"/>
      <c r="W32" s="10"/>
      <c r="X32" s="10"/>
      <c r="Y32" s="10"/>
      <c r="Z32" s="22">
        <v>3135738684</v>
      </c>
      <c r="AA32" s="22"/>
      <c r="AB32" s="22">
        <v>8</v>
      </c>
      <c r="AC32" s="10">
        <v>0</v>
      </c>
      <c r="AD32" s="99">
        <v>44588</v>
      </c>
      <c r="AE32" s="99">
        <v>44593</v>
      </c>
      <c r="AF32" s="15" t="s">
        <v>287</v>
      </c>
      <c r="AG32" s="9">
        <v>44834</v>
      </c>
      <c r="AH32" s="113">
        <v>2300000</v>
      </c>
      <c r="AI32" s="113">
        <v>18400000</v>
      </c>
      <c r="AJ32" s="10" t="s">
        <v>399</v>
      </c>
      <c r="AK32" s="10" t="s">
        <v>129</v>
      </c>
      <c r="AL32" s="10">
        <v>484</v>
      </c>
      <c r="AM32" s="10" t="s">
        <v>400</v>
      </c>
      <c r="AN32" s="8" t="s">
        <v>401</v>
      </c>
      <c r="AO32" s="10" t="s">
        <v>131</v>
      </c>
      <c r="AP32" s="22">
        <v>3311603432164</v>
      </c>
      <c r="AQ32" s="10">
        <v>3</v>
      </c>
      <c r="AR32" s="10" t="str">
        <f>IFERROR(VLOOKUP(AQ32,PROGRAMAS!D2:E59,2,0), )</f>
        <v>Propósito 3: Inspirar confianza y legitimidad para vivir sin miedo y ser epicentro de cultura ciudadana, paz y reconciliación</v>
      </c>
      <c r="AS32" s="10">
        <v>43</v>
      </c>
      <c r="AT32" s="10" t="str">
        <f>IFERROR(VLOOKUP(AS32,PROGRAMAS!B2:C59,2,0), )</f>
        <v>Cultura ciudadana para la confianza, la convivencia y la participación desde la vida cotidiana</v>
      </c>
      <c r="AU32" s="10">
        <v>2164</v>
      </c>
      <c r="AV32" s="10" t="str">
        <f>IFERROR(VLOOKUP(AU32,PROGRAMAS!G2:I24,2,0), )</f>
        <v>TEUSAQUILLO RESPIRA CONFIANZA Y SEGURIDAD CIUDADANA</v>
      </c>
      <c r="AW32" s="22">
        <v>1</v>
      </c>
      <c r="AX32" s="22">
        <v>1</v>
      </c>
      <c r="AY32" s="22"/>
      <c r="AZ32" s="22"/>
      <c r="BA32" s="22"/>
      <c r="BB32" s="22"/>
      <c r="BC32" s="22"/>
      <c r="BD32" s="69"/>
      <c r="BE32" s="69"/>
      <c r="BF32" s="69"/>
      <c r="BG32" s="69"/>
      <c r="BH32" s="69"/>
      <c r="BI32" s="69"/>
      <c r="BJ32" s="69"/>
      <c r="BK32" s="69"/>
      <c r="BL32" s="69"/>
      <c r="BM32" s="69"/>
      <c r="BN32" s="5"/>
      <c r="BO32" s="22"/>
      <c r="BP32" s="5"/>
      <c r="BQ32" s="5"/>
      <c r="BR32" s="5"/>
      <c r="BS32" s="5"/>
      <c r="BT32" s="5"/>
      <c r="BU32" s="5"/>
      <c r="BV32" s="5"/>
      <c r="BW32" s="5"/>
      <c r="BX32" s="22"/>
      <c r="BY32" s="113">
        <v>8050000</v>
      </c>
      <c r="BZ32" s="22">
        <v>3</v>
      </c>
      <c r="CA32" s="22">
        <v>15</v>
      </c>
      <c r="CB32" s="9">
        <v>44941</v>
      </c>
      <c r="CC32" s="5"/>
      <c r="CD32" s="5"/>
      <c r="CE32" s="113"/>
      <c r="CF32" s="22"/>
      <c r="CG32" s="22"/>
      <c r="CH32" s="9"/>
      <c r="CI32" s="5"/>
      <c r="CJ32" s="5"/>
      <c r="CK32" s="5"/>
      <c r="CL32" s="5"/>
      <c r="CM32" s="22"/>
      <c r="CN32" s="9"/>
      <c r="CO32" s="5">
        <f t="shared" si="1"/>
        <v>8050000</v>
      </c>
      <c r="CP32" s="77">
        <f t="shared" si="2"/>
        <v>3</v>
      </c>
      <c r="CQ32" s="77">
        <f t="shared" si="3"/>
        <v>15</v>
      </c>
      <c r="CR32" s="116">
        <v>44941</v>
      </c>
      <c r="CS32" s="5">
        <f t="shared" si="4"/>
        <v>26450000</v>
      </c>
      <c r="CT32" s="5"/>
      <c r="CU32" s="10"/>
      <c r="CV32" s="10"/>
      <c r="CW32" s="10" t="s">
        <v>132</v>
      </c>
      <c r="CX32" s="10" t="s">
        <v>133</v>
      </c>
      <c r="CY32" s="10"/>
      <c r="CZ32" s="10" t="s">
        <v>276</v>
      </c>
      <c r="DA32" s="10" t="s">
        <v>271</v>
      </c>
      <c r="DB32" s="122" t="s">
        <v>367</v>
      </c>
      <c r="DC32" s="122" t="s">
        <v>137</v>
      </c>
    </row>
    <row r="33" spans="1:108" ht="16.5" customHeight="1">
      <c r="A33" s="119" t="s">
        <v>402</v>
      </c>
      <c r="B33" s="10">
        <v>2022</v>
      </c>
      <c r="C33" s="16" t="s">
        <v>280</v>
      </c>
      <c r="D33" s="138" t="s">
        <v>403</v>
      </c>
      <c r="E33" s="17" t="s">
        <v>282</v>
      </c>
      <c r="F33" s="10" t="s">
        <v>283</v>
      </c>
      <c r="G33" s="10" t="s">
        <v>117</v>
      </c>
      <c r="H33" s="10" t="s">
        <v>118</v>
      </c>
      <c r="I33" s="10" t="s">
        <v>119</v>
      </c>
      <c r="J33" s="10" t="s">
        <v>284</v>
      </c>
      <c r="K33" s="10" t="s">
        <v>404</v>
      </c>
      <c r="L33" s="10" t="str">
        <f t="shared" si="0"/>
        <v>SANDRA PATRICIA FELICIANO FUENTES___</v>
      </c>
      <c r="M33" s="10" t="s">
        <v>122</v>
      </c>
      <c r="N33" s="22">
        <v>52746874</v>
      </c>
      <c r="O33" s="130"/>
      <c r="P33" s="10" t="s">
        <v>123</v>
      </c>
      <c r="Q33" s="10" t="s">
        <v>124</v>
      </c>
      <c r="R33" s="118" t="s">
        <v>125</v>
      </c>
      <c r="S33" s="118"/>
      <c r="T33" s="10"/>
      <c r="U33" s="10"/>
      <c r="V33" s="22"/>
      <c r="W33" s="10"/>
      <c r="X33" s="10"/>
      <c r="Y33" s="10"/>
      <c r="Z33" s="22">
        <v>3229230889</v>
      </c>
      <c r="AA33" s="22"/>
      <c r="AB33" s="22">
        <v>8</v>
      </c>
      <c r="AC33" s="10">
        <v>0</v>
      </c>
      <c r="AD33" s="99">
        <v>44585</v>
      </c>
      <c r="AE33" s="99">
        <v>44593</v>
      </c>
      <c r="AF33" s="15" t="s">
        <v>287</v>
      </c>
      <c r="AG33" s="14">
        <v>44834</v>
      </c>
      <c r="AH33" s="113">
        <v>2300000</v>
      </c>
      <c r="AI33" s="113">
        <v>18400000</v>
      </c>
      <c r="AJ33" s="10" t="s">
        <v>405</v>
      </c>
      <c r="AK33" s="10" t="s">
        <v>129</v>
      </c>
      <c r="AL33" s="10">
        <v>440</v>
      </c>
      <c r="AM33" s="10" t="s">
        <v>406</v>
      </c>
      <c r="AN33" s="8" t="s">
        <v>374</v>
      </c>
      <c r="AO33" s="10" t="s">
        <v>131</v>
      </c>
      <c r="AP33" s="22">
        <v>3311603432164</v>
      </c>
      <c r="AQ33" s="10">
        <v>3</v>
      </c>
      <c r="AR33" s="10" t="str">
        <f>IFERROR(VLOOKUP(AQ33,PROGRAMAS!D2:E59,2,0), )</f>
        <v>Propósito 3: Inspirar confianza y legitimidad para vivir sin miedo y ser epicentro de cultura ciudadana, paz y reconciliación</v>
      </c>
      <c r="AS33" s="10">
        <v>43</v>
      </c>
      <c r="AT33" s="10" t="str">
        <f>IFERROR(VLOOKUP(AS33,PROGRAMAS!B2:C59,2,0), )</f>
        <v>Cultura ciudadana para la confianza, la convivencia y la participación desde la vida cotidiana</v>
      </c>
      <c r="AU33" s="10">
        <v>2164</v>
      </c>
      <c r="AV33" s="10" t="str">
        <f>IFERROR(VLOOKUP(AU33,PROGRAMAS!G2:I24,2,0), )</f>
        <v>TEUSAQUILLO RESPIRA CONFIANZA Y SEGURIDAD CIUDADANA</v>
      </c>
      <c r="AW33" s="22">
        <v>1</v>
      </c>
      <c r="AX33" s="22">
        <v>1</v>
      </c>
      <c r="AY33" s="22"/>
      <c r="AZ33" s="22"/>
      <c r="BA33" s="22"/>
      <c r="BB33" s="22"/>
      <c r="BC33" s="22"/>
      <c r="BD33" s="69"/>
      <c r="BE33" s="69"/>
      <c r="BF33" s="69"/>
      <c r="BG33" s="69"/>
      <c r="BH33" s="69"/>
      <c r="BI33" s="69"/>
      <c r="BJ33" s="69"/>
      <c r="BK33" s="69"/>
      <c r="BL33" s="69"/>
      <c r="BM33" s="69"/>
      <c r="BN33" s="5"/>
      <c r="BO33" s="22"/>
      <c r="BP33" s="5"/>
      <c r="BQ33" s="5"/>
      <c r="BR33" s="5"/>
      <c r="BS33" s="5"/>
      <c r="BT33" s="5"/>
      <c r="BU33" s="5"/>
      <c r="BV33" s="5"/>
      <c r="BW33" s="5"/>
      <c r="BX33" s="22"/>
      <c r="BY33" s="113">
        <v>8050000</v>
      </c>
      <c r="BZ33" s="22">
        <v>3</v>
      </c>
      <c r="CA33" s="22">
        <v>15</v>
      </c>
      <c r="CB33" s="9">
        <v>44941</v>
      </c>
      <c r="CC33" s="5"/>
      <c r="CD33" s="5"/>
      <c r="CE33" s="113"/>
      <c r="CF33" s="22"/>
      <c r="CG33" s="22"/>
      <c r="CH33" s="9"/>
      <c r="CI33" s="5"/>
      <c r="CJ33" s="5"/>
      <c r="CK33" s="5"/>
      <c r="CL33" s="5"/>
      <c r="CM33" s="22"/>
      <c r="CN33" s="9"/>
      <c r="CO33" s="5">
        <f t="shared" si="1"/>
        <v>8050000</v>
      </c>
      <c r="CP33" s="77">
        <f t="shared" si="2"/>
        <v>3</v>
      </c>
      <c r="CQ33" s="77">
        <f t="shared" si="3"/>
        <v>15</v>
      </c>
      <c r="CR33" s="9">
        <v>44941</v>
      </c>
      <c r="CS33" s="5">
        <f t="shared" si="4"/>
        <v>26450000</v>
      </c>
      <c r="CT33" s="5"/>
      <c r="CU33" s="10"/>
      <c r="CV33" s="10"/>
      <c r="CW33" s="10" t="s">
        <v>132</v>
      </c>
      <c r="CX33" s="10" t="s">
        <v>133</v>
      </c>
      <c r="CY33" s="10"/>
      <c r="CZ33" s="10" t="s">
        <v>276</v>
      </c>
      <c r="DA33" s="10" t="s">
        <v>271</v>
      </c>
      <c r="DB33" s="122" t="s">
        <v>367</v>
      </c>
      <c r="DC33" s="122" t="s">
        <v>137</v>
      </c>
      <c r="DD33" s="10" t="s">
        <v>407</v>
      </c>
    </row>
    <row r="34" spans="1:108" ht="16.5" customHeight="1">
      <c r="A34" s="119" t="s">
        <v>408</v>
      </c>
      <c r="B34" s="10">
        <v>2022</v>
      </c>
      <c r="C34" s="16" t="s">
        <v>280</v>
      </c>
      <c r="D34" s="138" t="s">
        <v>409</v>
      </c>
      <c r="E34" s="90" t="s">
        <v>282</v>
      </c>
      <c r="F34" s="10" t="s">
        <v>283</v>
      </c>
      <c r="G34" s="10" t="s">
        <v>117</v>
      </c>
      <c r="H34" s="10" t="s">
        <v>118</v>
      </c>
      <c r="I34" s="10" t="s">
        <v>119</v>
      </c>
      <c r="J34" s="10" t="s">
        <v>284</v>
      </c>
      <c r="K34" s="10" t="s">
        <v>410</v>
      </c>
      <c r="L34" s="10" t="str">
        <f t="shared" si="0"/>
        <v>ADRIANA PAOLA DIAZ CHAVEZ___</v>
      </c>
      <c r="M34" s="10" t="s">
        <v>122</v>
      </c>
      <c r="N34" s="22">
        <v>1023952787</v>
      </c>
      <c r="O34" s="130"/>
      <c r="P34" s="10" t="s">
        <v>123</v>
      </c>
      <c r="Q34" s="10" t="s">
        <v>124</v>
      </c>
      <c r="R34" s="118" t="s">
        <v>392</v>
      </c>
      <c r="S34" s="118"/>
      <c r="T34" s="10"/>
      <c r="U34" s="10"/>
      <c r="V34" s="22"/>
      <c r="W34" s="10"/>
      <c r="X34" s="10"/>
      <c r="Y34" s="10"/>
      <c r="Z34" s="22">
        <v>3016044130</v>
      </c>
      <c r="AA34" s="22"/>
      <c r="AB34" s="22">
        <v>8</v>
      </c>
      <c r="AC34" s="10">
        <v>0</v>
      </c>
      <c r="AD34" s="99">
        <v>44589</v>
      </c>
      <c r="AE34" s="99">
        <v>44594</v>
      </c>
      <c r="AF34" s="15" t="s">
        <v>327</v>
      </c>
      <c r="AG34" s="253">
        <v>44835</v>
      </c>
      <c r="AH34" s="113">
        <v>2300000</v>
      </c>
      <c r="AI34" s="113">
        <v>18400000</v>
      </c>
      <c r="AJ34" s="10" t="s">
        <v>411</v>
      </c>
      <c r="AK34" s="10" t="s">
        <v>129</v>
      </c>
      <c r="AL34" s="10">
        <v>535</v>
      </c>
      <c r="AM34" s="10" t="s">
        <v>412</v>
      </c>
      <c r="AN34" s="8" t="s">
        <v>413</v>
      </c>
      <c r="AO34" s="10" t="s">
        <v>131</v>
      </c>
      <c r="AP34" s="22">
        <v>3311603432164</v>
      </c>
      <c r="AQ34" s="10">
        <v>3</v>
      </c>
      <c r="AR34" s="10" t="str">
        <f>IFERROR(VLOOKUP(AQ34,PROGRAMAS!D2:E59,2,0), )</f>
        <v>Propósito 3: Inspirar confianza y legitimidad para vivir sin miedo y ser epicentro de cultura ciudadana, paz y reconciliación</v>
      </c>
      <c r="AS34" s="10">
        <v>43</v>
      </c>
      <c r="AT34" s="10" t="str">
        <f>IFERROR(VLOOKUP(AS34,PROGRAMAS!B2:C59,2,0), )</f>
        <v>Cultura ciudadana para la confianza, la convivencia y la participación desde la vida cotidiana</v>
      </c>
      <c r="AU34" s="10">
        <v>2164</v>
      </c>
      <c r="AV34" s="10" t="str">
        <f>IFERROR(VLOOKUP(AU34,PROGRAMAS!G2:I24,2,0), )</f>
        <v>TEUSAQUILLO RESPIRA CONFIANZA Y SEGURIDAD CIUDADANA</v>
      </c>
      <c r="AW34" s="22">
        <v>1</v>
      </c>
      <c r="AX34" s="22">
        <v>1</v>
      </c>
      <c r="AY34" s="22"/>
      <c r="AZ34" s="22"/>
      <c r="BA34" s="22"/>
      <c r="BB34" s="22"/>
      <c r="BC34" s="22"/>
      <c r="BD34" s="69"/>
      <c r="BE34" s="69"/>
      <c r="BF34" s="69"/>
      <c r="BG34" s="69"/>
      <c r="BH34" s="69"/>
      <c r="BI34" s="69"/>
      <c r="BJ34" s="69"/>
      <c r="BK34" s="69"/>
      <c r="BL34" s="69"/>
      <c r="BM34" s="69"/>
      <c r="BN34" s="5"/>
      <c r="BO34" s="22"/>
      <c r="BP34" s="5"/>
      <c r="BQ34" s="5"/>
      <c r="BR34" s="5"/>
      <c r="BS34" s="5"/>
      <c r="BT34" s="5"/>
      <c r="BU34" s="5"/>
      <c r="BV34" s="5"/>
      <c r="BW34" s="5"/>
      <c r="BX34" s="22"/>
      <c r="BY34" s="113">
        <v>8050000</v>
      </c>
      <c r="BZ34" s="22">
        <v>3</v>
      </c>
      <c r="CA34" s="22">
        <v>15</v>
      </c>
      <c r="CB34" s="9">
        <v>44942</v>
      </c>
      <c r="CC34" s="5"/>
      <c r="CD34" s="5"/>
      <c r="CE34" s="113"/>
      <c r="CF34" s="22"/>
      <c r="CG34" s="22"/>
      <c r="CH34" s="9"/>
      <c r="CI34" s="5"/>
      <c r="CJ34" s="5"/>
      <c r="CK34" s="5"/>
      <c r="CL34" s="5"/>
      <c r="CM34" s="22"/>
      <c r="CN34" s="9"/>
      <c r="CO34" s="5">
        <f t="shared" si="1"/>
        <v>8050000</v>
      </c>
      <c r="CP34" s="77">
        <f t="shared" si="2"/>
        <v>3</v>
      </c>
      <c r="CQ34" s="77">
        <f t="shared" si="3"/>
        <v>15</v>
      </c>
      <c r="CR34" s="116">
        <v>44942</v>
      </c>
      <c r="CS34" s="5">
        <f t="shared" si="4"/>
        <v>26450000</v>
      </c>
      <c r="CT34" s="5"/>
      <c r="CU34" s="10"/>
      <c r="CV34" s="10"/>
      <c r="CW34" s="10" t="s">
        <v>132</v>
      </c>
      <c r="CX34" s="10" t="s">
        <v>133</v>
      </c>
      <c r="CY34" s="10"/>
      <c r="CZ34" s="10" t="s">
        <v>276</v>
      </c>
      <c r="DA34" s="10" t="s">
        <v>271</v>
      </c>
      <c r="DB34" s="122" t="s">
        <v>367</v>
      </c>
      <c r="DC34" s="122" t="s">
        <v>137</v>
      </c>
      <c r="DD34" s="10" t="s">
        <v>414</v>
      </c>
    </row>
    <row r="35" spans="1:108" ht="16.5" customHeight="1">
      <c r="A35" s="119" t="s">
        <v>415</v>
      </c>
      <c r="B35" s="10">
        <v>2022</v>
      </c>
      <c r="C35" s="16" t="s">
        <v>280</v>
      </c>
      <c r="D35" s="138" t="s">
        <v>416</v>
      </c>
      <c r="E35" s="17" t="s">
        <v>282</v>
      </c>
      <c r="F35" s="10" t="s">
        <v>283</v>
      </c>
      <c r="G35" s="10" t="s">
        <v>117</v>
      </c>
      <c r="H35" s="10" t="s">
        <v>118</v>
      </c>
      <c r="I35" s="10" t="s">
        <v>119</v>
      </c>
      <c r="J35" s="10" t="s">
        <v>284</v>
      </c>
      <c r="K35" s="10" t="s">
        <v>417</v>
      </c>
      <c r="L35" s="10" t="str">
        <f t="shared" ref="L35:L66" si="5">_xlfn.CONCAT(K35,"_",BP35,"_",BS35,"_",BV35)</f>
        <v>WILLIAM ERLANDI ROMERO ARBOLEDA_JOHAN ALFREDO PAJOY MONROY__</v>
      </c>
      <c r="M35" s="10" t="s">
        <v>122</v>
      </c>
      <c r="N35" s="22">
        <v>79400363</v>
      </c>
      <c r="O35" s="130"/>
      <c r="P35" s="10" t="s">
        <v>123</v>
      </c>
      <c r="Q35" s="10" t="s">
        <v>124</v>
      </c>
      <c r="R35" s="118" t="s">
        <v>125</v>
      </c>
      <c r="S35" s="118"/>
      <c r="T35" s="10"/>
      <c r="U35" s="10"/>
      <c r="V35" s="22"/>
      <c r="W35" s="10"/>
      <c r="X35" s="10"/>
      <c r="Y35" s="10" t="s">
        <v>418</v>
      </c>
      <c r="Z35" s="118">
        <v>3123282119</v>
      </c>
      <c r="AA35" s="22"/>
      <c r="AB35" s="22">
        <v>8</v>
      </c>
      <c r="AC35" s="10">
        <v>0</v>
      </c>
      <c r="AD35" s="99">
        <v>44589</v>
      </c>
      <c r="AE35" s="99">
        <v>44593</v>
      </c>
      <c r="AF35" s="15" t="s">
        <v>287</v>
      </c>
      <c r="AG35" s="9">
        <v>44834</v>
      </c>
      <c r="AH35" s="113">
        <v>2300000</v>
      </c>
      <c r="AI35" s="113">
        <v>18400000</v>
      </c>
      <c r="AJ35" s="10" t="s">
        <v>419</v>
      </c>
      <c r="AK35" s="10" t="s">
        <v>129</v>
      </c>
      <c r="AL35" s="10">
        <v>522</v>
      </c>
      <c r="AM35" s="10" t="s">
        <v>420</v>
      </c>
      <c r="AN35" s="8" t="s">
        <v>421</v>
      </c>
      <c r="AO35" s="10" t="s">
        <v>131</v>
      </c>
      <c r="AP35" s="22">
        <v>3311603432164</v>
      </c>
      <c r="AQ35" s="10">
        <v>3</v>
      </c>
      <c r="AR35" s="10" t="str">
        <f>IFERROR(VLOOKUP(AQ35,PROGRAMAS!D2:E59,2,0), )</f>
        <v>Propósito 3: Inspirar confianza y legitimidad para vivir sin miedo y ser epicentro de cultura ciudadana, paz y reconciliación</v>
      </c>
      <c r="AS35" s="10">
        <v>43</v>
      </c>
      <c r="AT35" s="10" t="str">
        <f>IFERROR(VLOOKUP(AS35,PROGRAMAS!B2:C59,2,0), )</f>
        <v>Cultura ciudadana para la confianza, la convivencia y la participación desde la vida cotidiana</v>
      </c>
      <c r="AU35" s="10">
        <v>2164</v>
      </c>
      <c r="AV35" s="10" t="str">
        <f>IFERROR(VLOOKUP(AU35,PROGRAMAS!G2:I24,2,0), )</f>
        <v>TEUSAQUILLO RESPIRA CONFIANZA Y SEGURIDAD CIUDADANA</v>
      </c>
      <c r="AW35" s="22">
        <v>1</v>
      </c>
      <c r="AX35" s="22">
        <v>1</v>
      </c>
      <c r="AY35" s="22">
        <v>1</v>
      </c>
      <c r="AZ35" s="22"/>
      <c r="BA35" s="22"/>
      <c r="BB35" s="22"/>
      <c r="BC35" s="22"/>
      <c r="BD35" s="69">
        <v>44855</v>
      </c>
      <c r="BE35" s="69"/>
      <c r="BF35" s="69"/>
      <c r="BG35" s="69"/>
      <c r="BH35" s="69"/>
      <c r="BI35" s="69"/>
      <c r="BJ35" s="69"/>
      <c r="BK35" s="69"/>
      <c r="BL35" s="69"/>
      <c r="BM35" s="69"/>
      <c r="BN35" s="5" t="s">
        <v>364</v>
      </c>
      <c r="BO35" s="22">
        <v>1007845593</v>
      </c>
      <c r="BP35" t="s">
        <v>422</v>
      </c>
      <c r="BQ35" s="5"/>
      <c r="BR35" s="5"/>
      <c r="BS35" s="5"/>
      <c r="BT35" s="5"/>
      <c r="BU35" s="5"/>
      <c r="BV35" s="5"/>
      <c r="BW35" s="5"/>
      <c r="BX35" s="22"/>
      <c r="BY35" s="113">
        <v>8050000</v>
      </c>
      <c r="BZ35" s="22">
        <v>3</v>
      </c>
      <c r="CA35" s="22">
        <v>15</v>
      </c>
      <c r="CB35" s="9">
        <v>44941</v>
      </c>
      <c r="CC35" s="5"/>
      <c r="CD35" s="5"/>
      <c r="CE35" s="113"/>
      <c r="CF35" s="22"/>
      <c r="CG35" s="22"/>
      <c r="CH35" s="9"/>
      <c r="CI35" s="5"/>
      <c r="CJ35" s="5"/>
      <c r="CK35" s="5"/>
      <c r="CL35" s="5"/>
      <c r="CM35" s="22"/>
      <c r="CN35" s="9"/>
      <c r="CO35" s="5">
        <f t="shared" ref="CO35:CO66" si="6">+BY35+CE35+CK35</f>
        <v>8050000</v>
      </c>
      <c r="CP35" s="77">
        <f t="shared" ref="CP35:CP66" si="7">BZ35+CF35+CL35</f>
        <v>3</v>
      </c>
      <c r="CQ35" s="77">
        <f t="shared" ref="CQ35:CQ66" si="8">CA35+CG35+CM35</f>
        <v>15</v>
      </c>
      <c r="CR35" s="116">
        <v>44941</v>
      </c>
      <c r="CS35" s="5">
        <f t="shared" ref="CS35:CS66" si="9">+AI35+BY35+CE35+CK35</f>
        <v>26450000</v>
      </c>
      <c r="CT35" s="5"/>
      <c r="CU35" s="10"/>
      <c r="CV35" s="10"/>
      <c r="CW35" s="10" t="s">
        <v>132</v>
      </c>
      <c r="CX35" s="10" t="s">
        <v>133</v>
      </c>
      <c r="CY35" s="10"/>
      <c r="CZ35" s="10" t="s">
        <v>276</v>
      </c>
      <c r="DA35" s="10" t="s">
        <v>271</v>
      </c>
      <c r="DB35" s="122" t="s">
        <v>367</v>
      </c>
      <c r="DC35" s="122" t="s">
        <v>137</v>
      </c>
    </row>
    <row r="36" spans="1:108" ht="16.5" customHeight="1">
      <c r="A36" s="119" t="s">
        <v>423</v>
      </c>
      <c r="B36" s="10">
        <v>2022</v>
      </c>
      <c r="C36" s="16" t="s">
        <v>424</v>
      </c>
      <c r="D36" s="138" t="s">
        <v>425</v>
      </c>
      <c r="E36" s="90" t="s">
        <v>426</v>
      </c>
      <c r="F36" s="10" t="s">
        <v>427</v>
      </c>
      <c r="G36" s="10" t="s">
        <v>117</v>
      </c>
      <c r="H36" s="10" t="s">
        <v>118</v>
      </c>
      <c r="I36" s="10" t="s">
        <v>119</v>
      </c>
      <c r="J36" s="10" t="s">
        <v>428</v>
      </c>
      <c r="K36" s="10" t="s">
        <v>429</v>
      </c>
      <c r="L36" s="10" t="str">
        <f t="shared" si="5"/>
        <v>SERGIO ANDRES FORERO FAJARDO___</v>
      </c>
      <c r="M36" s="10" t="s">
        <v>122</v>
      </c>
      <c r="N36" s="22">
        <v>1020810705</v>
      </c>
      <c r="O36" s="130"/>
      <c r="P36" s="10" t="s">
        <v>123</v>
      </c>
      <c r="Q36" s="10" t="s">
        <v>124</v>
      </c>
      <c r="R36" s="118" t="s">
        <v>430</v>
      </c>
      <c r="S36" s="118"/>
      <c r="T36" s="10"/>
      <c r="U36" s="10"/>
      <c r="V36" s="22"/>
      <c r="W36" s="10"/>
      <c r="X36" s="10"/>
      <c r="Y36" s="10" t="s">
        <v>431</v>
      </c>
      <c r="Z36" s="22">
        <v>3057895286</v>
      </c>
      <c r="AA36" s="22"/>
      <c r="AB36" s="22">
        <v>8</v>
      </c>
      <c r="AC36" s="10">
        <v>0</v>
      </c>
      <c r="AD36" s="99">
        <v>44579</v>
      </c>
      <c r="AE36" s="99">
        <v>44581</v>
      </c>
      <c r="AF36" s="15" t="s">
        <v>432</v>
      </c>
      <c r="AG36" s="9">
        <v>44823</v>
      </c>
      <c r="AH36" s="113">
        <v>2800000</v>
      </c>
      <c r="AI36" s="113">
        <v>22400000</v>
      </c>
      <c r="AJ36" s="10" t="s">
        <v>433</v>
      </c>
      <c r="AK36" s="10" t="s">
        <v>129</v>
      </c>
      <c r="AL36" s="10">
        <v>22</v>
      </c>
      <c r="AM36" s="10" t="s">
        <v>434</v>
      </c>
      <c r="AN36" s="8" t="s">
        <v>168</v>
      </c>
      <c r="AO36" s="10" t="s">
        <v>131</v>
      </c>
      <c r="AP36" s="22">
        <v>3311605572172</v>
      </c>
      <c r="AQ36" s="10">
        <v>5</v>
      </c>
      <c r="AR36" s="10" t="str">
        <f>IFERROR(VLOOKUP(AQ36,PROGRAMAS!D2:E59,2,0), )</f>
        <v>Propósito 5: Construir Bogotá - Región con gobierno abierto, transparente y ciudadanía consciente</v>
      </c>
      <c r="AS36" s="10">
        <v>57</v>
      </c>
      <c r="AT36" s="10" t="str">
        <f>IFERROR(VLOOKUP(AS36,PROGRAMAS!B2:C59,2,0), )</f>
        <v>Gestión pública local</v>
      </c>
      <c r="AU36" s="10">
        <v>2172</v>
      </c>
      <c r="AV36" s="10" t="str">
        <f>IFERROR(VLOOKUP(AU36,PROGRAMAS!G2:I24,2,0), )</f>
        <v>TEUSAQUILLO CON ACCIONES DE INSPECCIÓN, VIGILANCIA Y CONTROL DE MANERA TRANSPARENTE.</v>
      </c>
      <c r="AW36" s="22">
        <v>1</v>
      </c>
      <c r="AX36" s="22">
        <v>1</v>
      </c>
      <c r="AY36" s="22"/>
      <c r="AZ36" s="22"/>
      <c r="BA36" s="22"/>
      <c r="BB36" s="22"/>
      <c r="BC36" s="22"/>
      <c r="BD36" s="69"/>
      <c r="BE36" s="69"/>
      <c r="BF36" s="69"/>
      <c r="BG36" s="69"/>
      <c r="BH36" s="69"/>
      <c r="BI36" s="69"/>
      <c r="BJ36" s="69"/>
      <c r="BK36" s="69"/>
      <c r="BL36" s="69"/>
      <c r="BM36" s="69"/>
      <c r="BN36" s="5"/>
      <c r="BO36" s="22"/>
      <c r="BP36" s="5"/>
      <c r="BQ36" s="5"/>
      <c r="BR36" s="5"/>
      <c r="BS36" s="5"/>
      <c r="BT36" s="5"/>
      <c r="BU36" s="5"/>
      <c r="BV36" s="5"/>
      <c r="BW36" s="5"/>
      <c r="BX36" s="22"/>
      <c r="BY36" s="113">
        <v>11200000</v>
      </c>
      <c r="BZ36" s="22">
        <v>4</v>
      </c>
      <c r="CA36" s="22">
        <v>0</v>
      </c>
      <c r="CB36" s="9">
        <v>44945</v>
      </c>
      <c r="CC36" s="5"/>
      <c r="CD36" s="5"/>
      <c r="CE36" s="113"/>
      <c r="CF36" s="22"/>
      <c r="CG36" s="22"/>
      <c r="CH36" s="9"/>
      <c r="CI36" s="5"/>
      <c r="CJ36" s="5"/>
      <c r="CK36" s="5"/>
      <c r="CL36" s="5"/>
      <c r="CM36" s="22"/>
      <c r="CN36" s="9"/>
      <c r="CO36" s="5">
        <f t="shared" si="6"/>
        <v>11200000</v>
      </c>
      <c r="CP36" s="77">
        <f t="shared" si="7"/>
        <v>4</v>
      </c>
      <c r="CQ36" s="77">
        <f t="shared" si="8"/>
        <v>0</v>
      </c>
      <c r="CR36" s="9">
        <v>44945</v>
      </c>
      <c r="CS36" s="5">
        <f t="shared" si="9"/>
        <v>33600000</v>
      </c>
      <c r="CT36" s="5"/>
      <c r="CU36" s="10"/>
      <c r="CV36" s="10"/>
      <c r="CW36" s="10" t="s">
        <v>132</v>
      </c>
      <c r="CX36" s="10" t="s">
        <v>133</v>
      </c>
      <c r="CY36" s="10"/>
      <c r="CZ36" s="10" t="s">
        <v>203</v>
      </c>
      <c r="DA36" s="10" t="s">
        <v>435</v>
      </c>
      <c r="DB36" s="122" t="s">
        <v>436</v>
      </c>
      <c r="DC36" s="122" t="s">
        <v>137</v>
      </c>
    </row>
    <row r="37" spans="1:108" ht="16.5" customHeight="1">
      <c r="A37" s="119" t="s">
        <v>437</v>
      </c>
      <c r="B37" s="10">
        <v>2022</v>
      </c>
      <c r="C37" s="16" t="s">
        <v>438</v>
      </c>
      <c r="D37" s="138" t="s">
        <v>439</v>
      </c>
      <c r="E37" s="90" t="s">
        <v>440</v>
      </c>
      <c r="F37" s="10" t="s">
        <v>441</v>
      </c>
      <c r="G37" s="10" t="s">
        <v>117</v>
      </c>
      <c r="H37" s="10" t="s">
        <v>118</v>
      </c>
      <c r="I37" s="10" t="s">
        <v>119</v>
      </c>
      <c r="J37" s="10" t="s">
        <v>442</v>
      </c>
      <c r="K37" s="10" t="s">
        <v>443</v>
      </c>
      <c r="L37" s="10" t="str">
        <f t="shared" si="5"/>
        <v>JOSE FERNANDO BARRERA BALLESTEROS___</v>
      </c>
      <c r="M37" s="10" t="s">
        <v>122</v>
      </c>
      <c r="N37" s="22">
        <v>79330579</v>
      </c>
      <c r="O37" s="130"/>
      <c r="P37" s="10" t="s">
        <v>123</v>
      </c>
      <c r="Q37" s="10" t="s">
        <v>124</v>
      </c>
      <c r="R37" s="118" t="s">
        <v>371</v>
      </c>
      <c r="S37" s="118"/>
      <c r="T37" s="10"/>
      <c r="U37" s="10"/>
      <c r="V37" s="22"/>
      <c r="W37" s="10"/>
      <c r="X37" s="10"/>
      <c r="Y37" s="10" t="s">
        <v>444</v>
      </c>
      <c r="Z37" s="22">
        <v>3045517121</v>
      </c>
      <c r="AA37" s="22"/>
      <c r="AB37" s="22">
        <v>8</v>
      </c>
      <c r="AC37" s="10">
        <v>0</v>
      </c>
      <c r="AD37" s="99">
        <v>44579</v>
      </c>
      <c r="AE37" s="99">
        <v>44581</v>
      </c>
      <c r="AF37" s="15" t="s">
        <v>432</v>
      </c>
      <c r="AG37" s="9">
        <v>44823</v>
      </c>
      <c r="AH37" s="113">
        <v>3100000</v>
      </c>
      <c r="AI37" s="113">
        <v>24800000</v>
      </c>
      <c r="AJ37" s="10" t="s">
        <v>445</v>
      </c>
      <c r="AK37" s="10" t="s">
        <v>129</v>
      </c>
      <c r="AL37" s="10">
        <v>18</v>
      </c>
      <c r="AM37" s="10" t="s">
        <v>446</v>
      </c>
      <c r="AN37" s="8" t="s">
        <v>168</v>
      </c>
      <c r="AO37" s="10" t="s">
        <v>131</v>
      </c>
      <c r="AP37" s="22">
        <v>3311605572169</v>
      </c>
      <c r="AQ37" s="10">
        <v>5</v>
      </c>
      <c r="AR37" s="10" t="str">
        <f>IFERROR(VLOOKUP(AQ37,PROGRAMAS!D2:E59,2,0), )</f>
        <v>Propósito 5: Construir Bogotá - Región con gobierno abierto, transparente y ciudadanía consciente</v>
      </c>
      <c r="AS37" s="10">
        <v>57</v>
      </c>
      <c r="AT37" s="10" t="str">
        <f>IFERROR(VLOOKUP(AS37,PROGRAMAS!B2:C59,2,0), )</f>
        <v>Gestión pública local</v>
      </c>
      <c r="AU37" s="10">
        <v>2169</v>
      </c>
      <c r="AV37" s="10" t="str">
        <f>IFERROR(VLOOKUP(AU37,PROGRAMAS!G2:I24,2,0), )</f>
        <v>FORTALECIMIENTO INSTITUCIONAL Y RENDICIÓN DE CUENTAS</v>
      </c>
      <c r="AW37" s="22">
        <v>1</v>
      </c>
      <c r="AX37" s="22">
        <v>1</v>
      </c>
      <c r="AY37" s="22"/>
      <c r="AZ37" s="22"/>
      <c r="BA37" s="22"/>
      <c r="BB37" s="22"/>
      <c r="BC37" s="22"/>
      <c r="BD37" s="69"/>
      <c r="BE37" s="69"/>
      <c r="BF37" s="69"/>
      <c r="BG37" s="69"/>
      <c r="BH37" s="69"/>
      <c r="BI37" s="69"/>
      <c r="BJ37" s="69"/>
      <c r="BK37" s="69"/>
      <c r="BL37" s="69"/>
      <c r="BM37" s="69"/>
      <c r="BN37" s="5"/>
      <c r="BO37" s="22"/>
      <c r="BP37" s="5"/>
      <c r="BQ37" s="5"/>
      <c r="BR37" s="5"/>
      <c r="BS37" s="5"/>
      <c r="BT37" s="5"/>
      <c r="BU37" s="5"/>
      <c r="BV37" s="5"/>
      <c r="BW37" s="5"/>
      <c r="BX37" s="22"/>
      <c r="BY37" s="113">
        <v>24800000</v>
      </c>
      <c r="BZ37" s="22">
        <v>3</v>
      </c>
      <c r="CA37" s="22">
        <v>0</v>
      </c>
      <c r="CB37" s="9">
        <v>44914</v>
      </c>
      <c r="CC37" s="5"/>
      <c r="CD37" s="5"/>
      <c r="CE37" s="113"/>
      <c r="CF37" s="22"/>
      <c r="CG37" s="22"/>
      <c r="CH37" s="9"/>
      <c r="CI37" s="5"/>
      <c r="CJ37" s="5"/>
      <c r="CK37" s="5"/>
      <c r="CL37" s="5"/>
      <c r="CM37" s="22"/>
      <c r="CN37" s="9"/>
      <c r="CO37" s="5">
        <f t="shared" si="6"/>
        <v>24800000</v>
      </c>
      <c r="CP37" s="77">
        <f t="shared" si="7"/>
        <v>3</v>
      </c>
      <c r="CQ37" s="77">
        <f t="shared" si="8"/>
        <v>0</v>
      </c>
      <c r="CR37" s="9">
        <v>44914</v>
      </c>
      <c r="CS37" s="5">
        <f t="shared" si="9"/>
        <v>49600000</v>
      </c>
      <c r="CT37" s="5"/>
      <c r="CU37" s="10"/>
      <c r="CV37" s="10"/>
      <c r="CW37" s="10" t="s">
        <v>132</v>
      </c>
      <c r="CX37" s="10" t="s">
        <v>133</v>
      </c>
      <c r="CY37" s="10"/>
      <c r="CZ37" s="10" t="s">
        <v>203</v>
      </c>
      <c r="DA37" s="10" t="s">
        <v>447</v>
      </c>
      <c r="DB37" s="122" t="s">
        <v>448</v>
      </c>
      <c r="DC37" s="122" t="s">
        <v>150</v>
      </c>
    </row>
    <row r="38" spans="1:108" ht="16.5" customHeight="1">
      <c r="A38" s="119" t="s">
        <v>449</v>
      </c>
      <c r="B38" s="10">
        <v>2022</v>
      </c>
      <c r="C38" s="16" t="s">
        <v>450</v>
      </c>
      <c r="D38" s="138" t="s">
        <v>451</v>
      </c>
      <c r="E38" s="90" t="s">
        <v>452</v>
      </c>
      <c r="F38" s="10" t="s">
        <v>453</v>
      </c>
      <c r="G38" s="10" t="s">
        <v>117</v>
      </c>
      <c r="H38" s="10" t="s">
        <v>118</v>
      </c>
      <c r="I38" s="10" t="s">
        <v>119</v>
      </c>
      <c r="J38" s="10" t="s">
        <v>454</v>
      </c>
      <c r="K38" s="10" t="s">
        <v>455</v>
      </c>
      <c r="L38" s="10" t="str">
        <f t="shared" si="5"/>
        <v>LUIS FELIPE RODRIGUEZ RAMIREZ___</v>
      </c>
      <c r="M38" s="10" t="s">
        <v>122</v>
      </c>
      <c r="N38" s="22">
        <v>1016063292</v>
      </c>
      <c r="O38" s="130"/>
      <c r="P38" s="10" t="s">
        <v>123</v>
      </c>
      <c r="Q38" s="10" t="s">
        <v>124</v>
      </c>
      <c r="R38" s="118" t="s">
        <v>456</v>
      </c>
      <c r="S38" s="118"/>
      <c r="T38" s="10"/>
      <c r="U38" s="10"/>
      <c r="V38" s="22"/>
      <c r="W38" s="10"/>
      <c r="X38" s="10"/>
      <c r="Y38" s="10" t="s">
        <v>457</v>
      </c>
      <c r="Z38" s="22">
        <v>3194519093</v>
      </c>
      <c r="AA38" s="22"/>
      <c r="AB38" s="22">
        <v>8</v>
      </c>
      <c r="AC38" s="10">
        <v>0</v>
      </c>
      <c r="AD38" s="99">
        <v>44579</v>
      </c>
      <c r="AE38" s="99">
        <v>44582</v>
      </c>
      <c r="AF38" s="15" t="s">
        <v>291</v>
      </c>
      <c r="AG38" s="9">
        <v>44824</v>
      </c>
      <c r="AH38" s="113">
        <v>4520000</v>
      </c>
      <c r="AI38" s="113">
        <v>36160000</v>
      </c>
      <c r="AJ38" s="10" t="s">
        <v>458</v>
      </c>
      <c r="AK38" s="10" t="s">
        <v>129</v>
      </c>
      <c r="AL38" s="10">
        <v>21</v>
      </c>
      <c r="AM38" s="10" t="s">
        <v>459</v>
      </c>
      <c r="AN38" s="8" t="s">
        <v>168</v>
      </c>
      <c r="AO38" s="10" t="s">
        <v>131</v>
      </c>
      <c r="AP38" s="22">
        <v>3311605572169</v>
      </c>
      <c r="AQ38" s="10">
        <v>5</v>
      </c>
      <c r="AR38" s="10" t="str">
        <f>IFERROR(VLOOKUP(AQ38,PROGRAMAS!D2:E59,2,0), )</f>
        <v>Propósito 5: Construir Bogotá - Región con gobierno abierto, transparente y ciudadanía consciente</v>
      </c>
      <c r="AS38" s="10">
        <v>57</v>
      </c>
      <c r="AT38" s="10" t="str">
        <f>IFERROR(VLOOKUP(AS38,PROGRAMAS!B2:C59,2,0), )</f>
        <v>Gestión pública local</v>
      </c>
      <c r="AU38" s="10">
        <v>2169</v>
      </c>
      <c r="AV38" s="10" t="str">
        <f>IFERROR(VLOOKUP(AU38,PROGRAMAS!G2:I24,2,0), )</f>
        <v>FORTALECIMIENTO INSTITUCIONAL Y RENDICIÓN DE CUENTAS</v>
      </c>
      <c r="AW38" s="22">
        <v>1</v>
      </c>
      <c r="AX38" s="22">
        <v>1</v>
      </c>
      <c r="AY38" s="22"/>
      <c r="AZ38" s="22"/>
      <c r="BA38" s="22"/>
      <c r="BB38" s="22"/>
      <c r="BC38" s="22"/>
      <c r="BD38" s="69"/>
      <c r="BE38" s="69"/>
      <c r="BF38" s="69"/>
      <c r="BG38" s="69"/>
      <c r="BH38" s="69"/>
      <c r="BI38" s="69"/>
      <c r="BJ38" s="69"/>
      <c r="BK38" s="69"/>
      <c r="BL38" s="69"/>
      <c r="BM38" s="69"/>
      <c r="BN38" s="5"/>
      <c r="BO38" s="22"/>
      <c r="BP38" s="5"/>
      <c r="BQ38" s="5"/>
      <c r="BR38" s="5"/>
      <c r="BS38" s="5"/>
      <c r="BT38" s="5"/>
      <c r="BU38" s="5"/>
      <c r="BV38" s="5"/>
      <c r="BW38" s="5"/>
      <c r="BX38" s="22"/>
      <c r="BY38" s="113">
        <v>15066667</v>
      </c>
      <c r="BZ38" s="22">
        <v>3</v>
      </c>
      <c r="CA38" s="22">
        <v>10</v>
      </c>
      <c r="CB38" s="9">
        <v>44926</v>
      </c>
      <c r="CC38" s="5"/>
      <c r="CD38" s="5"/>
      <c r="CE38" s="113"/>
      <c r="CF38" s="22"/>
      <c r="CG38" s="22"/>
      <c r="CH38" s="9"/>
      <c r="CI38" s="5"/>
      <c r="CJ38" s="5"/>
      <c r="CK38" s="5"/>
      <c r="CL38" s="5"/>
      <c r="CM38" s="22"/>
      <c r="CN38" s="9"/>
      <c r="CO38" s="5">
        <f t="shared" si="6"/>
        <v>15066667</v>
      </c>
      <c r="CP38" s="77">
        <f t="shared" si="7"/>
        <v>3</v>
      </c>
      <c r="CQ38" s="77">
        <f t="shared" si="8"/>
        <v>10</v>
      </c>
      <c r="CR38" s="9">
        <v>44926</v>
      </c>
      <c r="CS38" s="5">
        <f t="shared" si="9"/>
        <v>51226667</v>
      </c>
      <c r="CT38" s="5"/>
      <c r="CU38" s="10"/>
      <c r="CV38" s="10"/>
      <c r="CW38" s="10" t="s">
        <v>132</v>
      </c>
      <c r="CX38" s="10" t="s">
        <v>133</v>
      </c>
      <c r="CY38" s="10"/>
      <c r="CZ38" s="10" t="s">
        <v>203</v>
      </c>
      <c r="DA38" s="10" t="s">
        <v>435</v>
      </c>
      <c r="DB38" s="122" t="s">
        <v>436</v>
      </c>
      <c r="DC38" s="122" t="s">
        <v>137</v>
      </c>
    </row>
    <row r="39" spans="1:108" ht="16.5" customHeight="1">
      <c r="A39" s="119" t="s">
        <v>460</v>
      </c>
      <c r="B39" s="10">
        <v>2022</v>
      </c>
      <c r="C39" s="16" t="s">
        <v>461</v>
      </c>
      <c r="D39" s="138" t="s">
        <v>462</v>
      </c>
      <c r="E39" s="90" t="s">
        <v>463</v>
      </c>
      <c r="F39" s="10" t="s">
        <v>464</v>
      </c>
      <c r="G39" s="10" t="s">
        <v>117</v>
      </c>
      <c r="H39" s="10" t="s">
        <v>118</v>
      </c>
      <c r="I39" s="10" t="s">
        <v>119</v>
      </c>
      <c r="J39" s="10" t="s">
        <v>465</v>
      </c>
      <c r="K39" s="10" t="s">
        <v>466</v>
      </c>
      <c r="L39" s="10" t="str">
        <f t="shared" si="5"/>
        <v>CLAUDIA BOLENA FAJARDO URREA_EGNA MARGARITA BUITRAGO OVALLE__</v>
      </c>
      <c r="M39" s="10" t="s">
        <v>122</v>
      </c>
      <c r="N39" s="22">
        <v>1110454086</v>
      </c>
      <c r="O39" s="130"/>
      <c r="P39" s="10" t="s">
        <v>467</v>
      </c>
      <c r="Q39" s="10" t="s">
        <v>124</v>
      </c>
      <c r="R39" s="118" t="s">
        <v>236</v>
      </c>
      <c r="S39" s="118"/>
      <c r="T39" s="10"/>
      <c r="U39" s="10"/>
      <c r="V39" s="22"/>
      <c r="W39" s="10"/>
      <c r="X39" s="10"/>
      <c r="Y39" s="10" t="s">
        <v>468</v>
      </c>
      <c r="Z39" s="22">
        <v>3002004349</v>
      </c>
      <c r="AA39" s="22"/>
      <c r="AB39" s="22">
        <v>8</v>
      </c>
      <c r="AC39" s="10">
        <v>0</v>
      </c>
      <c r="AD39" s="99">
        <v>44579</v>
      </c>
      <c r="AE39" s="99">
        <v>44581</v>
      </c>
      <c r="AF39" s="15" t="s">
        <v>432</v>
      </c>
      <c r="AG39" s="9">
        <v>44823</v>
      </c>
      <c r="AH39" s="113">
        <v>4520000</v>
      </c>
      <c r="AI39" s="113">
        <v>36160000</v>
      </c>
      <c r="AJ39" s="10" t="s">
        <v>469</v>
      </c>
      <c r="AK39" s="10" t="s">
        <v>129</v>
      </c>
      <c r="AL39" s="10">
        <v>20</v>
      </c>
      <c r="AM39" s="10" t="s">
        <v>470</v>
      </c>
      <c r="AN39" s="8" t="s">
        <v>168</v>
      </c>
      <c r="AO39" s="10" t="s">
        <v>131</v>
      </c>
      <c r="AP39" s="22">
        <v>3311605572172</v>
      </c>
      <c r="AQ39" s="10">
        <v>5</v>
      </c>
      <c r="AR39" s="10" t="str">
        <f>IFERROR(VLOOKUP(AQ39,PROGRAMAS!D2:E59,2,0), )</f>
        <v>Propósito 5: Construir Bogotá - Región con gobierno abierto, transparente y ciudadanía consciente</v>
      </c>
      <c r="AS39" s="10">
        <v>57</v>
      </c>
      <c r="AT39" s="10" t="str">
        <f>IFERROR(VLOOKUP(AS39,PROGRAMAS!B2:C59,2,0), )</f>
        <v>Gestión pública local</v>
      </c>
      <c r="AU39" s="10">
        <v>2172</v>
      </c>
      <c r="AV39" s="10" t="str">
        <f>IFERROR(VLOOKUP(AU39,PROGRAMAS!G2:I24,2,0), )</f>
        <v>TEUSAQUILLO CON ACCIONES DE INSPECCIÓN, VIGILANCIA Y CONTROL DE MANERA TRANSPARENTE.</v>
      </c>
      <c r="AW39" s="22"/>
      <c r="AX39" s="22"/>
      <c r="AY39" s="22">
        <v>1</v>
      </c>
      <c r="AZ39" s="22"/>
      <c r="BA39" s="22"/>
      <c r="BB39" s="22"/>
      <c r="BC39" s="22"/>
      <c r="BD39" s="69">
        <v>44693</v>
      </c>
      <c r="BE39" s="69"/>
      <c r="BF39" s="69"/>
      <c r="BG39" s="69"/>
      <c r="BH39" s="69"/>
      <c r="BI39" s="69"/>
      <c r="BJ39" s="69"/>
      <c r="BK39" s="69"/>
      <c r="BL39" s="69"/>
      <c r="BM39" s="69"/>
      <c r="BN39" s="5" t="s">
        <v>364</v>
      </c>
      <c r="BO39" s="22">
        <v>1075246911</v>
      </c>
      <c r="BP39" s="5" t="s">
        <v>471</v>
      </c>
      <c r="BQ39" s="5"/>
      <c r="BR39" s="5"/>
      <c r="BS39" s="5"/>
      <c r="BT39" s="5"/>
      <c r="BU39" s="5"/>
      <c r="BV39" s="5"/>
      <c r="BW39" s="5"/>
      <c r="BX39" s="22"/>
      <c r="BY39" s="113"/>
      <c r="BZ39" s="22"/>
      <c r="CA39" s="22"/>
      <c r="CB39" s="9">
        <v>44823</v>
      </c>
      <c r="CC39" s="5"/>
      <c r="CD39" s="5"/>
      <c r="CE39" s="113"/>
      <c r="CF39" s="22"/>
      <c r="CG39" s="22"/>
      <c r="CH39" s="9"/>
      <c r="CI39" s="5"/>
      <c r="CJ39" s="5"/>
      <c r="CK39" s="5"/>
      <c r="CL39" s="5"/>
      <c r="CM39" s="22"/>
      <c r="CN39" s="9"/>
      <c r="CO39" s="5">
        <f t="shared" si="6"/>
        <v>0</v>
      </c>
      <c r="CP39" s="77">
        <f t="shared" si="7"/>
        <v>0</v>
      </c>
      <c r="CQ39" s="77">
        <f t="shared" si="8"/>
        <v>0</v>
      </c>
      <c r="CR39" s="9">
        <v>44823</v>
      </c>
      <c r="CS39" s="5">
        <f t="shared" si="9"/>
        <v>36160000</v>
      </c>
      <c r="CT39" s="5"/>
      <c r="CU39" s="10"/>
      <c r="CV39" s="10"/>
      <c r="CW39" s="10" t="s">
        <v>309</v>
      </c>
      <c r="CX39" s="10" t="s">
        <v>309</v>
      </c>
      <c r="CY39" s="10"/>
      <c r="CZ39" s="10" t="s">
        <v>203</v>
      </c>
      <c r="DA39" s="10" t="s">
        <v>472</v>
      </c>
      <c r="DB39" s="122" t="s">
        <v>473</v>
      </c>
      <c r="DC39" s="122" t="s">
        <v>474</v>
      </c>
    </row>
    <row r="40" spans="1:108" ht="16.5" customHeight="1">
      <c r="A40" s="119" t="s">
        <v>475</v>
      </c>
      <c r="B40" s="10">
        <v>2022</v>
      </c>
      <c r="C40" s="16" t="s">
        <v>476</v>
      </c>
      <c r="D40" s="138" t="s">
        <v>477</v>
      </c>
      <c r="E40" s="17" t="s">
        <v>478</v>
      </c>
      <c r="F40" s="10" t="s">
        <v>479</v>
      </c>
      <c r="G40" s="10" t="s">
        <v>117</v>
      </c>
      <c r="H40" s="10" t="s">
        <v>118</v>
      </c>
      <c r="I40" s="10" t="s">
        <v>119</v>
      </c>
      <c r="J40" s="10" t="s">
        <v>480</v>
      </c>
      <c r="K40" s="10" t="s">
        <v>481</v>
      </c>
      <c r="L40" s="10" t="str">
        <f t="shared" si="5"/>
        <v>LUISA FERNANDA GUZMAN MARTINEZ___</v>
      </c>
      <c r="M40" s="10" t="s">
        <v>122</v>
      </c>
      <c r="N40" s="22">
        <v>52499398</v>
      </c>
      <c r="O40" s="130"/>
      <c r="P40" s="10" t="s">
        <v>123</v>
      </c>
      <c r="Q40" s="10" t="s">
        <v>124</v>
      </c>
      <c r="R40" s="118" t="s">
        <v>482</v>
      </c>
      <c r="S40" s="118"/>
      <c r="T40" s="10"/>
      <c r="U40" s="10"/>
      <c r="V40" s="22"/>
      <c r="W40" s="10"/>
      <c r="X40" s="10"/>
      <c r="Y40" s="10"/>
      <c r="Z40" s="22">
        <v>3164811637</v>
      </c>
      <c r="AA40" s="22"/>
      <c r="AB40" s="22">
        <v>8</v>
      </c>
      <c r="AC40" s="10">
        <v>0</v>
      </c>
      <c r="AD40" s="99">
        <v>44580</v>
      </c>
      <c r="AE40" s="99">
        <v>44581</v>
      </c>
      <c r="AF40" s="15" t="s">
        <v>432</v>
      </c>
      <c r="AG40" s="9">
        <v>44823</v>
      </c>
      <c r="AH40" s="113">
        <v>4520000</v>
      </c>
      <c r="AI40" s="113">
        <v>36160000</v>
      </c>
      <c r="AJ40" s="10" t="s">
        <v>483</v>
      </c>
      <c r="AK40" s="10" t="s">
        <v>129</v>
      </c>
      <c r="AL40" s="10">
        <v>23</v>
      </c>
      <c r="AM40" s="10" t="s">
        <v>484</v>
      </c>
      <c r="AN40" s="8" t="s">
        <v>432</v>
      </c>
      <c r="AO40" s="10" t="s">
        <v>131</v>
      </c>
      <c r="AP40" s="22">
        <v>3311605572169</v>
      </c>
      <c r="AQ40" s="10">
        <v>5</v>
      </c>
      <c r="AR40" s="10" t="str">
        <f>IFERROR(VLOOKUP(AQ40,PROGRAMAS!D2:E59,2,0), )</f>
        <v>Propósito 5: Construir Bogotá - Región con gobierno abierto, transparente y ciudadanía consciente</v>
      </c>
      <c r="AS40" s="10">
        <v>57</v>
      </c>
      <c r="AT40" s="10" t="str">
        <f>IFERROR(VLOOKUP(AS40,PROGRAMAS!B2:C59,2,0), )</f>
        <v>Gestión pública local</v>
      </c>
      <c r="AU40" s="10">
        <v>2169</v>
      </c>
      <c r="AV40" s="10" t="str">
        <f>IFERROR(VLOOKUP(AU40,PROGRAMAS!G2:I24,2,0), )</f>
        <v>FORTALECIMIENTO INSTITUCIONAL Y RENDICIÓN DE CUENTAS</v>
      </c>
      <c r="AW40" s="22"/>
      <c r="AX40" s="22"/>
      <c r="AY40" s="22"/>
      <c r="AZ40" s="22"/>
      <c r="BA40" s="22">
        <v>1</v>
      </c>
      <c r="BB40" s="22"/>
      <c r="BC40" s="22"/>
      <c r="BD40" s="69"/>
      <c r="BE40" s="69"/>
      <c r="BF40" s="69"/>
      <c r="BG40" s="69"/>
      <c r="BH40" s="69"/>
      <c r="BI40" s="69"/>
      <c r="BJ40" s="69"/>
      <c r="BK40" s="69"/>
      <c r="BL40" s="69"/>
      <c r="BM40" s="69"/>
      <c r="BN40" s="5"/>
      <c r="BO40" s="22"/>
      <c r="BP40" s="5"/>
      <c r="BQ40" s="5"/>
      <c r="BR40" s="5"/>
      <c r="BS40" s="5"/>
      <c r="BT40" s="5"/>
      <c r="BU40" s="5"/>
      <c r="BV40" s="5"/>
      <c r="BW40" s="5"/>
      <c r="BX40" s="22"/>
      <c r="BY40" s="113"/>
      <c r="BZ40" s="22"/>
      <c r="CA40" s="22"/>
      <c r="CB40" s="116">
        <v>44773</v>
      </c>
      <c r="CC40" s="5"/>
      <c r="CD40" s="5"/>
      <c r="CE40" s="113"/>
      <c r="CF40" s="22"/>
      <c r="CG40" s="22"/>
      <c r="CH40" s="9"/>
      <c r="CI40" s="5"/>
      <c r="CJ40" s="5"/>
      <c r="CK40" s="5"/>
      <c r="CL40" s="5"/>
      <c r="CM40" s="22"/>
      <c r="CN40" s="9"/>
      <c r="CO40" s="5">
        <f t="shared" si="6"/>
        <v>0</v>
      </c>
      <c r="CP40" s="77">
        <f t="shared" si="7"/>
        <v>0</v>
      </c>
      <c r="CQ40" s="77">
        <f t="shared" si="8"/>
        <v>0</v>
      </c>
      <c r="CR40" s="116">
        <v>44773</v>
      </c>
      <c r="CS40" s="5">
        <f t="shared" si="9"/>
        <v>36160000</v>
      </c>
      <c r="CT40" s="5"/>
      <c r="CU40" s="10"/>
      <c r="CV40" s="10"/>
      <c r="CW40" s="10" t="s">
        <v>309</v>
      </c>
      <c r="CX40" s="10" t="s">
        <v>309</v>
      </c>
      <c r="CY40" s="10"/>
      <c r="CZ40" s="10" t="s">
        <v>203</v>
      </c>
      <c r="DA40" s="10" t="s">
        <v>485</v>
      </c>
      <c r="DB40" s="124" t="s">
        <v>486</v>
      </c>
      <c r="DC40" s="124" t="s">
        <v>487</v>
      </c>
    </row>
    <row r="41" spans="1:108" ht="16.5" customHeight="1">
      <c r="A41" s="119" t="s">
        <v>488</v>
      </c>
      <c r="B41" s="10">
        <v>2022</v>
      </c>
      <c r="C41" s="16" t="s">
        <v>489</v>
      </c>
      <c r="D41" s="138" t="s">
        <v>490</v>
      </c>
      <c r="E41" s="17" t="s">
        <v>491</v>
      </c>
      <c r="F41" s="10" t="s">
        <v>492</v>
      </c>
      <c r="G41" s="10" t="s">
        <v>117</v>
      </c>
      <c r="H41" s="10" t="s">
        <v>118</v>
      </c>
      <c r="I41" s="10" t="s">
        <v>119</v>
      </c>
      <c r="J41" s="10" t="s">
        <v>493</v>
      </c>
      <c r="K41" s="10" t="s">
        <v>494</v>
      </c>
      <c r="L41" s="10" t="str">
        <f t="shared" si="5"/>
        <v>ALVIS RAFAEL PAZ CANCHILA___</v>
      </c>
      <c r="M41" s="10" t="s">
        <v>122</v>
      </c>
      <c r="N41" s="22">
        <v>15205887</v>
      </c>
      <c r="O41" s="130"/>
      <c r="P41" s="10" t="s">
        <v>495</v>
      </c>
      <c r="Q41" s="10" t="s">
        <v>124</v>
      </c>
      <c r="R41" s="118" t="s">
        <v>236</v>
      </c>
      <c r="S41" s="118"/>
      <c r="T41" s="10"/>
      <c r="U41" s="10"/>
      <c r="V41" s="22"/>
      <c r="W41" s="10"/>
      <c r="X41" s="10"/>
      <c r="Y41" s="10"/>
      <c r="Z41" s="22">
        <v>3003219839</v>
      </c>
      <c r="AA41" s="22"/>
      <c r="AB41" s="22">
        <v>8</v>
      </c>
      <c r="AC41" s="10">
        <v>0</v>
      </c>
      <c r="AD41" s="99">
        <v>44579</v>
      </c>
      <c r="AE41" s="99">
        <v>44581</v>
      </c>
      <c r="AF41" s="15" t="s">
        <v>432</v>
      </c>
      <c r="AG41" s="9">
        <v>44823</v>
      </c>
      <c r="AH41" s="113">
        <v>4520000</v>
      </c>
      <c r="AI41" s="113">
        <v>36160000</v>
      </c>
      <c r="AJ41" s="10" t="s">
        <v>496</v>
      </c>
      <c r="AK41" s="10" t="s">
        <v>129</v>
      </c>
      <c r="AL41" s="10">
        <v>19</v>
      </c>
      <c r="AM41" s="10" t="s">
        <v>497</v>
      </c>
      <c r="AN41" s="8" t="s">
        <v>168</v>
      </c>
      <c r="AO41" s="10" t="s">
        <v>131</v>
      </c>
      <c r="AP41" s="22">
        <v>3311605572172</v>
      </c>
      <c r="AQ41" s="10">
        <v>5</v>
      </c>
      <c r="AR41" s="10" t="str">
        <f>IFERROR(VLOOKUP(AQ41,PROGRAMAS!D2:E59,2,0), )</f>
        <v>Propósito 5: Construir Bogotá - Región con gobierno abierto, transparente y ciudadanía consciente</v>
      </c>
      <c r="AS41" s="10">
        <v>57</v>
      </c>
      <c r="AT41" s="10" t="str">
        <f>IFERROR(VLOOKUP(AS41,PROGRAMAS!B2:C59,2,0), )</f>
        <v>Gestión pública local</v>
      </c>
      <c r="AU41" s="10">
        <v>2172</v>
      </c>
      <c r="AV41" s="10" t="str">
        <f>IFERROR(VLOOKUP(AU41,PROGRAMAS!G2:I24,2,0), )</f>
        <v>TEUSAQUILLO CON ACCIONES DE INSPECCIÓN, VIGILANCIA Y CONTROL DE MANERA TRANSPARENTE.</v>
      </c>
      <c r="AW41" s="22"/>
      <c r="AX41" s="22"/>
      <c r="AY41" s="22"/>
      <c r="AZ41" s="22"/>
      <c r="BA41" s="22"/>
      <c r="BB41" s="22"/>
      <c r="BC41" s="22"/>
      <c r="BD41" s="69"/>
      <c r="BE41" s="69"/>
      <c r="BF41" s="69"/>
      <c r="BG41" s="69"/>
      <c r="BH41" s="69"/>
      <c r="BI41" s="69"/>
      <c r="BJ41" s="69"/>
      <c r="BK41" s="69"/>
      <c r="BL41" s="69"/>
      <c r="BM41" s="69"/>
      <c r="BN41" s="5"/>
      <c r="BO41" s="22"/>
      <c r="BP41" s="5"/>
      <c r="BQ41" s="5"/>
      <c r="BR41" s="5"/>
      <c r="BS41" s="5"/>
      <c r="BT41" s="5"/>
      <c r="BU41" s="5"/>
      <c r="BV41" s="5"/>
      <c r="BW41" s="5"/>
      <c r="BX41" s="22"/>
      <c r="BY41" s="113"/>
      <c r="BZ41" s="22"/>
      <c r="CA41" s="22"/>
      <c r="CB41" s="9">
        <v>44823</v>
      </c>
      <c r="CC41" s="5"/>
      <c r="CD41" s="5"/>
      <c r="CE41" s="113"/>
      <c r="CF41" s="22"/>
      <c r="CG41" s="22"/>
      <c r="CH41" s="9"/>
      <c r="CI41" s="5"/>
      <c r="CJ41" s="5"/>
      <c r="CK41" s="5"/>
      <c r="CL41" s="5"/>
      <c r="CM41" s="22"/>
      <c r="CN41" s="9"/>
      <c r="CO41" s="5">
        <f t="shared" si="6"/>
        <v>0</v>
      </c>
      <c r="CP41" s="77">
        <f t="shared" si="7"/>
        <v>0</v>
      </c>
      <c r="CQ41" s="77">
        <f t="shared" si="8"/>
        <v>0</v>
      </c>
      <c r="CR41" s="9">
        <v>44823</v>
      </c>
      <c r="CS41" s="5">
        <f t="shared" si="9"/>
        <v>36160000</v>
      </c>
      <c r="CT41" s="5"/>
      <c r="CU41" s="10"/>
      <c r="CV41" s="10"/>
      <c r="CW41" s="10" t="s">
        <v>309</v>
      </c>
      <c r="CX41" s="10" t="s">
        <v>309</v>
      </c>
      <c r="CY41" s="10"/>
      <c r="CZ41" s="10" t="s">
        <v>203</v>
      </c>
      <c r="DA41" s="10" t="s">
        <v>435</v>
      </c>
      <c r="DB41" s="122" t="s">
        <v>436</v>
      </c>
      <c r="DC41" s="122" t="s">
        <v>137</v>
      </c>
    </row>
    <row r="42" spans="1:108" ht="16.5" customHeight="1">
      <c r="A42" s="119" t="s">
        <v>498</v>
      </c>
      <c r="B42" s="10">
        <v>2022</v>
      </c>
      <c r="C42" s="16" t="s">
        <v>499</v>
      </c>
      <c r="D42" s="138" t="s">
        <v>500</v>
      </c>
      <c r="E42" s="17" t="s">
        <v>501</v>
      </c>
      <c r="F42" s="10" t="s">
        <v>502</v>
      </c>
      <c r="G42" s="10" t="s">
        <v>117</v>
      </c>
      <c r="H42" s="10" t="s">
        <v>118</v>
      </c>
      <c r="I42" s="10" t="s">
        <v>119</v>
      </c>
      <c r="J42" s="10" t="s">
        <v>503</v>
      </c>
      <c r="K42" s="10" t="s">
        <v>504</v>
      </c>
      <c r="L42" s="10" t="str">
        <f t="shared" si="5"/>
        <v>Ludwig Fabián Abril Granados_HELIODORO MANRIQUE MANRIQUE__</v>
      </c>
      <c r="M42" s="10" t="s">
        <v>122</v>
      </c>
      <c r="N42" s="22">
        <v>1128447239</v>
      </c>
      <c r="O42" s="130"/>
      <c r="P42" s="10" t="s">
        <v>123</v>
      </c>
      <c r="Q42" s="10" t="s">
        <v>124</v>
      </c>
      <c r="R42" s="118" t="s">
        <v>505</v>
      </c>
      <c r="S42" s="118"/>
      <c r="T42" s="10"/>
      <c r="U42" s="10"/>
      <c r="V42" s="22"/>
      <c r="W42" s="10"/>
      <c r="X42" s="10"/>
      <c r="Y42" s="10" t="s">
        <v>506</v>
      </c>
      <c r="Z42" s="22">
        <v>3103441868</v>
      </c>
      <c r="AA42" s="22"/>
      <c r="AB42" s="22">
        <v>8</v>
      </c>
      <c r="AC42" s="10">
        <v>0</v>
      </c>
      <c r="AD42" s="99">
        <v>44579</v>
      </c>
      <c r="AE42" s="100">
        <v>44580</v>
      </c>
      <c r="AF42" s="15" t="s">
        <v>168</v>
      </c>
      <c r="AG42" s="9">
        <v>44822</v>
      </c>
      <c r="AH42" s="113">
        <v>4520000</v>
      </c>
      <c r="AI42" s="113">
        <v>36160000</v>
      </c>
      <c r="AJ42" s="10" t="s">
        <v>507</v>
      </c>
      <c r="AK42" s="10" t="s">
        <v>129</v>
      </c>
      <c r="AL42" s="10">
        <v>12</v>
      </c>
      <c r="AM42" s="6" t="s">
        <v>508</v>
      </c>
      <c r="AN42" s="8" t="s">
        <v>159</v>
      </c>
      <c r="AO42" s="10" t="s">
        <v>131</v>
      </c>
      <c r="AP42" s="22">
        <v>3311605572169</v>
      </c>
      <c r="AQ42" s="10">
        <v>5</v>
      </c>
      <c r="AR42" s="10" t="str">
        <f>IFERROR(VLOOKUP(AQ42,PROGRAMAS!D2:E59,2,0), )</f>
        <v>Propósito 5: Construir Bogotá - Región con gobierno abierto, transparente y ciudadanía consciente</v>
      </c>
      <c r="AS42" s="10">
        <v>57</v>
      </c>
      <c r="AT42" s="10" t="str">
        <f>IFERROR(VLOOKUP(AS42,PROGRAMAS!B2:C59,2,0), )</f>
        <v>Gestión pública local</v>
      </c>
      <c r="AU42" s="10">
        <v>2169</v>
      </c>
      <c r="AV42" s="10" t="str">
        <f>IFERROR(VLOOKUP(AU42,PROGRAMAS!G2:I24,2,0), )</f>
        <v>FORTALECIMIENTO INSTITUCIONAL Y RENDICIÓN DE CUENTAS</v>
      </c>
      <c r="AW42" s="22">
        <v>1</v>
      </c>
      <c r="AX42" s="22">
        <v>1</v>
      </c>
      <c r="AY42" s="22">
        <v>1</v>
      </c>
      <c r="AZ42" s="22"/>
      <c r="BA42" s="22"/>
      <c r="BB42" s="22"/>
      <c r="BC42" s="22"/>
      <c r="BD42" s="69"/>
      <c r="BE42" s="69"/>
      <c r="BF42" s="69"/>
      <c r="BG42" s="69"/>
      <c r="BH42" s="69"/>
      <c r="BI42" s="69"/>
      <c r="BJ42" s="69"/>
      <c r="BK42" s="69"/>
      <c r="BL42" s="69"/>
      <c r="BM42" s="69"/>
      <c r="BN42" s="5" t="s">
        <v>364</v>
      </c>
      <c r="BO42" s="257">
        <v>79462194</v>
      </c>
      <c r="BP42" t="s">
        <v>509</v>
      </c>
      <c r="BQ42" s="5"/>
      <c r="BR42" s="5"/>
      <c r="BS42" s="5"/>
      <c r="BT42" s="5"/>
      <c r="BU42" s="5"/>
      <c r="BV42" s="5"/>
      <c r="BW42" s="5"/>
      <c r="BX42" s="22"/>
      <c r="BY42" s="113">
        <v>15368000</v>
      </c>
      <c r="BZ42" s="22">
        <v>3</v>
      </c>
      <c r="CA42" s="22">
        <v>13</v>
      </c>
      <c r="CB42" s="9">
        <v>44926</v>
      </c>
      <c r="CC42" s="5"/>
      <c r="CD42" s="5"/>
      <c r="CE42" s="113"/>
      <c r="CF42" s="22"/>
      <c r="CG42" s="22"/>
      <c r="CH42" s="9"/>
      <c r="CI42" s="5"/>
      <c r="CJ42" s="5"/>
      <c r="CK42" s="5"/>
      <c r="CL42" s="5"/>
      <c r="CM42" s="22"/>
      <c r="CN42" s="9"/>
      <c r="CO42" s="5">
        <f t="shared" si="6"/>
        <v>15368000</v>
      </c>
      <c r="CP42" s="77">
        <f t="shared" si="7"/>
        <v>3</v>
      </c>
      <c r="CQ42" s="77">
        <f t="shared" si="8"/>
        <v>13</v>
      </c>
      <c r="CR42" s="9">
        <v>44926</v>
      </c>
      <c r="CS42" s="5">
        <f t="shared" si="9"/>
        <v>51528000</v>
      </c>
      <c r="CT42" s="5"/>
      <c r="CU42" s="10"/>
      <c r="CV42" s="10"/>
      <c r="CW42" s="10" t="s">
        <v>132</v>
      </c>
      <c r="CX42" s="10" t="s">
        <v>133</v>
      </c>
      <c r="CY42" s="10"/>
      <c r="CZ42" s="10" t="s">
        <v>217</v>
      </c>
      <c r="DA42" s="10" t="s">
        <v>510</v>
      </c>
      <c r="DB42" s="122" t="s">
        <v>511</v>
      </c>
      <c r="DC42" s="122" t="s">
        <v>512</v>
      </c>
    </row>
    <row r="43" spans="1:108" ht="16.5" customHeight="1">
      <c r="A43" s="119" t="s">
        <v>513</v>
      </c>
      <c r="B43" s="10">
        <v>2022</v>
      </c>
      <c r="C43" s="16" t="s">
        <v>499</v>
      </c>
      <c r="D43" s="138" t="s">
        <v>514</v>
      </c>
      <c r="E43" s="90" t="s">
        <v>501</v>
      </c>
      <c r="F43" s="10" t="s">
        <v>502</v>
      </c>
      <c r="G43" s="10" t="s">
        <v>117</v>
      </c>
      <c r="H43" s="10" t="s">
        <v>118</v>
      </c>
      <c r="I43" s="10" t="s">
        <v>119</v>
      </c>
      <c r="J43" s="10" t="s">
        <v>503</v>
      </c>
      <c r="K43" s="10" t="s">
        <v>515</v>
      </c>
      <c r="L43" s="10" t="str">
        <f t="shared" si="5"/>
        <v>Nathaly Navas Chavez_JOSE LEONARDO GALINDEZ ROJAS__</v>
      </c>
      <c r="M43" s="10" t="s">
        <v>122</v>
      </c>
      <c r="N43" s="22">
        <v>1026564897</v>
      </c>
      <c r="O43" s="130"/>
      <c r="P43" s="10" t="s">
        <v>123</v>
      </c>
      <c r="Q43" s="10" t="s">
        <v>124</v>
      </c>
      <c r="R43" s="118" t="s">
        <v>236</v>
      </c>
      <c r="S43" s="118"/>
      <c r="T43" s="10"/>
      <c r="U43" s="10"/>
      <c r="V43" s="22"/>
      <c r="W43" s="10"/>
      <c r="X43" s="10"/>
      <c r="Y43" s="10" t="s">
        <v>516</v>
      </c>
      <c r="Z43" s="22">
        <v>3008253201</v>
      </c>
      <c r="AA43" s="22"/>
      <c r="AB43" s="22">
        <v>8</v>
      </c>
      <c r="AC43" s="10">
        <v>0</v>
      </c>
      <c r="AD43" s="99">
        <v>44579</v>
      </c>
      <c r="AE43" s="100">
        <v>44580</v>
      </c>
      <c r="AF43" s="15" t="s">
        <v>168</v>
      </c>
      <c r="AG43" s="9">
        <v>44822</v>
      </c>
      <c r="AH43" s="113">
        <v>4520000</v>
      </c>
      <c r="AI43" s="113">
        <v>36160000</v>
      </c>
      <c r="AJ43" s="10" t="s">
        <v>517</v>
      </c>
      <c r="AK43" s="10" t="s">
        <v>129</v>
      </c>
      <c r="AL43" s="10">
        <v>13</v>
      </c>
      <c r="AM43" s="10" t="s">
        <v>518</v>
      </c>
      <c r="AN43" s="8" t="s">
        <v>159</v>
      </c>
      <c r="AO43" s="10" t="s">
        <v>131</v>
      </c>
      <c r="AP43" s="22">
        <v>3311605572169</v>
      </c>
      <c r="AQ43" s="10">
        <v>5</v>
      </c>
      <c r="AR43" s="10" t="str">
        <f>IFERROR(VLOOKUP(AQ43,PROGRAMAS!D2:E59,2,0), )</f>
        <v>Propósito 5: Construir Bogotá - Región con gobierno abierto, transparente y ciudadanía consciente</v>
      </c>
      <c r="AS43" s="10">
        <v>57</v>
      </c>
      <c r="AT43" s="10" t="str">
        <f>IFERROR(VLOOKUP(AS43,PROGRAMAS!B2:C59,2,0), )</f>
        <v>Gestión pública local</v>
      </c>
      <c r="AU43" s="10">
        <v>2169</v>
      </c>
      <c r="AV43" s="10" t="str">
        <f>IFERROR(VLOOKUP(AU43,PROGRAMAS!G2:I24,2,0), )</f>
        <v>FORTALECIMIENTO INSTITUCIONAL Y RENDICIÓN DE CUENTAS</v>
      </c>
      <c r="AW43" s="22">
        <v>1</v>
      </c>
      <c r="AX43" s="22">
        <v>1</v>
      </c>
      <c r="AY43" s="22">
        <v>1</v>
      </c>
      <c r="AZ43" s="22"/>
      <c r="BA43" s="22"/>
      <c r="BB43" s="22"/>
      <c r="BC43" s="22"/>
      <c r="BD43" s="69">
        <v>44682</v>
      </c>
      <c r="BE43" s="69"/>
      <c r="BF43" s="69"/>
      <c r="BG43" s="69"/>
      <c r="BH43" s="69"/>
      <c r="BI43" s="69"/>
      <c r="BJ43" s="69"/>
      <c r="BK43" s="69"/>
      <c r="BL43" s="69"/>
      <c r="BM43" s="69"/>
      <c r="BN43" s="5" t="s">
        <v>364</v>
      </c>
      <c r="BO43" s="22">
        <v>1010218593</v>
      </c>
      <c r="BP43" s="5" t="s">
        <v>519</v>
      </c>
      <c r="BQ43" s="5"/>
      <c r="BR43" s="5"/>
      <c r="BS43" s="5"/>
      <c r="BT43" s="5"/>
      <c r="BU43" s="5"/>
      <c r="BV43" s="5"/>
      <c r="BW43" s="5"/>
      <c r="BX43" s="22"/>
      <c r="BY43" s="113">
        <v>15368000</v>
      </c>
      <c r="BZ43" s="22">
        <v>3</v>
      </c>
      <c r="CA43" s="22">
        <v>13</v>
      </c>
      <c r="CB43" s="9">
        <v>44926</v>
      </c>
      <c r="CC43" s="5"/>
      <c r="CD43" s="5"/>
      <c r="CE43" s="113"/>
      <c r="CF43" s="22"/>
      <c r="CG43" s="22"/>
      <c r="CH43" s="9"/>
      <c r="CI43" s="5"/>
      <c r="CJ43" s="5"/>
      <c r="CK43" s="5"/>
      <c r="CL43" s="5"/>
      <c r="CM43" s="22"/>
      <c r="CN43" s="9"/>
      <c r="CO43" s="5">
        <f t="shared" si="6"/>
        <v>15368000</v>
      </c>
      <c r="CP43" s="77">
        <f t="shared" si="7"/>
        <v>3</v>
      </c>
      <c r="CQ43" s="77">
        <f t="shared" si="8"/>
        <v>13</v>
      </c>
      <c r="CR43" s="9">
        <v>44926</v>
      </c>
      <c r="CS43" s="5">
        <f t="shared" si="9"/>
        <v>51528000</v>
      </c>
      <c r="CT43" s="5"/>
      <c r="CU43" s="10"/>
      <c r="CV43" s="10"/>
      <c r="CW43" s="10" t="s">
        <v>132</v>
      </c>
      <c r="CX43" s="10" t="s">
        <v>133</v>
      </c>
      <c r="CY43" s="10"/>
      <c r="CZ43" s="10" t="s">
        <v>217</v>
      </c>
      <c r="DA43" s="10" t="s">
        <v>510</v>
      </c>
      <c r="DB43" s="122" t="s">
        <v>511</v>
      </c>
      <c r="DC43" s="122" t="s">
        <v>512</v>
      </c>
    </row>
    <row r="44" spans="1:108" ht="16.5" customHeight="1">
      <c r="A44" s="119" t="s">
        <v>520</v>
      </c>
      <c r="B44" s="10">
        <v>2022</v>
      </c>
      <c r="C44" s="16" t="s">
        <v>499</v>
      </c>
      <c r="D44" s="138" t="s">
        <v>521</v>
      </c>
      <c r="E44" s="17" t="s">
        <v>501</v>
      </c>
      <c r="F44" s="10" t="s">
        <v>502</v>
      </c>
      <c r="G44" s="10" t="s">
        <v>117</v>
      </c>
      <c r="H44" s="10" t="s">
        <v>118</v>
      </c>
      <c r="I44" s="10" t="s">
        <v>119</v>
      </c>
      <c r="J44" s="10" t="s">
        <v>503</v>
      </c>
      <c r="K44" s="10" t="s">
        <v>522</v>
      </c>
      <c r="L44" s="10" t="str">
        <f t="shared" si="5"/>
        <v>SANDRA PAOLA JAIMES CHONA___</v>
      </c>
      <c r="M44" s="10" t="s">
        <v>122</v>
      </c>
      <c r="N44" s="22">
        <v>52820987</v>
      </c>
      <c r="O44" s="130"/>
      <c r="P44" s="10" t="s">
        <v>123</v>
      </c>
      <c r="Q44" s="10" t="s">
        <v>124</v>
      </c>
      <c r="R44" s="118" t="s">
        <v>236</v>
      </c>
      <c r="S44" s="118"/>
      <c r="T44" s="10"/>
      <c r="U44" s="10"/>
      <c r="V44" s="22"/>
      <c r="W44" s="10"/>
      <c r="X44" s="10"/>
      <c r="Y44" s="10" t="s">
        <v>523</v>
      </c>
      <c r="Z44" s="22">
        <v>3114689033</v>
      </c>
      <c r="AA44" s="22"/>
      <c r="AB44" s="22">
        <v>8</v>
      </c>
      <c r="AC44" s="10">
        <v>0</v>
      </c>
      <c r="AD44" s="99">
        <v>44582</v>
      </c>
      <c r="AE44" s="100">
        <v>44585</v>
      </c>
      <c r="AF44" s="15" t="s">
        <v>524</v>
      </c>
      <c r="AG44" s="254">
        <v>44827</v>
      </c>
      <c r="AH44" s="113">
        <v>4520000</v>
      </c>
      <c r="AI44" s="113">
        <v>36160000</v>
      </c>
      <c r="AJ44" s="10" t="s">
        <v>525</v>
      </c>
      <c r="AK44" s="10" t="s">
        <v>129</v>
      </c>
      <c r="AL44" s="10">
        <v>396</v>
      </c>
      <c r="AM44" s="6" t="s">
        <v>526</v>
      </c>
      <c r="AN44" s="8" t="s">
        <v>291</v>
      </c>
      <c r="AO44" s="10" t="s">
        <v>131</v>
      </c>
      <c r="AP44" s="22">
        <v>3311605572169</v>
      </c>
      <c r="AQ44" s="10">
        <v>5</v>
      </c>
      <c r="AR44" s="10" t="str">
        <f>IFERROR(VLOOKUP(AQ44,PROGRAMAS!D2:E59,2,0), )</f>
        <v>Propósito 5: Construir Bogotá - Región con gobierno abierto, transparente y ciudadanía consciente</v>
      </c>
      <c r="AS44" s="10">
        <v>57</v>
      </c>
      <c r="AT44" s="10" t="str">
        <f>IFERROR(VLOOKUP(AS44,PROGRAMAS!B2:C59,2,0), )</f>
        <v>Gestión pública local</v>
      </c>
      <c r="AU44" s="10">
        <v>2169</v>
      </c>
      <c r="AV44" s="10" t="str">
        <f>IFERROR(VLOOKUP(AU44,PROGRAMAS!G2:I24,2,0), )</f>
        <v>FORTALECIMIENTO INSTITUCIONAL Y RENDICIÓN DE CUENTAS</v>
      </c>
      <c r="AW44" s="22"/>
      <c r="AX44" s="22"/>
      <c r="AY44" s="22"/>
      <c r="AZ44" s="22"/>
      <c r="BA44" s="22"/>
      <c r="BB44" s="22"/>
      <c r="BC44" s="22"/>
      <c r="BD44" s="69"/>
      <c r="BE44" s="69"/>
      <c r="BF44" s="69"/>
      <c r="BG44" s="69"/>
      <c r="BH44" s="69"/>
      <c r="BI44" s="69"/>
      <c r="BJ44" s="69"/>
      <c r="BK44" s="69"/>
      <c r="BL44" s="69"/>
      <c r="BM44" s="69"/>
      <c r="BN44" s="5"/>
      <c r="BO44" s="22"/>
      <c r="BP44" s="5"/>
      <c r="BQ44" s="5"/>
      <c r="BR44" s="5"/>
      <c r="BS44" s="5"/>
      <c r="BT44" s="5"/>
      <c r="BU44" s="5"/>
      <c r="BV44" s="5"/>
      <c r="BW44" s="5"/>
      <c r="BX44" s="22"/>
      <c r="BY44" s="113"/>
      <c r="BZ44" s="22"/>
      <c r="CA44" s="22"/>
      <c r="CB44" s="9"/>
      <c r="CC44" s="5"/>
      <c r="CD44" s="5"/>
      <c r="CE44" s="113"/>
      <c r="CF44" s="22"/>
      <c r="CG44" s="22"/>
      <c r="CH44" s="9"/>
      <c r="CI44" s="5"/>
      <c r="CJ44" s="5"/>
      <c r="CK44" s="5"/>
      <c r="CL44" s="5"/>
      <c r="CM44" s="22"/>
      <c r="CN44" s="9"/>
      <c r="CO44" s="5">
        <f t="shared" si="6"/>
        <v>0</v>
      </c>
      <c r="CP44" s="77">
        <f t="shared" si="7"/>
        <v>0</v>
      </c>
      <c r="CQ44" s="77">
        <f t="shared" si="8"/>
        <v>0</v>
      </c>
      <c r="CR44" s="254">
        <v>44827</v>
      </c>
      <c r="CS44" s="5">
        <f t="shared" si="9"/>
        <v>36160000</v>
      </c>
      <c r="CT44" s="5"/>
      <c r="CU44" s="10"/>
      <c r="CV44" s="10"/>
      <c r="CW44" s="10" t="s">
        <v>309</v>
      </c>
      <c r="CX44" s="10" t="s">
        <v>309</v>
      </c>
      <c r="CY44" s="10"/>
      <c r="CZ44" s="10" t="s">
        <v>217</v>
      </c>
      <c r="DA44" s="10" t="s">
        <v>510</v>
      </c>
      <c r="DB44" s="122" t="s">
        <v>511</v>
      </c>
      <c r="DC44" s="122" t="s">
        <v>512</v>
      </c>
    </row>
    <row r="45" spans="1:108" ht="16.5" customHeight="1">
      <c r="A45" s="119" t="s">
        <v>527</v>
      </c>
      <c r="B45" s="10">
        <v>2022</v>
      </c>
      <c r="C45" s="16" t="s">
        <v>528</v>
      </c>
      <c r="D45" s="138" t="s">
        <v>529</v>
      </c>
      <c r="E45" s="90" t="s">
        <v>530</v>
      </c>
      <c r="F45" s="10" t="s">
        <v>531</v>
      </c>
      <c r="G45" s="10" t="s">
        <v>117</v>
      </c>
      <c r="H45" s="10" t="s">
        <v>118</v>
      </c>
      <c r="I45" s="10" t="s">
        <v>119</v>
      </c>
      <c r="J45" s="10" t="s">
        <v>532</v>
      </c>
      <c r="K45" s="10" t="s">
        <v>533</v>
      </c>
      <c r="L45" s="10" t="str">
        <f t="shared" si="5"/>
        <v>CAMILA ANDREA VALDERRAMA RIVERA___</v>
      </c>
      <c r="M45" s="10" t="s">
        <v>122</v>
      </c>
      <c r="N45" s="22">
        <v>1018458119</v>
      </c>
      <c r="O45" s="130"/>
      <c r="P45" s="10" t="s">
        <v>123</v>
      </c>
      <c r="Q45" s="10" t="s">
        <v>124</v>
      </c>
      <c r="R45" s="118" t="s">
        <v>534</v>
      </c>
      <c r="S45" s="118"/>
      <c r="T45" s="10"/>
      <c r="U45" s="10"/>
      <c r="V45" s="22"/>
      <c r="W45" s="10"/>
      <c r="X45" s="10"/>
      <c r="Y45" t="s">
        <v>535</v>
      </c>
      <c r="Z45" s="22">
        <v>3008055858</v>
      </c>
      <c r="AA45" s="22"/>
      <c r="AB45" s="22">
        <v>8</v>
      </c>
      <c r="AC45" s="10">
        <v>0</v>
      </c>
      <c r="AD45" s="99">
        <v>44579</v>
      </c>
      <c r="AE45" s="100">
        <v>44580</v>
      </c>
      <c r="AF45" s="15" t="s">
        <v>168</v>
      </c>
      <c r="AG45" s="9">
        <v>44822</v>
      </c>
      <c r="AH45" s="113">
        <v>4520000</v>
      </c>
      <c r="AI45" s="113">
        <v>36160000</v>
      </c>
      <c r="AJ45" s="10" t="s">
        <v>536</v>
      </c>
      <c r="AK45" s="10" t="s">
        <v>262</v>
      </c>
      <c r="AL45" s="10">
        <v>14</v>
      </c>
      <c r="AM45" s="10" t="s">
        <v>537</v>
      </c>
      <c r="AN45" s="8" t="s">
        <v>159</v>
      </c>
      <c r="AO45" s="10" t="s">
        <v>131</v>
      </c>
      <c r="AP45" s="22">
        <v>3311605572169</v>
      </c>
      <c r="AQ45" s="10">
        <v>5</v>
      </c>
      <c r="AR45" s="10" t="str">
        <f>IFERROR(VLOOKUP(AQ45,PROGRAMAS!D2:E59,2,0), )</f>
        <v>Propósito 5: Construir Bogotá - Región con gobierno abierto, transparente y ciudadanía consciente</v>
      </c>
      <c r="AS45" s="10">
        <v>57</v>
      </c>
      <c r="AT45" s="10" t="str">
        <f>IFERROR(VLOOKUP(AS45,PROGRAMAS!B2:C59,2,0), )</f>
        <v>Gestión pública local</v>
      </c>
      <c r="AU45" s="10">
        <v>2169</v>
      </c>
      <c r="AV45" s="10" t="str">
        <f>IFERROR(VLOOKUP(AU45,PROGRAMAS!G2:I24,2,0), )</f>
        <v>FORTALECIMIENTO INSTITUCIONAL Y RENDICIÓN DE CUENTAS</v>
      </c>
      <c r="AW45" s="22">
        <v>1</v>
      </c>
      <c r="AX45" s="22">
        <v>1</v>
      </c>
      <c r="AY45" s="22"/>
      <c r="AZ45" s="22"/>
      <c r="BA45" s="22"/>
      <c r="BB45" s="22"/>
      <c r="BC45" s="22"/>
      <c r="BD45" s="69"/>
      <c r="BE45" s="69"/>
      <c r="BF45" s="69"/>
      <c r="BG45" s="69"/>
      <c r="BH45" s="69"/>
      <c r="BI45" s="69"/>
      <c r="BJ45" s="69"/>
      <c r="BK45" s="69"/>
      <c r="BL45" s="69"/>
      <c r="BM45" s="69"/>
      <c r="BN45" s="5"/>
      <c r="BO45" s="22"/>
      <c r="BP45" s="5"/>
      <c r="BQ45" s="5"/>
      <c r="BR45" s="5"/>
      <c r="BS45" s="5"/>
      <c r="BT45" s="5"/>
      <c r="BU45" s="5"/>
      <c r="BV45" s="5"/>
      <c r="BW45" s="5"/>
      <c r="BX45" s="22"/>
      <c r="BY45" s="113">
        <v>18080000</v>
      </c>
      <c r="BZ45" s="22">
        <v>4</v>
      </c>
      <c r="CA45" s="22">
        <v>0</v>
      </c>
      <c r="CB45" s="9">
        <v>44944</v>
      </c>
      <c r="CC45" s="5"/>
      <c r="CD45" s="5"/>
      <c r="CE45" s="113"/>
      <c r="CF45" s="22"/>
      <c r="CG45" s="22"/>
      <c r="CH45" s="9"/>
      <c r="CI45" s="5"/>
      <c r="CJ45" s="5"/>
      <c r="CK45" s="5"/>
      <c r="CL45" s="5"/>
      <c r="CM45" s="22"/>
      <c r="CN45" s="9"/>
      <c r="CO45" s="5">
        <f t="shared" si="6"/>
        <v>18080000</v>
      </c>
      <c r="CP45" s="77">
        <f t="shared" si="7"/>
        <v>4</v>
      </c>
      <c r="CQ45" s="77">
        <f t="shared" si="8"/>
        <v>0</v>
      </c>
      <c r="CR45" s="9">
        <v>44944</v>
      </c>
      <c r="CS45" s="5">
        <f t="shared" si="9"/>
        <v>54240000</v>
      </c>
      <c r="CT45" s="5"/>
      <c r="CU45" s="10"/>
      <c r="CV45" s="10"/>
      <c r="CW45" s="10" t="s">
        <v>132</v>
      </c>
      <c r="CX45" s="10" t="s">
        <v>133</v>
      </c>
      <c r="CY45" s="10"/>
      <c r="CZ45" s="10" t="s">
        <v>134</v>
      </c>
      <c r="DA45" s="10" t="s">
        <v>538</v>
      </c>
      <c r="DB45" s="122" t="s">
        <v>539</v>
      </c>
      <c r="DC45" s="122" t="s">
        <v>150</v>
      </c>
    </row>
    <row r="46" spans="1:108" ht="16.5" customHeight="1">
      <c r="A46" s="119" t="s">
        <v>540</v>
      </c>
      <c r="B46" s="10">
        <v>2022</v>
      </c>
      <c r="C46" s="16" t="s">
        <v>541</v>
      </c>
      <c r="D46" s="138" t="s">
        <v>542</v>
      </c>
      <c r="E46" s="17" t="s">
        <v>543</v>
      </c>
      <c r="F46" s="10" t="s">
        <v>544</v>
      </c>
      <c r="G46" s="10" t="s">
        <v>117</v>
      </c>
      <c r="H46" s="10" t="s">
        <v>118</v>
      </c>
      <c r="I46" s="10" t="s">
        <v>119</v>
      </c>
      <c r="J46" s="10" t="s">
        <v>545</v>
      </c>
      <c r="K46" s="10" t="s">
        <v>546</v>
      </c>
      <c r="L46" s="10" t="str">
        <f t="shared" si="5"/>
        <v>NUBIA STELLA MORENO PARRA___</v>
      </c>
      <c r="M46" s="10" t="s">
        <v>122</v>
      </c>
      <c r="N46" s="22">
        <v>51737799</v>
      </c>
      <c r="O46" s="130"/>
      <c r="P46" s="10" t="s">
        <v>123</v>
      </c>
      <c r="Q46" s="10" t="s">
        <v>124</v>
      </c>
      <c r="R46" s="118" t="s">
        <v>547</v>
      </c>
      <c r="S46" s="118"/>
      <c r="T46" s="10"/>
      <c r="U46" s="10"/>
      <c r="V46" s="22"/>
      <c r="W46" s="10"/>
      <c r="X46" s="10"/>
      <c r="Y46" s="10"/>
      <c r="Z46" s="22">
        <v>3123006572</v>
      </c>
      <c r="AA46" s="22"/>
      <c r="AB46" s="22">
        <v>8</v>
      </c>
      <c r="AC46" s="10">
        <v>0</v>
      </c>
      <c r="AD46" s="99">
        <v>44588</v>
      </c>
      <c r="AE46" s="99">
        <v>44593</v>
      </c>
      <c r="AF46" s="15" t="s">
        <v>287</v>
      </c>
      <c r="AG46" s="9">
        <v>44834</v>
      </c>
      <c r="AH46" s="113">
        <v>2300000</v>
      </c>
      <c r="AI46" s="113">
        <v>18400000</v>
      </c>
      <c r="AJ46" s="10" t="s">
        <v>548</v>
      </c>
      <c r="AK46" s="10" t="s">
        <v>129</v>
      </c>
      <c r="AL46" s="10">
        <v>506</v>
      </c>
      <c r="AM46" s="10" t="s">
        <v>549</v>
      </c>
      <c r="AN46" s="8" t="s">
        <v>421</v>
      </c>
      <c r="AO46" s="10" t="s">
        <v>131</v>
      </c>
      <c r="AP46" s="22">
        <v>3311605572169</v>
      </c>
      <c r="AQ46" s="10">
        <v>5</v>
      </c>
      <c r="AR46" s="10" t="str">
        <f>IFERROR(VLOOKUP(AQ46,PROGRAMAS!D2:E59,2,0), )</f>
        <v>Propósito 5: Construir Bogotá - Región con gobierno abierto, transparente y ciudadanía consciente</v>
      </c>
      <c r="AS46" s="10">
        <v>57</v>
      </c>
      <c r="AT46" s="10" t="str">
        <f>IFERROR(VLOOKUP(AS46,PROGRAMAS!B2:C59,2,0), )</f>
        <v>Gestión pública local</v>
      </c>
      <c r="AU46" s="10">
        <v>2169</v>
      </c>
      <c r="AV46" s="10" t="str">
        <f>IFERROR(VLOOKUP(AU46,PROGRAMAS!G2:I24,2,0), )</f>
        <v>FORTALECIMIENTO INSTITUCIONAL Y RENDICIÓN DE CUENTAS</v>
      </c>
      <c r="AW46" s="22"/>
      <c r="AX46" s="22"/>
      <c r="AY46" s="22"/>
      <c r="AZ46" s="22"/>
      <c r="BA46" s="22"/>
      <c r="BB46" s="22"/>
      <c r="BC46" s="22"/>
      <c r="BD46" s="69"/>
      <c r="BE46" s="69"/>
      <c r="BF46" s="69"/>
      <c r="BG46" s="69"/>
      <c r="BH46" s="69"/>
      <c r="BI46" s="69"/>
      <c r="BJ46" s="69"/>
      <c r="BK46" s="69"/>
      <c r="BL46" s="69"/>
      <c r="BM46" s="69"/>
      <c r="BN46" s="5"/>
      <c r="BO46" s="22"/>
      <c r="BP46" s="5"/>
      <c r="BQ46" s="5"/>
      <c r="BR46" s="5"/>
      <c r="BS46" s="5"/>
      <c r="BT46" s="5"/>
      <c r="BU46" s="5"/>
      <c r="BV46" s="5"/>
      <c r="BW46" s="5"/>
      <c r="BX46" s="22"/>
      <c r="BY46" s="113"/>
      <c r="BZ46" s="22"/>
      <c r="CA46" s="22"/>
      <c r="CB46" s="9">
        <v>44834</v>
      </c>
      <c r="CC46" s="5"/>
      <c r="CD46" s="5"/>
      <c r="CE46" s="113"/>
      <c r="CF46" s="22"/>
      <c r="CG46" s="22"/>
      <c r="CH46" s="9"/>
      <c r="CI46" s="5"/>
      <c r="CJ46" s="5"/>
      <c r="CK46" s="5"/>
      <c r="CL46" s="5"/>
      <c r="CM46" s="22"/>
      <c r="CN46" s="9"/>
      <c r="CO46" s="5">
        <f t="shared" si="6"/>
        <v>0</v>
      </c>
      <c r="CP46" s="77">
        <f t="shared" si="7"/>
        <v>0</v>
      </c>
      <c r="CQ46" s="77">
        <f t="shared" si="8"/>
        <v>0</v>
      </c>
      <c r="CR46" s="9">
        <v>44834</v>
      </c>
      <c r="CS46" s="5">
        <f t="shared" si="9"/>
        <v>18400000</v>
      </c>
      <c r="CT46" s="5"/>
      <c r="CU46" s="10"/>
      <c r="CV46" s="10"/>
      <c r="CW46" s="10" t="s">
        <v>309</v>
      </c>
      <c r="CX46" s="10" t="s">
        <v>309</v>
      </c>
      <c r="CY46" s="10"/>
      <c r="CZ46" s="10" t="s">
        <v>276</v>
      </c>
      <c r="DA46" s="10" t="s">
        <v>510</v>
      </c>
      <c r="DB46" s="122" t="s">
        <v>511</v>
      </c>
      <c r="DC46" s="122" t="s">
        <v>512</v>
      </c>
    </row>
    <row r="47" spans="1:108" ht="16.5" customHeight="1">
      <c r="A47" s="119" t="s">
        <v>550</v>
      </c>
      <c r="B47" s="10">
        <v>2022</v>
      </c>
      <c r="C47" s="16" t="s">
        <v>551</v>
      </c>
      <c r="D47" s="138" t="s">
        <v>552</v>
      </c>
      <c r="E47" s="17" t="s">
        <v>553</v>
      </c>
      <c r="F47" s="10" t="s">
        <v>554</v>
      </c>
      <c r="G47" s="10" t="s">
        <v>117</v>
      </c>
      <c r="H47" s="10" t="s">
        <v>118</v>
      </c>
      <c r="I47" s="10" t="s">
        <v>119</v>
      </c>
      <c r="J47" s="10" t="s">
        <v>555</v>
      </c>
      <c r="K47" s="10" t="s">
        <v>556</v>
      </c>
      <c r="L47" s="10" t="str">
        <f t="shared" si="5"/>
        <v>LUISA MILENA ARIAS SIERRA___</v>
      </c>
      <c r="M47" s="10" t="s">
        <v>122</v>
      </c>
      <c r="N47" s="22">
        <v>1033783025</v>
      </c>
      <c r="O47" s="130"/>
      <c r="P47" s="10" t="s">
        <v>123</v>
      </c>
      <c r="Q47" s="10" t="s">
        <v>124</v>
      </c>
      <c r="R47" s="118" t="s">
        <v>557</v>
      </c>
      <c r="S47" s="118"/>
      <c r="T47" s="10"/>
      <c r="U47" s="10"/>
      <c r="V47" s="22"/>
      <c r="W47" s="10"/>
      <c r="X47" s="10"/>
      <c r="Y47" s="10" t="s">
        <v>558</v>
      </c>
      <c r="Z47" s="118">
        <v>3053286360</v>
      </c>
      <c r="AA47" s="22"/>
      <c r="AB47" s="22">
        <v>11</v>
      </c>
      <c r="AC47" s="10">
        <v>0</v>
      </c>
      <c r="AD47" s="99">
        <v>44581</v>
      </c>
      <c r="AE47" s="99">
        <v>44581</v>
      </c>
      <c r="AF47" s="15" t="s">
        <v>432</v>
      </c>
      <c r="AG47" s="9">
        <v>44914</v>
      </c>
      <c r="AH47" s="113">
        <v>2800000</v>
      </c>
      <c r="AI47" s="113">
        <v>30800000</v>
      </c>
      <c r="AJ47" s="10" t="s">
        <v>559</v>
      </c>
      <c r="AK47" s="10" t="s">
        <v>129</v>
      </c>
      <c r="AL47" s="10">
        <v>376</v>
      </c>
      <c r="AM47" s="10" t="s">
        <v>560</v>
      </c>
      <c r="AN47" s="8" t="s">
        <v>432</v>
      </c>
      <c r="AO47" s="10" t="s">
        <v>131</v>
      </c>
      <c r="AP47" s="22">
        <v>3311605572169</v>
      </c>
      <c r="AQ47" s="10">
        <v>5</v>
      </c>
      <c r="AR47" s="10" t="str">
        <f>IFERROR(VLOOKUP(AQ47,PROGRAMAS!D2:E59,2,0), )</f>
        <v>Propósito 5: Construir Bogotá - Región con gobierno abierto, transparente y ciudadanía consciente</v>
      </c>
      <c r="AS47" s="10">
        <v>57</v>
      </c>
      <c r="AT47" s="10" t="str">
        <f>IFERROR(VLOOKUP(AS47,PROGRAMAS!B2:C59,2,0), )</f>
        <v>Gestión pública local</v>
      </c>
      <c r="AU47" s="10">
        <v>2169</v>
      </c>
      <c r="AV47" s="10" t="str">
        <f>IFERROR(VLOOKUP(AU47,PROGRAMAS!G2:I24,2,0), )</f>
        <v>FORTALECIMIENTO INSTITUCIONAL Y RENDICIÓN DE CUENTAS</v>
      </c>
      <c r="AW47" s="22"/>
      <c r="AX47" s="22"/>
      <c r="AY47" s="22"/>
      <c r="AZ47" s="22">
        <v>1</v>
      </c>
      <c r="BA47" s="22"/>
      <c r="BB47" s="22"/>
      <c r="BC47" s="22"/>
      <c r="BD47" s="69"/>
      <c r="BE47" s="69"/>
      <c r="BF47" s="69"/>
      <c r="BG47" s="69">
        <v>44609</v>
      </c>
      <c r="BH47" s="69"/>
      <c r="BI47" s="69"/>
      <c r="BJ47" s="69"/>
      <c r="BK47" s="69">
        <v>44735</v>
      </c>
      <c r="BL47" s="69"/>
      <c r="BM47" s="69"/>
      <c r="BN47" s="5"/>
      <c r="BO47" s="22"/>
      <c r="BP47" s="5"/>
      <c r="BQ47" s="5"/>
      <c r="BR47" s="5"/>
      <c r="BS47" s="5"/>
      <c r="BT47" s="5"/>
      <c r="BU47" s="5"/>
      <c r="BV47" s="5"/>
      <c r="BW47" s="5"/>
      <c r="BX47" s="22"/>
      <c r="BY47" s="113"/>
      <c r="BZ47" s="22"/>
      <c r="CA47" s="22"/>
      <c r="CB47" s="9"/>
      <c r="CC47" s="5"/>
      <c r="CD47" s="5"/>
      <c r="CE47" s="113"/>
      <c r="CF47" s="22"/>
      <c r="CG47" s="22"/>
      <c r="CH47" s="9"/>
      <c r="CI47" s="5"/>
      <c r="CJ47" s="5"/>
      <c r="CK47" s="5"/>
      <c r="CL47" s="5"/>
      <c r="CM47" s="22"/>
      <c r="CN47" s="9"/>
      <c r="CO47" s="5">
        <f t="shared" si="6"/>
        <v>0</v>
      </c>
      <c r="CP47" s="77">
        <f t="shared" si="7"/>
        <v>0</v>
      </c>
      <c r="CQ47" s="77">
        <f t="shared" si="8"/>
        <v>0</v>
      </c>
      <c r="CR47" s="116">
        <v>45040</v>
      </c>
      <c r="CS47" s="5">
        <f t="shared" si="9"/>
        <v>30800000</v>
      </c>
      <c r="CT47" s="5"/>
      <c r="CU47" s="10"/>
      <c r="CV47" s="10"/>
      <c r="CW47" s="10" t="s">
        <v>132</v>
      </c>
      <c r="CX47" s="10" t="s">
        <v>133</v>
      </c>
      <c r="CY47" s="10"/>
      <c r="CZ47" s="10" t="s">
        <v>276</v>
      </c>
      <c r="DA47" s="10" t="s">
        <v>148</v>
      </c>
      <c r="DB47" s="122" t="s">
        <v>561</v>
      </c>
      <c r="DC47" s="122" t="s">
        <v>137</v>
      </c>
    </row>
    <row r="48" spans="1:108" ht="16.5" customHeight="1">
      <c r="A48" s="119" t="s">
        <v>562</v>
      </c>
      <c r="B48" s="10">
        <v>2022</v>
      </c>
      <c r="C48" s="16" t="s">
        <v>563</v>
      </c>
      <c r="D48" s="138" t="s">
        <v>564</v>
      </c>
      <c r="E48" s="17" t="s">
        <v>565</v>
      </c>
      <c r="F48" s="10" t="s">
        <v>566</v>
      </c>
      <c r="G48" s="10" t="s">
        <v>117</v>
      </c>
      <c r="H48" s="10" t="s">
        <v>118</v>
      </c>
      <c r="I48" s="10" t="s">
        <v>119</v>
      </c>
      <c r="J48" s="10" t="s">
        <v>567</v>
      </c>
      <c r="K48" s="10" t="s">
        <v>568</v>
      </c>
      <c r="L48" s="10" t="str">
        <f t="shared" si="5"/>
        <v>RUBBY ESPERANZA VASQUEZ HERRERA___</v>
      </c>
      <c r="M48" s="10" t="s">
        <v>122</v>
      </c>
      <c r="N48" s="22">
        <v>34554716</v>
      </c>
      <c r="O48" s="130"/>
      <c r="P48" s="10" t="s">
        <v>569</v>
      </c>
      <c r="Q48" s="10" t="s">
        <v>124</v>
      </c>
      <c r="R48" s="118" t="s">
        <v>236</v>
      </c>
      <c r="S48" s="118"/>
      <c r="T48" s="10"/>
      <c r="U48" s="10"/>
      <c r="V48" s="22"/>
      <c r="W48" s="10"/>
      <c r="X48" s="10"/>
      <c r="Y48" t="s">
        <v>570</v>
      </c>
      <c r="Z48" s="22">
        <v>3112625449</v>
      </c>
      <c r="AA48" s="22"/>
      <c r="AB48" s="22">
        <v>8</v>
      </c>
      <c r="AC48" s="10">
        <v>0</v>
      </c>
      <c r="AD48" s="99">
        <v>44583</v>
      </c>
      <c r="AE48" s="99">
        <v>44587</v>
      </c>
      <c r="AF48" s="15" t="s">
        <v>374</v>
      </c>
      <c r="AG48" s="9">
        <v>44829</v>
      </c>
      <c r="AH48" s="113">
        <v>4520000</v>
      </c>
      <c r="AI48" s="113">
        <v>36160000</v>
      </c>
      <c r="AJ48" s="10" t="s">
        <v>571</v>
      </c>
      <c r="AK48" s="10" t="s">
        <v>129</v>
      </c>
      <c r="AL48" s="7">
        <v>436</v>
      </c>
      <c r="AM48" s="7" t="s">
        <v>572</v>
      </c>
      <c r="AN48" s="72" t="s">
        <v>374</v>
      </c>
      <c r="AO48" s="10" t="s">
        <v>131</v>
      </c>
      <c r="AP48" s="22">
        <v>3311605572172</v>
      </c>
      <c r="AQ48" s="10">
        <v>5</v>
      </c>
      <c r="AR48" s="10" t="str">
        <f>IFERROR(VLOOKUP(AQ48,PROGRAMAS!D2:E59,2,0), )</f>
        <v>Propósito 5: Construir Bogotá - Región con gobierno abierto, transparente y ciudadanía consciente</v>
      </c>
      <c r="AS48" s="10">
        <v>57</v>
      </c>
      <c r="AT48" s="10" t="str">
        <f>IFERROR(VLOOKUP(AS48,PROGRAMAS!B2:C59,2,0), )</f>
        <v>Gestión pública local</v>
      </c>
      <c r="AU48" s="10">
        <v>2172</v>
      </c>
      <c r="AV48" s="10" t="str">
        <f>IFERROR(VLOOKUP(AU48,PROGRAMAS!G2:I24,2,0), )</f>
        <v>TEUSAQUILLO CON ACCIONES DE INSPECCIÓN, VIGILANCIA Y CONTROL DE MANERA TRANSPARENTE.</v>
      </c>
      <c r="AW48" s="22">
        <v>1</v>
      </c>
      <c r="AX48" s="22">
        <v>1</v>
      </c>
      <c r="AY48" s="22"/>
      <c r="AZ48" s="22"/>
      <c r="BA48" s="22"/>
      <c r="BB48" s="22"/>
      <c r="BC48" s="22"/>
      <c r="BD48" s="69"/>
      <c r="BE48" s="69"/>
      <c r="BF48" s="69"/>
      <c r="BG48" s="69"/>
      <c r="BH48" s="69"/>
      <c r="BI48" s="69"/>
      <c r="BJ48" s="69"/>
      <c r="BK48" s="69"/>
      <c r="BL48" s="69"/>
      <c r="BM48" s="69"/>
      <c r="BN48" s="5"/>
      <c r="BO48" s="22"/>
      <c r="BP48" s="5"/>
      <c r="BQ48" s="5"/>
      <c r="BR48" s="5"/>
      <c r="BS48" s="5"/>
      <c r="BT48" s="5"/>
      <c r="BU48" s="5"/>
      <c r="BV48" s="5"/>
      <c r="BW48" s="5"/>
      <c r="BX48" s="22"/>
      <c r="BY48" s="113">
        <v>13560000</v>
      </c>
      <c r="BZ48" s="22">
        <v>3</v>
      </c>
      <c r="CA48" s="22">
        <v>0</v>
      </c>
      <c r="CB48" s="9">
        <v>44920</v>
      </c>
      <c r="CC48" s="5"/>
      <c r="CD48" s="5"/>
      <c r="CE48" s="113"/>
      <c r="CF48" s="22"/>
      <c r="CG48" s="22"/>
      <c r="CH48" s="9"/>
      <c r="CI48" s="5"/>
      <c r="CJ48" s="5"/>
      <c r="CK48" s="5"/>
      <c r="CL48" s="5"/>
      <c r="CM48" s="22"/>
      <c r="CN48" s="9"/>
      <c r="CO48" s="5">
        <f t="shared" si="6"/>
        <v>13560000</v>
      </c>
      <c r="CP48" s="77">
        <f t="shared" si="7"/>
        <v>3</v>
      </c>
      <c r="CQ48" s="77">
        <f t="shared" si="8"/>
        <v>0</v>
      </c>
      <c r="CR48" s="9">
        <v>44920</v>
      </c>
      <c r="CS48" s="5">
        <f t="shared" si="9"/>
        <v>49720000</v>
      </c>
      <c r="CT48" s="5"/>
      <c r="CU48" s="10"/>
      <c r="CV48" s="10"/>
      <c r="CW48" s="10" t="s">
        <v>132</v>
      </c>
      <c r="CX48" s="10" t="s">
        <v>133</v>
      </c>
      <c r="CY48" s="10"/>
      <c r="CZ48" s="10" t="s">
        <v>276</v>
      </c>
      <c r="DA48" s="10" t="s">
        <v>277</v>
      </c>
      <c r="DB48" s="122" t="s">
        <v>278</v>
      </c>
      <c r="DC48" s="122" t="s">
        <v>137</v>
      </c>
    </row>
    <row r="49" spans="1:108" ht="16.5" customHeight="1">
      <c r="A49" s="119" t="s">
        <v>573</v>
      </c>
      <c r="B49" s="10">
        <v>2022</v>
      </c>
      <c r="C49" s="16" t="s">
        <v>563</v>
      </c>
      <c r="D49" s="138" t="s">
        <v>574</v>
      </c>
      <c r="E49" s="17" t="s">
        <v>565</v>
      </c>
      <c r="F49" s="10" t="s">
        <v>566</v>
      </c>
      <c r="G49" s="10" t="s">
        <v>117</v>
      </c>
      <c r="H49" s="10" t="s">
        <v>118</v>
      </c>
      <c r="I49" s="10" t="s">
        <v>119</v>
      </c>
      <c r="J49" s="10" t="s">
        <v>567</v>
      </c>
      <c r="K49" s="10" t="s">
        <v>575</v>
      </c>
      <c r="L49" s="10" t="str">
        <f t="shared" si="5"/>
        <v>JAIME ALBERTO RATIVA RAMIREZ___</v>
      </c>
      <c r="M49" s="10" t="s">
        <v>122</v>
      </c>
      <c r="N49" s="22">
        <v>79945595</v>
      </c>
      <c r="O49" s="130"/>
      <c r="P49" s="10" t="s">
        <v>123</v>
      </c>
      <c r="Q49" s="10" t="s">
        <v>124</v>
      </c>
      <c r="R49" s="118" t="s">
        <v>236</v>
      </c>
      <c r="S49" s="118"/>
      <c r="T49" s="10"/>
      <c r="U49" s="10"/>
      <c r="V49" s="22"/>
      <c r="W49" s="10"/>
      <c r="X49" s="10"/>
      <c r="Y49" s="10"/>
      <c r="Z49" s="22">
        <v>6263462</v>
      </c>
      <c r="AA49" s="22"/>
      <c r="AB49" s="22">
        <v>8</v>
      </c>
      <c r="AC49" s="10">
        <v>0</v>
      </c>
      <c r="AD49" s="99">
        <v>44585</v>
      </c>
      <c r="AE49" s="99">
        <v>44593</v>
      </c>
      <c r="AF49" s="15" t="s">
        <v>287</v>
      </c>
      <c r="AG49" s="9">
        <v>44834</v>
      </c>
      <c r="AH49" s="113">
        <v>4520000</v>
      </c>
      <c r="AI49" s="113">
        <v>36160000</v>
      </c>
      <c r="AJ49" s="10" t="s">
        <v>576</v>
      </c>
      <c r="AK49" s="10" t="s">
        <v>129</v>
      </c>
      <c r="AL49" s="10">
        <v>433</v>
      </c>
      <c r="AM49" s="10" t="s">
        <v>577</v>
      </c>
      <c r="AN49" s="8" t="s">
        <v>374</v>
      </c>
      <c r="AO49" s="10" t="s">
        <v>131</v>
      </c>
      <c r="AP49" s="22">
        <v>3311605572172</v>
      </c>
      <c r="AQ49" s="10">
        <v>5</v>
      </c>
      <c r="AR49" s="10" t="str">
        <f>IFERROR(VLOOKUP(AQ49,PROGRAMAS!D2:E59,2,0), )</f>
        <v>Propósito 5: Construir Bogotá - Región con gobierno abierto, transparente y ciudadanía consciente</v>
      </c>
      <c r="AS49" s="10">
        <v>57</v>
      </c>
      <c r="AT49" s="10" t="str">
        <f>IFERROR(VLOOKUP(AS49,PROGRAMAS!B2:C59,2,0), )</f>
        <v>Gestión pública local</v>
      </c>
      <c r="AU49" s="10">
        <v>2172</v>
      </c>
      <c r="AV49" s="10" t="str">
        <f>IFERROR(VLOOKUP(AU49,PROGRAMAS!G2:I24,2,0), )</f>
        <v>TEUSAQUILLO CON ACCIONES DE INSPECCIÓN, VIGILANCIA Y CONTROL DE MANERA TRANSPARENTE.</v>
      </c>
      <c r="AW49" s="22"/>
      <c r="AX49" s="22"/>
      <c r="AY49" s="22"/>
      <c r="AZ49" s="22"/>
      <c r="BA49" s="22"/>
      <c r="BB49" s="22"/>
      <c r="BC49" s="22"/>
      <c r="BD49" s="69"/>
      <c r="BE49" s="69"/>
      <c r="BF49" s="69"/>
      <c r="BG49" s="69"/>
      <c r="BH49" s="69"/>
      <c r="BI49" s="69"/>
      <c r="BJ49" s="69"/>
      <c r="BK49" s="69"/>
      <c r="BL49" s="69"/>
      <c r="BM49" s="69"/>
      <c r="BN49" s="5"/>
      <c r="BO49" s="22"/>
      <c r="BP49" s="5"/>
      <c r="BQ49" s="5"/>
      <c r="BR49" s="5"/>
      <c r="BS49" s="5"/>
      <c r="BT49" s="5"/>
      <c r="BU49" s="5"/>
      <c r="BV49" s="5"/>
      <c r="BW49" s="5"/>
      <c r="BX49" s="22"/>
      <c r="BY49" s="113"/>
      <c r="BZ49" s="22"/>
      <c r="CA49" s="22"/>
      <c r="CB49" s="9">
        <v>44834</v>
      </c>
      <c r="CC49" s="5"/>
      <c r="CD49" s="5"/>
      <c r="CE49" s="113"/>
      <c r="CF49" s="22"/>
      <c r="CG49" s="22"/>
      <c r="CH49" s="9"/>
      <c r="CI49" s="5"/>
      <c r="CJ49" s="5"/>
      <c r="CK49" s="5"/>
      <c r="CL49" s="5"/>
      <c r="CM49" s="22"/>
      <c r="CN49" s="9"/>
      <c r="CO49" s="5">
        <f t="shared" si="6"/>
        <v>0</v>
      </c>
      <c r="CP49" s="77">
        <f t="shared" si="7"/>
        <v>0</v>
      </c>
      <c r="CQ49" s="77">
        <f t="shared" si="8"/>
        <v>0</v>
      </c>
      <c r="CR49" s="9">
        <v>44834</v>
      </c>
      <c r="CS49" s="5">
        <f t="shared" si="9"/>
        <v>36160000</v>
      </c>
      <c r="CT49" s="5"/>
      <c r="CU49" s="10"/>
      <c r="CV49" s="10"/>
      <c r="CW49" s="10" t="s">
        <v>309</v>
      </c>
      <c r="CX49" s="10" t="s">
        <v>309</v>
      </c>
      <c r="CY49" s="10"/>
      <c r="CZ49" s="10" t="s">
        <v>276</v>
      </c>
      <c r="DA49" s="10" t="s">
        <v>204</v>
      </c>
      <c r="DB49" s="122" t="s">
        <v>578</v>
      </c>
      <c r="DC49" s="122" t="s">
        <v>137</v>
      </c>
    </row>
    <row r="50" spans="1:108" ht="16.5" customHeight="1">
      <c r="A50" s="119" t="s">
        <v>579</v>
      </c>
      <c r="B50" s="10">
        <v>2022</v>
      </c>
      <c r="C50" s="16" t="s">
        <v>563</v>
      </c>
      <c r="D50" s="138" t="s">
        <v>580</v>
      </c>
      <c r="E50" s="17" t="s">
        <v>565</v>
      </c>
      <c r="F50" s="10" t="s">
        <v>566</v>
      </c>
      <c r="G50" s="10" t="s">
        <v>117</v>
      </c>
      <c r="H50" s="10" t="s">
        <v>118</v>
      </c>
      <c r="I50" s="10" t="s">
        <v>119</v>
      </c>
      <c r="J50" s="10" t="s">
        <v>567</v>
      </c>
      <c r="K50" s="10" t="s">
        <v>581</v>
      </c>
      <c r="L50" s="10" t="str">
        <f t="shared" si="5"/>
        <v>MARCO TULIO VANEGAS SABOGAL___</v>
      </c>
      <c r="M50" s="10" t="s">
        <v>122</v>
      </c>
      <c r="N50" s="22">
        <v>19354456</v>
      </c>
      <c r="O50" s="130"/>
      <c r="P50" s="10" t="s">
        <v>123</v>
      </c>
      <c r="Q50" s="10" t="s">
        <v>124</v>
      </c>
      <c r="R50" s="118" t="s">
        <v>236</v>
      </c>
      <c r="S50" s="118"/>
      <c r="T50" s="10"/>
      <c r="U50" s="10"/>
      <c r="V50" s="22"/>
      <c r="W50" s="10"/>
      <c r="X50" s="10"/>
      <c r="Y50" s="10"/>
      <c r="Z50" s="22">
        <v>3134842052</v>
      </c>
      <c r="AA50" s="22"/>
      <c r="AB50" s="22">
        <v>8</v>
      </c>
      <c r="AC50" s="10">
        <v>0</v>
      </c>
      <c r="AD50" s="99">
        <v>44588</v>
      </c>
      <c r="AE50" s="99">
        <v>44593</v>
      </c>
      <c r="AF50" s="15" t="s">
        <v>287</v>
      </c>
      <c r="AG50" s="9">
        <v>44834</v>
      </c>
      <c r="AH50" s="113">
        <v>4520000</v>
      </c>
      <c r="AI50" s="113">
        <v>36160000</v>
      </c>
      <c r="AJ50" s="10" t="s">
        <v>582</v>
      </c>
      <c r="AK50" s="10" t="s">
        <v>129</v>
      </c>
      <c r="AL50" s="10">
        <v>523</v>
      </c>
      <c r="AM50" s="10" t="s">
        <v>583</v>
      </c>
      <c r="AN50" s="8" t="s">
        <v>584</v>
      </c>
      <c r="AO50" s="10" t="s">
        <v>131</v>
      </c>
      <c r="AP50" s="22">
        <v>3311605572172</v>
      </c>
      <c r="AQ50" s="10">
        <v>5</v>
      </c>
      <c r="AR50" s="10" t="str">
        <f>IFERROR(VLOOKUP(AQ50,PROGRAMAS!D2:E59,2,0), )</f>
        <v>Propósito 5: Construir Bogotá - Región con gobierno abierto, transparente y ciudadanía consciente</v>
      </c>
      <c r="AS50" s="10">
        <v>57</v>
      </c>
      <c r="AT50" s="10" t="str">
        <f>IFERROR(VLOOKUP(AS50,PROGRAMAS!B2:C59,2,0), )</f>
        <v>Gestión pública local</v>
      </c>
      <c r="AU50" s="10">
        <v>2172</v>
      </c>
      <c r="AV50" s="10" t="str">
        <f>IFERROR(VLOOKUP(AU50,PROGRAMAS!G2:I24,2,0), )</f>
        <v>TEUSAQUILLO CON ACCIONES DE INSPECCIÓN, VIGILANCIA Y CONTROL DE MANERA TRANSPARENTE.</v>
      </c>
      <c r="AW50" s="22">
        <v>1</v>
      </c>
      <c r="AX50" s="22">
        <v>1</v>
      </c>
      <c r="AY50" s="22"/>
      <c r="AZ50" s="22"/>
      <c r="BA50" s="22"/>
      <c r="BB50" s="22"/>
      <c r="BC50" s="22"/>
      <c r="BD50" s="69"/>
      <c r="BE50" s="69"/>
      <c r="BF50" s="69"/>
      <c r="BG50" s="69"/>
      <c r="BH50" s="69"/>
      <c r="BI50" s="69"/>
      <c r="BJ50" s="69"/>
      <c r="BK50" s="69"/>
      <c r="BL50" s="69"/>
      <c r="BM50" s="69"/>
      <c r="BN50" s="5"/>
      <c r="BO50" s="22"/>
      <c r="BP50" s="5"/>
      <c r="BQ50" s="5"/>
      <c r="BR50" s="5"/>
      <c r="BS50" s="5"/>
      <c r="BT50" s="5"/>
      <c r="BU50" s="5"/>
      <c r="BV50" s="5"/>
      <c r="BW50" s="5"/>
      <c r="BX50" s="22"/>
      <c r="BY50" s="113">
        <v>13560000</v>
      </c>
      <c r="BZ50" s="22">
        <v>3</v>
      </c>
      <c r="CA50" s="22">
        <v>0</v>
      </c>
      <c r="CB50" s="9">
        <v>44926</v>
      </c>
      <c r="CC50" s="5"/>
      <c r="CD50" s="5"/>
      <c r="CE50" s="113"/>
      <c r="CF50" s="22"/>
      <c r="CG50" s="22"/>
      <c r="CH50" s="9"/>
      <c r="CI50" s="5"/>
      <c r="CJ50" s="5"/>
      <c r="CK50" s="5"/>
      <c r="CL50" s="5"/>
      <c r="CM50" s="22"/>
      <c r="CN50" s="9"/>
      <c r="CO50" s="5">
        <f t="shared" si="6"/>
        <v>13560000</v>
      </c>
      <c r="CP50" s="77">
        <f t="shared" si="7"/>
        <v>3</v>
      </c>
      <c r="CQ50" s="77">
        <f t="shared" si="8"/>
        <v>0</v>
      </c>
      <c r="CR50" s="9">
        <v>44926</v>
      </c>
      <c r="CS50" s="5">
        <f t="shared" si="9"/>
        <v>49720000</v>
      </c>
      <c r="CT50" s="5"/>
      <c r="CU50" s="10"/>
      <c r="CV50" s="10"/>
      <c r="CW50" s="10" t="s">
        <v>132</v>
      </c>
      <c r="CX50" s="10" t="s">
        <v>133</v>
      </c>
      <c r="CY50" s="10"/>
      <c r="CZ50" s="10" t="s">
        <v>276</v>
      </c>
      <c r="DA50" s="10" t="s">
        <v>277</v>
      </c>
      <c r="DB50" s="122" t="s">
        <v>278</v>
      </c>
      <c r="DC50" s="122" t="s">
        <v>137</v>
      </c>
    </row>
    <row r="51" spans="1:108" ht="16.5" customHeight="1">
      <c r="A51" s="119" t="s">
        <v>585</v>
      </c>
      <c r="B51" s="10">
        <v>2022</v>
      </c>
      <c r="C51" s="16" t="s">
        <v>563</v>
      </c>
      <c r="D51" s="138" t="s">
        <v>586</v>
      </c>
      <c r="E51" s="17" t="s">
        <v>565</v>
      </c>
      <c r="F51" s="10" t="s">
        <v>566</v>
      </c>
      <c r="G51" s="10" t="s">
        <v>117</v>
      </c>
      <c r="H51" s="10" t="s">
        <v>118</v>
      </c>
      <c r="I51" s="10" t="s">
        <v>119</v>
      </c>
      <c r="J51" s="10" t="s">
        <v>567</v>
      </c>
      <c r="K51" s="10" t="s">
        <v>587</v>
      </c>
      <c r="L51" s="10" t="str">
        <f t="shared" si="5"/>
        <v>LIGIA PAOLA GOMEZ VARGAS___</v>
      </c>
      <c r="M51" s="10" t="s">
        <v>122</v>
      </c>
      <c r="N51" s="22">
        <v>1010190221</v>
      </c>
      <c r="O51" s="130"/>
      <c r="P51" s="10" t="s">
        <v>123</v>
      </c>
      <c r="Q51" s="10" t="s">
        <v>124</v>
      </c>
      <c r="R51" s="118" t="s">
        <v>505</v>
      </c>
      <c r="S51" s="118"/>
      <c r="T51" s="10"/>
      <c r="U51" s="10"/>
      <c r="V51" s="22"/>
      <c r="W51" s="10"/>
      <c r="X51" s="10"/>
      <c r="Y51" s="10" t="s">
        <v>588</v>
      </c>
      <c r="Z51" s="22">
        <v>3115383510</v>
      </c>
      <c r="AA51" s="22"/>
      <c r="AB51" s="22">
        <v>8</v>
      </c>
      <c r="AC51" s="10">
        <v>0</v>
      </c>
      <c r="AD51" s="99">
        <v>44582</v>
      </c>
      <c r="AE51" s="99">
        <v>44588</v>
      </c>
      <c r="AF51" s="15" t="s">
        <v>401</v>
      </c>
      <c r="AG51" s="254">
        <v>44830</v>
      </c>
      <c r="AH51" s="113">
        <v>4520000</v>
      </c>
      <c r="AI51" s="113">
        <v>36160000</v>
      </c>
      <c r="AJ51" s="10" t="s">
        <v>589</v>
      </c>
      <c r="AK51" s="10" t="s">
        <v>129</v>
      </c>
      <c r="AL51" s="10">
        <v>439</v>
      </c>
      <c r="AM51" s="10" t="s">
        <v>590</v>
      </c>
      <c r="AN51" s="8" t="s">
        <v>374</v>
      </c>
      <c r="AO51" s="10" t="s">
        <v>131</v>
      </c>
      <c r="AP51" s="22">
        <v>3311605572172</v>
      </c>
      <c r="AQ51" s="10">
        <v>5</v>
      </c>
      <c r="AR51" s="10" t="str">
        <f>IFERROR(VLOOKUP(AQ51,PROGRAMAS!D2:E59,2,0), )</f>
        <v>Propósito 5: Construir Bogotá - Región con gobierno abierto, transparente y ciudadanía consciente</v>
      </c>
      <c r="AS51" s="10">
        <v>57</v>
      </c>
      <c r="AT51" s="10" t="str">
        <f>IFERROR(VLOOKUP(AS51,PROGRAMAS!B2:C59,2,0), )</f>
        <v>Gestión pública local</v>
      </c>
      <c r="AU51" s="10">
        <v>2172</v>
      </c>
      <c r="AV51" s="10" t="str">
        <f>IFERROR(VLOOKUP(AU51,PROGRAMAS!G2:I24,2,0), )</f>
        <v>TEUSAQUILLO CON ACCIONES DE INSPECCIÓN, VIGILANCIA Y CONTROL DE MANERA TRANSPARENTE.</v>
      </c>
      <c r="AW51" s="22">
        <v>1</v>
      </c>
      <c r="AX51" s="22">
        <v>1</v>
      </c>
      <c r="AY51" s="22"/>
      <c r="AZ51" s="22"/>
      <c r="BA51" s="22"/>
      <c r="BB51" s="22"/>
      <c r="BC51" s="22"/>
      <c r="BD51" s="69"/>
      <c r="BE51" s="69"/>
      <c r="BF51" s="69"/>
      <c r="BG51" s="69"/>
      <c r="BH51" s="69"/>
      <c r="BI51" s="69"/>
      <c r="BJ51" s="69"/>
      <c r="BK51" s="69"/>
      <c r="BL51" s="69"/>
      <c r="BM51" s="69"/>
      <c r="BN51" s="5"/>
      <c r="BO51" s="22"/>
      <c r="BP51" s="5"/>
      <c r="BQ51" s="5"/>
      <c r="BR51" s="5"/>
      <c r="BS51" s="5"/>
      <c r="BT51" s="5"/>
      <c r="BU51" s="5"/>
      <c r="BV51" s="5"/>
      <c r="BW51" s="5"/>
      <c r="BX51" s="22"/>
      <c r="BY51" s="113">
        <v>18080000</v>
      </c>
      <c r="BZ51" s="22">
        <v>4</v>
      </c>
      <c r="CA51" s="22">
        <v>0</v>
      </c>
      <c r="CB51" s="9">
        <v>44952</v>
      </c>
      <c r="CC51" s="5"/>
      <c r="CD51" s="5"/>
      <c r="CE51" s="113"/>
      <c r="CF51" s="22"/>
      <c r="CG51" s="22"/>
      <c r="CH51" s="9"/>
      <c r="CI51" s="5"/>
      <c r="CJ51" s="5"/>
      <c r="CK51" s="5"/>
      <c r="CL51" s="5"/>
      <c r="CM51" s="22"/>
      <c r="CN51" s="9"/>
      <c r="CO51" s="5">
        <f t="shared" si="6"/>
        <v>18080000</v>
      </c>
      <c r="CP51" s="77">
        <f t="shared" si="7"/>
        <v>4</v>
      </c>
      <c r="CQ51" s="77">
        <f t="shared" si="8"/>
        <v>0</v>
      </c>
      <c r="CR51" s="9">
        <v>44952</v>
      </c>
      <c r="CS51" s="5">
        <f t="shared" si="9"/>
        <v>54240000</v>
      </c>
      <c r="CT51" s="5"/>
      <c r="CU51" s="10"/>
      <c r="CV51" s="10"/>
      <c r="CW51" s="10" t="s">
        <v>132</v>
      </c>
      <c r="CX51" s="10" t="s">
        <v>133</v>
      </c>
      <c r="CY51" s="10"/>
      <c r="CZ51" s="10" t="s">
        <v>276</v>
      </c>
      <c r="DA51" s="10" t="s">
        <v>277</v>
      </c>
      <c r="DB51" s="122" t="s">
        <v>278</v>
      </c>
      <c r="DC51" s="122" t="s">
        <v>137</v>
      </c>
    </row>
    <row r="52" spans="1:108" ht="16.5" customHeight="1">
      <c r="A52" s="119" t="s">
        <v>591</v>
      </c>
      <c r="B52" s="10">
        <v>2022</v>
      </c>
      <c r="C52" s="16" t="s">
        <v>563</v>
      </c>
      <c r="D52" s="138" t="s">
        <v>592</v>
      </c>
      <c r="E52" s="17" t="s">
        <v>565</v>
      </c>
      <c r="F52" s="10" t="s">
        <v>566</v>
      </c>
      <c r="G52" s="10" t="s">
        <v>117</v>
      </c>
      <c r="H52" s="10" t="s">
        <v>118</v>
      </c>
      <c r="I52" s="10" t="s">
        <v>119</v>
      </c>
      <c r="J52" s="10" t="s">
        <v>567</v>
      </c>
      <c r="K52" s="10" t="s">
        <v>593</v>
      </c>
      <c r="L52" s="10" t="str">
        <f t="shared" si="5"/>
        <v>HECTOR DANIEL COCA GOMEZ___</v>
      </c>
      <c r="M52" s="10" t="s">
        <v>122</v>
      </c>
      <c r="N52" s="22">
        <v>1019033764</v>
      </c>
      <c r="O52" s="130"/>
      <c r="P52" s="10" t="s">
        <v>123</v>
      </c>
      <c r="Q52" s="10" t="s">
        <v>124</v>
      </c>
      <c r="R52" s="118" t="s">
        <v>594</v>
      </c>
      <c r="S52" s="118"/>
      <c r="T52" s="10"/>
      <c r="U52" s="10"/>
      <c r="V52" s="22"/>
      <c r="W52" s="10"/>
      <c r="X52" s="10"/>
      <c r="Y52" t="s">
        <v>595</v>
      </c>
      <c r="Z52" s="22">
        <v>3103416195</v>
      </c>
      <c r="AA52" s="22"/>
      <c r="AB52" s="22">
        <v>8</v>
      </c>
      <c r="AC52" s="10">
        <v>0</v>
      </c>
      <c r="AD52" s="99">
        <v>44583</v>
      </c>
      <c r="AE52" s="99">
        <v>44586</v>
      </c>
      <c r="AF52" s="15" t="s">
        <v>596</v>
      </c>
      <c r="AG52" s="254">
        <v>44828</v>
      </c>
      <c r="AH52" s="113">
        <v>4520000</v>
      </c>
      <c r="AI52" s="113">
        <v>36160000</v>
      </c>
      <c r="AJ52" s="10" t="s">
        <v>597</v>
      </c>
      <c r="AK52" s="10" t="s">
        <v>262</v>
      </c>
      <c r="AL52" s="10">
        <v>438</v>
      </c>
      <c r="AM52" s="10" t="s">
        <v>598</v>
      </c>
      <c r="AN52" s="8" t="s">
        <v>374</v>
      </c>
      <c r="AO52" s="10" t="s">
        <v>131</v>
      </c>
      <c r="AP52" s="22">
        <v>3311605572172</v>
      </c>
      <c r="AQ52" s="10">
        <v>5</v>
      </c>
      <c r="AR52" s="10" t="str">
        <f>IFERROR(VLOOKUP(AQ52,PROGRAMAS!D2:E59,2,0), )</f>
        <v>Propósito 5: Construir Bogotá - Región con gobierno abierto, transparente y ciudadanía consciente</v>
      </c>
      <c r="AS52" s="10">
        <v>57</v>
      </c>
      <c r="AT52" s="10" t="str">
        <f>IFERROR(VLOOKUP(AS52,PROGRAMAS!B2:C59,2,0), )</f>
        <v>Gestión pública local</v>
      </c>
      <c r="AU52" s="10">
        <v>2172</v>
      </c>
      <c r="AV52" s="10" t="str">
        <f>IFERROR(VLOOKUP(AU52,PROGRAMAS!G2:I24,2,0), )</f>
        <v>TEUSAQUILLO CON ACCIONES DE INSPECCIÓN, VIGILANCIA Y CONTROL DE MANERA TRANSPARENTE.</v>
      </c>
      <c r="AW52" s="22">
        <v>1</v>
      </c>
      <c r="AX52" s="22">
        <v>1</v>
      </c>
      <c r="AY52" s="22"/>
      <c r="AZ52" s="22"/>
      <c r="BA52" s="22"/>
      <c r="BB52" s="22"/>
      <c r="BC52" s="22"/>
      <c r="BD52" s="69"/>
      <c r="BE52" s="69"/>
      <c r="BF52" s="69"/>
      <c r="BG52" s="69"/>
      <c r="BH52" s="69"/>
      <c r="BI52" s="69"/>
      <c r="BJ52" s="69"/>
      <c r="BK52" s="69"/>
      <c r="BL52" s="69"/>
      <c r="BM52" s="69"/>
      <c r="BN52" s="5"/>
      <c r="BO52" s="22"/>
      <c r="BP52" s="5"/>
      <c r="BQ52" s="5"/>
      <c r="BR52" s="5"/>
      <c r="BS52" s="5"/>
      <c r="BT52" s="5"/>
      <c r="BU52" s="5"/>
      <c r="BV52" s="5"/>
      <c r="BW52" s="5"/>
      <c r="BX52" s="22"/>
      <c r="BY52" s="113">
        <v>18080000</v>
      </c>
      <c r="BZ52" s="22">
        <v>4</v>
      </c>
      <c r="CA52" s="22">
        <v>0</v>
      </c>
      <c r="CB52" s="9">
        <v>44950</v>
      </c>
      <c r="CC52" s="5"/>
      <c r="CD52" s="5"/>
      <c r="CE52" s="113"/>
      <c r="CF52" s="22"/>
      <c r="CG52" s="22"/>
      <c r="CH52" s="9"/>
      <c r="CI52" s="5"/>
      <c r="CJ52" s="5"/>
      <c r="CK52" s="5"/>
      <c r="CL52" s="5"/>
      <c r="CM52" s="22"/>
      <c r="CN52" s="9"/>
      <c r="CO52" s="5">
        <f t="shared" si="6"/>
        <v>18080000</v>
      </c>
      <c r="CP52" s="77">
        <f t="shared" si="7"/>
        <v>4</v>
      </c>
      <c r="CQ52" s="77">
        <f t="shared" si="8"/>
        <v>0</v>
      </c>
      <c r="CR52" s="9">
        <v>44950</v>
      </c>
      <c r="CS52" s="5">
        <f t="shared" si="9"/>
        <v>54240000</v>
      </c>
      <c r="CT52" s="5"/>
      <c r="CU52" s="10"/>
      <c r="CV52" s="10"/>
      <c r="CW52" s="10" t="s">
        <v>132</v>
      </c>
      <c r="CX52" s="10" t="s">
        <v>133</v>
      </c>
      <c r="CY52" s="10"/>
      <c r="CZ52" s="10" t="s">
        <v>276</v>
      </c>
      <c r="DA52" s="10" t="s">
        <v>277</v>
      </c>
      <c r="DB52" s="122" t="s">
        <v>278</v>
      </c>
      <c r="DC52" s="122" t="s">
        <v>137</v>
      </c>
    </row>
    <row r="53" spans="1:108" ht="16.5" customHeight="1">
      <c r="A53" s="119" t="s">
        <v>599</v>
      </c>
      <c r="B53" s="10">
        <v>2022</v>
      </c>
      <c r="C53" s="16" t="s">
        <v>563</v>
      </c>
      <c r="D53" s="138" t="s">
        <v>600</v>
      </c>
      <c r="E53" s="17" t="s">
        <v>565</v>
      </c>
      <c r="F53" s="10" t="s">
        <v>566</v>
      </c>
      <c r="G53" s="10" t="s">
        <v>117</v>
      </c>
      <c r="H53" s="10" t="s">
        <v>118</v>
      </c>
      <c r="I53" s="10" t="s">
        <v>119</v>
      </c>
      <c r="J53" s="10" t="s">
        <v>567</v>
      </c>
      <c r="K53" s="10" t="s">
        <v>601</v>
      </c>
      <c r="L53" s="10" t="str">
        <f t="shared" si="5"/>
        <v>ANDRES LEONARDO CARRERO JAIMES___</v>
      </c>
      <c r="M53" s="10" t="s">
        <v>122</v>
      </c>
      <c r="N53" s="22">
        <v>1032411782</v>
      </c>
      <c r="O53" s="130"/>
      <c r="P53" s="10" t="s">
        <v>123</v>
      </c>
      <c r="Q53" s="10" t="s">
        <v>124</v>
      </c>
      <c r="R53" s="118" t="s">
        <v>505</v>
      </c>
      <c r="S53" s="118"/>
      <c r="T53" s="10"/>
      <c r="U53" s="10"/>
      <c r="V53" s="22"/>
      <c r="W53" s="10"/>
      <c r="X53" s="10"/>
      <c r="Y53" s="10"/>
      <c r="Z53" s="118">
        <v>3115815162</v>
      </c>
      <c r="AA53" s="22"/>
      <c r="AB53" s="22">
        <v>8</v>
      </c>
      <c r="AC53" s="10">
        <v>0</v>
      </c>
      <c r="AD53" s="99">
        <v>44583</v>
      </c>
      <c r="AE53" s="99">
        <v>44593</v>
      </c>
      <c r="AF53" s="15" t="s">
        <v>287</v>
      </c>
      <c r="AG53" s="9">
        <v>44834</v>
      </c>
      <c r="AH53" s="113">
        <v>4520000</v>
      </c>
      <c r="AI53" s="113">
        <v>36160000</v>
      </c>
      <c r="AJ53" s="10" t="s">
        <v>602</v>
      </c>
      <c r="AK53" s="10" t="s">
        <v>289</v>
      </c>
      <c r="AL53" s="10">
        <v>437</v>
      </c>
      <c r="AM53" s="10" t="s">
        <v>603</v>
      </c>
      <c r="AN53" s="8" t="s">
        <v>374</v>
      </c>
      <c r="AO53" s="10" t="s">
        <v>131</v>
      </c>
      <c r="AP53" s="22">
        <v>3311605572172</v>
      </c>
      <c r="AQ53" s="10">
        <v>5</v>
      </c>
      <c r="AR53" s="10" t="str">
        <f>IFERROR(VLOOKUP(AQ53,PROGRAMAS!D2:E59,2,0), )</f>
        <v>Propósito 5: Construir Bogotá - Región con gobierno abierto, transparente y ciudadanía consciente</v>
      </c>
      <c r="AS53" s="10">
        <v>57</v>
      </c>
      <c r="AT53" s="10" t="str">
        <f>IFERROR(VLOOKUP(AS53,PROGRAMAS!B2:C59,2,0), )</f>
        <v>Gestión pública local</v>
      </c>
      <c r="AU53" s="10">
        <v>2172</v>
      </c>
      <c r="AV53" s="10" t="str">
        <f>IFERROR(VLOOKUP(AU53,PROGRAMAS!G2:I24,2,0), )</f>
        <v>TEUSAQUILLO CON ACCIONES DE INSPECCIÓN, VIGILANCIA Y CONTROL DE MANERA TRANSPARENTE.</v>
      </c>
      <c r="AW53" s="22">
        <v>1</v>
      </c>
      <c r="AX53" s="22">
        <v>1</v>
      </c>
      <c r="AY53" s="22"/>
      <c r="AZ53" s="22"/>
      <c r="BA53" s="22"/>
      <c r="BB53" s="22"/>
      <c r="BC53" s="22"/>
      <c r="BD53" s="69"/>
      <c r="BE53" s="69"/>
      <c r="BF53" s="69"/>
      <c r="BG53" s="69"/>
      <c r="BH53" s="69"/>
      <c r="BI53" s="69"/>
      <c r="BJ53" s="69"/>
      <c r="BK53" s="69"/>
      <c r="BL53" s="69"/>
      <c r="BM53" s="69"/>
      <c r="BN53" s="5"/>
      <c r="BO53" s="22"/>
      <c r="BP53" s="5"/>
      <c r="BQ53" s="5"/>
      <c r="BR53" s="5"/>
      <c r="BS53" s="5"/>
      <c r="BT53" s="5"/>
      <c r="BU53" s="5"/>
      <c r="BV53" s="5"/>
      <c r="BW53" s="5"/>
      <c r="BX53" s="22"/>
      <c r="BY53" s="113">
        <v>18080000</v>
      </c>
      <c r="BZ53" s="22">
        <v>4</v>
      </c>
      <c r="CA53" s="22">
        <v>0</v>
      </c>
      <c r="CB53" s="9">
        <v>44957</v>
      </c>
      <c r="CC53" s="5"/>
      <c r="CD53" s="5"/>
      <c r="CE53" s="113"/>
      <c r="CF53" s="22"/>
      <c r="CG53" s="22"/>
      <c r="CH53" s="9"/>
      <c r="CI53" s="5"/>
      <c r="CJ53" s="5"/>
      <c r="CK53" s="5"/>
      <c r="CL53" s="5"/>
      <c r="CM53" s="22"/>
      <c r="CN53" s="9"/>
      <c r="CO53" s="5">
        <f t="shared" si="6"/>
        <v>18080000</v>
      </c>
      <c r="CP53" s="77">
        <f t="shared" si="7"/>
        <v>4</v>
      </c>
      <c r="CQ53" s="77">
        <f t="shared" si="8"/>
        <v>0</v>
      </c>
      <c r="CR53" s="116">
        <v>44957</v>
      </c>
      <c r="CS53" s="5">
        <f t="shared" si="9"/>
        <v>54240000</v>
      </c>
      <c r="CT53" s="5"/>
      <c r="CU53" s="10"/>
      <c r="CV53" s="10"/>
      <c r="CW53" s="10" t="s">
        <v>132</v>
      </c>
      <c r="CX53" s="10" t="s">
        <v>133</v>
      </c>
      <c r="CY53" s="10"/>
      <c r="CZ53" s="10" t="s">
        <v>276</v>
      </c>
      <c r="DA53" s="10" t="s">
        <v>604</v>
      </c>
      <c r="DB53" s="122" t="s">
        <v>605</v>
      </c>
      <c r="DC53" s="122" t="s">
        <v>487</v>
      </c>
    </row>
    <row r="54" spans="1:108" ht="16.5" customHeight="1">
      <c r="A54" s="119" t="s">
        <v>606</v>
      </c>
      <c r="B54" s="10">
        <v>2022</v>
      </c>
      <c r="C54" s="16" t="s">
        <v>563</v>
      </c>
      <c r="D54" s="138" t="s">
        <v>607</v>
      </c>
      <c r="E54" s="17" t="s">
        <v>565</v>
      </c>
      <c r="F54" s="10" t="s">
        <v>566</v>
      </c>
      <c r="G54" s="10" t="s">
        <v>117</v>
      </c>
      <c r="H54" s="10" t="s">
        <v>118</v>
      </c>
      <c r="I54" s="10" t="s">
        <v>119</v>
      </c>
      <c r="J54" s="10" t="s">
        <v>567</v>
      </c>
      <c r="K54" s="10" t="s">
        <v>608</v>
      </c>
      <c r="L54" s="10" t="str">
        <f t="shared" si="5"/>
        <v>XIOMARA MARLENE HOYOS RODRIGUEZ___</v>
      </c>
      <c r="M54" s="10" t="s">
        <v>122</v>
      </c>
      <c r="N54" s="22">
        <v>52935209</v>
      </c>
      <c r="O54" s="130"/>
      <c r="P54" s="10" t="s">
        <v>123</v>
      </c>
      <c r="Q54" s="10" t="s">
        <v>124</v>
      </c>
      <c r="R54" s="118" t="s">
        <v>236</v>
      </c>
      <c r="S54" s="118"/>
      <c r="T54" s="10"/>
      <c r="U54" s="10"/>
      <c r="V54" s="22"/>
      <c r="W54" s="10"/>
      <c r="X54" s="10"/>
      <c r="Y54" s="10"/>
      <c r="Z54" s="118">
        <v>3135112139</v>
      </c>
      <c r="AA54" s="22"/>
      <c r="AB54" s="22">
        <v>8</v>
      </c>
      <c r="AC54" s="10">
        <v>0</v>
      </c>
      <c r="AD54" s="99">
        <v>44587</v>
      </c>
      <c r="AE54" s="99">
        <v>44593</v>
      </c>
      <c r="AF54" s="15" t="s">
        <v>287</v>
      </c>
      <c r="AG54" s="9">
        <v>44834</v>
      </c>
      <c r="AH54" s="113">
        <v>4520000</v>
      </c>
      <c r="AI54" s="113">
        <v>36160000</v>
      </c>
      <c r="AJ54" s="10" t="s">
        <v>609</v>
      </c>
      <c r="AK54" s="10" t="s">
        <v>129</v>
      </c>
      <c r="AL54" s="10">
        <v>481</v>
      </c>
      <c r="AM54" s="10" t="s">
        <v>610</v>
      </c>
      <c r="AN54" s="8" t="s">
        <v>401</v>
      </c>
      <c r="AO54" s="10" t="s">
        <v>131</v>
      </c>
      <c r="AP54" s="22">
        <v>3311605572172</v>
      </c>
      <c r="AQ54" s="10">
        <v>5</v>
      </c>
      <c r="AR54" s="10" t="str">
        <f>IFERROR(VLOOKUP(AQ54,PROGRAMAS!D2:E59,2,0), )</f>
        <v>Propósito 5: Construir Bogotá - Región con gobierno abierto, transparente y ciudadanía consciente</v>
      </c>
      <c r="AS54" s="10">
        <v>57</v>
      </c>
      <c r="AT54" s="10" t="str">
        <f>IFERROR(VLOOKUP(AS54,PROGRAMAS!B2:C59,2,0), )</f>
        <v>Gestión pública local</v>
      </c>
      <c r="AU54" s="10">
        <v>2172</v>
      </c>
      <c r="AV54" s="10" t="str">
        <f>IFERROR(VLOOKUP(AU54,PROGRAMAS!G2:I24,2,0), )</f>
        <v>TEUSAQUILLO CON ACCIONES DE INSPECCIÓN, VIGILANCIA Y CONTROL DE MANERA TRANSPARENTE.</v>
      </c>
      <c r="AW54" s="22">
        <v>1</v>
      </c>
      <c r="AX54" s="22">
        <v>1</v>
      </c>
      <c r="AY54" s="22"/>
      <c r="AZ54" s="22"/>
      <c r="BA54" s="22"/>
      <c r="BB54" s="22"/>
      <c r="BC54" s="22"/>
      <c r="BD54" s="69"/>
      <c r="BE54" s="69"/>
      <c r="BF54" s="69"/>
      <c r="BG54" s="69"/>
      <c r="BH54" s="69"/>
      <c r="BI54" s="69"/>
      <c r="BJ54" s="69"/>
      <c r="BK54" s="69"/>
      <c r="BL54" s="69"/>
      <c r="BM54" s="69"/>
      <c r="BN54" s="5"/>
      <c r="BO54" s="22"/>
      <c r="BP54" s="5"/>
      <c r="BQ54" s="5"/>
      <c r="BR54" s="5"/>
      <c r="BS54" s="5"/>
      <c r="BT54" s="5"/>
      <c r="BU54" s="5"/>
      <c r="BV54" s="5"/>
      <c r="BW54" s="5"/>
      <c r="BX54" s="22"/>
      <c r="BY54" s="113">
        <v>13560000</v>
      </c>
      <c r="BZ54" s="22">
        <v>3</v>
      </c>
      <c r="CA54" s="22">
        <v>0</v>
      </c>
      <c r="CB54" s="9">
        <v>44926</v>
      </c>
      <c r="CC54" s="5"/>
      <c r="CD54" s="5"/>
      <c r="CE54" s="113"/>
      <c r="CF54" s="22"/>
      <c r="CG54" s="22"/>
      <c r="CH54" s="9"/>
      <c r="CI54" s="5"/>
      <c r="CJ54" s="5"/>
      <c r="CK54" s="5"/>
      <c r="CL54" s="5"/>
      <c r="CM54" s="22"/>
      <c r="CN54" s="9"/>
      <c r="CO54" s="5">
        <f t="shared" si="6"/>
        <v>13560000</v>
      </c>
      <c r="CP54" s="77">
        <f t="shared" si="7"/>
        <v>3</v>
      </c>
      <c r="CQ54" s="77">
        <f t="shared" si="8"/>
        <v>0</v>
      </c>
      <c r="CR54" s="116">
        <v>44926</v>
      </c>
      <c r="CS54" s="5">
        <f t="shared" si="9"/>
        <v>49720000</v>
      </c>
      <c r="CT54" s="5"/>
      <c r="CU54" s="10"/>
      <c r="CV54" s="10"/>
      <c r="CW54" s="10" t="s">
        <v>132</v>
      </c>
      <c r="CX54" s="10" t="s">
        <v>133</v>
      </c>
      <c r="CY54" s="10"/>
      <c r="CZ54" s="10" t="s">
        <v>276</v>
      </c>
      <c r="DA54" s="10" t="s">
        <v>204</v>
      </c>
      <c r="DB54" s="122" t="s">
        <v>578</v>
      </c>
      <c r="DC54" s="122" t="s">
        <v>611</v>
      </c>
    </row>
    <row r="55" spans="1:108" ht="16.5" customHeight="1">
      <c r="A55" s="119" t="s">
        <v>612</v>
      </c>
      <c r="B55" s="10">
        <v>2022</v>
      </c>
      <c r="C55" s="16" t="s">
        <v>563</v>
      </c>
      <c r="D55" s="138" t="s">
        <v>613</v>
      </c>
      <c r="E55" s="90" t="s">
        <v>565</v>
      </c>
      <c r="F55" s="10" t="s">
        <v>566</v>
      </c>
      <c r="G55" s="10" t="s">
        <v>117</v>
      </c>
      <c r="H55" s="10" t="s">
        <v>118</v>
      </c>
      <c r="I55" s="10" t="s">
        <v>119</v>
      </c>
      <c r="J55" s="10" t="s">
        <v>567</v>
      </c>
      <c r="K55" s="10" t="s">
        <v>614</v>
      </c>
      <c r="L55" s="10" t="str">
        <f t="shared" si="5"/>
        <v>JAIRO ALEJANDRO LEON ACUÑA___</v>
      </c>
      <c r="M55" s="10" t="s">
        <v>122</v>
      </c>
      <c r="N55" s="22">
        <v>79796155</v>
      </c>
      <c r="O55" s="130"/>
      <c r="P55" s="10" t="s">
        <v>123</v>
      </c>
      <c r="Q55" s="10" t="s">
        <v>124</v>
      </c>
      <c r="R55" s="118" t="s">
        <v>236</v>
      </c>
      <c r="S55" s="118"/>
      <c r="T55" s="10"/>
      <c r="U55" s="10"/>
      <c r="V55" s="22"/>
      <c r="W55" s="10"/>
      <c r="X55" s="10"/>
      <c r="Y55" s="10"/>
      <c r="Z55" s="93" t="s">
        <v>615</v>
      </c>
      <c r="AA55" s="22"/>
      <c r="AB55" s="22">
        <v>8</v>
      </c>
      <c r="AC55" s="10">
        <v>0</v>
      </c>
      <c r="AD55" s="99">
        <v>44585</v>
      </c>
      <c r="AE55" s="99">
        <v>44593</v>
      </c>
      <c r="AF55" s="15" t="s">
        <v>287</v>
      </c>
      <c r="AG55" s="9">
        <v>44834</v>
      </c>
      <c r="AH55" s="113">
        <v>4520000</v>
      </c>
      <c r="AI55" s="113">
        <v>36160000</v>
      </c>
      <c r="AJ55" s="10" t="s">
        <v>616</v>
      </c>
      <c r="AK55" s="10" t="s">
        <v>129</v>
      </c>
      <c r="AL55" s="10">
        <v>435</v>
      </c>
      <c r="AM55" s="10" t="s">
        <v>617</v>
      </c>
      <c r="AN55" s="8" t="s">
        <v>374</v>
      </c>
      <c r="AO55" s="10" t="s">
        <v>131</v>
      </c>
      <c r="AP55" s="22">
        <v>3311605572172</v>
      </c>
      <c r="AQ55" s="10">
        <v>5</v>
      </c>
      <c r="AR55" s="10" t="str">
        <f>IFERROR(VLOOKUP(AQ55,PROGRAMAS!D2:E59,2,0), )</f>
        <v>Propósito 5: Construir Bogotá - Región con gobierno abierto, transparente y ciudadanía consciente</v>
      </c>
      <c r="AS55" s="10">
        <v>57</v>
      </c>
      <c r="AT55" s="10" t="str">
        <f>IFERROR(VLOOKUP(AS55,PROGRAMAS!B2:C59,2,0), )</f>
        <v>Gestión pública local</v>
      </c>
      <c r="AU55" s="10">
        <v>2172</v>
      </c>
      <c r="AV55" s="10" t="str">
        <f>IFERROR(VLOOKUP(AU55,PROGRAMAS!G2:I24,2,0), )</f>
        <v>TEUSAQUILLO CON ACCIONES DE INSPECCIÓN, VIGILANCIA Y CONTROL DE MANERA TRANSPARENTE.</v>
      </c>
      <c r="AW55" s="22"/>
      <c r="AX55" s="22"/>
      <c r="AY55" s="22"/>
      <c r="AZ55" s="22"/>
      <c r="BA55" s="22"/>
      <c r="BB55" s="22"/>
      <c r="BC55" s="22"/>
      <c r="BD55" s="69"/>
      <c r="BE55" s="69"/>
      <c r="BF55" s="69"/>
      <c r="BG55" s="69"/>
      <c r="BH55" s="69"/>
      <c r="BI55" s="69"/>
      <c r="BJ55" s="69"/>
      <c r="BK55" s="69"/>
      <c r="BL55" s="69"/>
      <c r="BM55" s="69"/>
      <c r="BN55" s="5"/>
      <c r="BO55" s="22"/>
      <c r="BP55" s="5"/>
      <c r="BQ55" s="5"/>
      <c r="BR55" s="5"/>
      <c r="BS55" s="5"/>
      <c r="BT55" s="5"/>
      <c r="BU55" s="5"/>
      <c r="BV55" s="5"/>
      <c r="BW55" s="5"/>
      <c r="BX55" s="22"/>
      <c r="BY55" s="113"/>
      <c r="BZ55" s="22"/>
      <c r="CA55" s="22"/>
      <c r="CB55" s="9">
        <v>44834</v>
      </c>
      <c r="CC55" s="5"/>
      <c r="CD55" s="5"/>
      <c r="CE55" s="113"/>
      <c r="CF55" s="22"/>
      <c r="CG55" s="22"/>
      <c r="CH55" s="9"/>
      <c r="CI55" s="5"/>
      <c r="CJ55" s="5"/>
      <c r="CK55" s="5"/>
      <c r="CL55" s="5"/>
      <c r="CM55" s="22"/>
      <c r="CN55" s="9"/>
      <c r="CO55" s="5">
        <f t="shared" si="6"/>
        <v>0</v>
      </c>
      <c r="CP55" s="77">
        <f t="shared" si="7"/>
        <v>0</v>
      </c>
      <c r="CQ55" s="77">
        <f t="shared" si="8"/>
        <v>0</v>
      </c>
      <c r="CR55" s="9">
        <v>44834</v>
      </c>
      <c r="CS55" s="5">
        <f t="shared" si="9"/>
        <v>36160000</v>
      </c>
      <c r="CT55" s="5"/>
      <c r="CU55" s="10"/>
      <c r="CV55" s="10"/>
      <c r="CW55" s="10" t="s">
        <v>309</v>
      </c>
      <c r="CX55" s="10" t="s">
        <v>309</v>
      </c>
      <c r="CY55" s="10"/>
      <c r="CZ55" s="10" t="s">
        <v>276</v>
      </c>
      <c r="DA55" s="10" t="s">
        <v>277</v>
      </c>
      <c r="DB55" s="122" t="s">
        <v>278</v>
      </c>
      <c r="DC55" s="122" t="s">
        <v>137</v>
      </c>
    </row>
    <row r="56" spans="1:108" ht="16.5" customHeight="1">
      <c r="A56" s="119" t="s">
        <v>618</v>
      </c>
      <c r="B56" s="10">
        <v>2022</v>
      </c>
      <c r="C56" s="16" t="s">
        <v>563</v>
      </c>
      <c r="D56" s="138" t="s">
        <v>619</v>
      </c>
      <c r="E56" s="17" t="s">
        <v>565</v>
      </c>
      <c r="F56" s="10" t="s">
        <v>566</v>
      </c>
      <c r="G56" s="10" t="s">
        <v>117</v>
      </c>
      <c r="H56" s="10" t="s">
        <v>118</v>
      </c>
      <c r="I56" s="10" t="s">
        <v>119</v>
      </c>
      <c r="J56" s="10" t="s">
        <v>567</v>
      </c>
      <c r="K56" s="10" t="s">
        <v>620</v>
      </c>
      <c r="L56" s="10" t="str">
        <f t="shared" si="5"/>
        <v>SANDRA LORENA TERÁN TINJACÁ___</v>
      </c>
      <c r="M56" s="10" t="s">
        <v>122</v>
      </c>
      <c r="N56" s="22">
        <v>1075667244</v>
      </c>
      <c r="O56" s="130"/>
      <c r="P56" s="10" t="s">
        <v>621</v>
      </c>
      <c r="Q56" s="10" t="s">
        <v>124</v>
      </c>
      <c r="R56" s="118" t="s">
        <v>236</v>
      </c>
      <c r="S56" s="118"/>
      <c r="T56" s="10"/>
      <c r="U56" s="10"/>
      <c r="V56" s="22"/>
      <c r="W56" s="10"/>
      <c r="X56" s="10"/>
      <c r="Y56" s="10"/>
      <c r="Z56" s="22">
        <v>3142155949</v>
      </c>
      <c r="AA56" s="22"/>
      <c r="AB56" s="22">
        <v>8</v>
      </c>
      <c r="AC56" s="10">
        <v>0</v>
      </c>
      <c r="AD56" s="99">
        <v>44585</v>
      </c>
      <c r="AE56" s="99">
        <v>44594</v>
      </c>
      <c r="AF56" s="15" t="s">
        <v>327</v>
      </c>
      <c r="AG56" s="9">
        <v>44835</v>
      </c>
      <c r="AH56" s="113">
        <v>4520000</v>
      </c>
      <c r="AI56" s="113">
        <v>36160000</v>
      </c>
      <c r="AJ56" s="10" t="s">
        <v>622</v>
      </c>
      <c r="AK56" s="10" t="s">
        <v>129</v>
      </c>
      <c r="AL56" s="10">
        <v>434</v>
      </c>
      <c r="AM56" s="10" t="s">
        <v>623</v>
      </c>
      <c r="AN56" s="8" t="s">
        <v>374</v>
      </c>
      <c r="AO56" s="10" t="s">
        <v>131</v>
      </c>
      <c r="AP56" s="22">
        <v>3311605572172</v>
      </c>
      <c r="AQ56" s="10">
        <v>5</v>
      </c>
      <c r="AR56" s="10" t="str">
        <f>IFERROR(VLOOKUP(AQ56,PROGRAMAS!D2:E59,2,0), )</f>
        <v>Propósito 5: Construir Bogotá - Región con gobierno abierto, transparente y ciudadanía consciente</v>
      </c>
      <c r="AS56" s="10">
        <v>57</v>
      </c>
      <c r="AT56" s="10" t="str">
        <f>IFERROR(VLOOKUP(AS56,PROGRAMAS!B2:C59,2,0), )</f>
        <v>Gestión pública local</v>
      </c>
      <c r="AU56" s="10">
        <v>2172</v>
      </c>
      <c r="AV56" s="10" t="str">
        <f>IFERROR(VLOOKUP(AU56,PROGRAMAS!G2:I24,2,0), )</f>
        <v>TEUSAQUILLO CON ACCIONES DE INSPECCIÓN, VIGILANCIA Y CONTROL DE MANERA TRANSPARENTE.</v>
      </c>
      <c r="AW56" s="22">
        <v>1</v>
      </c>
      <c r="AX56" s="22">
        <v>1</v>
      </c>
      <c r="AY56" s="22"/>
      <c r="AZ56" s="22"/>
      <c r="BA56" s="22"/>
      <c r="BB56" s="22"/>
      <c r="BC56" s="22"/>
      <c r="BD56" s="69"/>
      <c r="BE56" s="69"/>
      <c r="BF56" s="69"/>
      <c r="BG56" s="69"/>
      <c r="BH56" s="69"/>
      <c r="BI56" s="69"/>
      <c r="BJ56" s="69"/>
      <c r="BK56" s="69"/>
      <c r="BL56" s="69"/>
      <c r="BM56" s="69"/>
      <c r="BN56" s="5"/>
      <c r="BO56" s="22"/>
      <c r="BP56" s="5"/>
      <c r="BQ56" s="5"/>
      <c r="BR56" s="5"/>
      <c r="BS56" s="5"/>
      <c r="BT56" s="5"/>
      <c r="BU56" s="5"/>
      <c r="BV56" s="5"/>
      <c r="BW56" s="5"/>
      <c r="BX56" s="22"/>
      <c r="BY56" s="113">
        <v>15820000</v>
      </c>
      <c r="BZ56" s="22">
        <v>3</v>
      </c>
      <c r="CA56" s="22">
        <v>15</v>
      </c>
      <c r="CB56" s="9">
        <v>44942</v>
      </c>
      <c r="CC56" s="5"/>
      <c r="CD56" s="5"/>
      <c r="CE56" s="113"/>
      <c r="CF56" s="22"/>
      <c r="CG56" s="22"/>
      <c r="CH56" s="9"/>
      <c r="CI56" s="5"/>
      <c r="CJ56" s="5"/>
      <c r="CK56" s="5"/>
      <c r="CL56" s="5"/>
      <c r="CM56" s="22"/>
      <c r="CN56" s="9"/>
      <c r="CO56" s="5">
        <f t="shared" si="6"/>
        <v>15820000</v>
      </c>
      <c r="CP56" s="77">
        <f t="shared" si="7"/>
        <v>3</v>
      </c>
      <c r="CQ56" s="77">
        <f t="shared" si="8"/>
        <v>15</v>
      </c>
      <c r="CR56" s="9">
        <v>44942</v>
      </c>
      <c r="CS56" s="5">
        <f t="shared" si="9"/>
        <v>51980000</v>
      </c>
      <c r="CT56" s="5"/>
      <c r="CU56" s="10"/>
      <c r="CV56" s="10"/>
      <c r="CW56" s="10" t="s">
        <v>132</v>
      </c>
      <c r="CX56" s="10" t="s">
        <v>133</v>
      </c>
      <c r="CY56" s="10"/>
      <c r="CZ56" s="10" t="s">
        <v>276</v>
      </c>
      <c r="DA56" s="10" t="s">
        <v>204</v>
      </c>
      <c r="DB56" s="122" t="s">
        <v>578</v>
      </c>
      <c r="DC56" s="122" t="s">
        <v>611</v>
      </c>
    </row>
    <row r="57" spans="1:108" ht="16.5" customHeight="1">
      <c r="A57" s="119" t="s">
        <v>624</v>
      </c>
      <c r="B57" s="10">
        <v>2022</v>
      </c>
      <c r="C57" s="16" t="s">
        <v>625</v>
      </c>
      <c r="D57" s="138" t="s">
        <v>626</v>
      </c>
      <c r="E57" s="17" t="s">
        <v>627</v>
      </c>
      <c r="F57" s="10" t="s">
        <v>628</v>
      </c>
      <c r="G57" s="10" t="s">
        <v>117</v>
      </c>
      <c r="H57" s="10" t="s">
        <v>118</v>
      </c>
      <c r="I57" s="10" t="s">
        <v>119</v>
      </c>
      <c r="J57" s="10" t="s">
        <v>629</v>
      </c>
      <c r="K57" s="10" t="s">
        <v>630</v>
      </c>
      <c r="L57" s="10" t="str">
        <f t="shared" si="5"/>
        <v>VIVIANA MARCELA MALAGÓN PÉREZ___</v>
      </c>
      <c r="M57" s="10" t="s">
        <v>122</v>
      </c>
      <c r="N57" s="22">
        <v>1026563320</v>
      </c>
      <c r="O57" s="130"/>
      <c r="P57" s="10" t="s">
        <v>123</v>
      </c>
      <c r="Q57" s="10" t="s">
        <v>124</v>
      </c>
      <c r="R57" s="118" t="s">
        <v>631</v>
      </c>
      <c r="S57" s="118"/>
      <c r="T57" s="10"/>
      <c r="U57" s="10"/>
      <c r="V57" s="22"/>
      <c r="W57" s="10"/>
      <c r="X57" s="10"/>
      <c r="Y57" s="10" t="s">
        <v>632</v>
      </c>
      <c r="Z57" s="22">
        <v>3057491121</v>
      </c>
      <c r="AA57" s="22"/>
      <c r="AB57" s="22">
        <v>8</v>
      </c>
      <c r="AC57" s="10">
        <v>0</v>
      </c>
      <c r="AD57" s="99">
        <v>44583</v>
      </c>
      <c r="AE57" s="99">
        <v>44587</v>
      </c>
      <c r="AF57" s="15" t="s">
        <v>374</v>
      </c>
      <c r="AG57" s="255">
        <v>44829</v>
      </c>
      <c r="AH57" s="113">
        <v>4520000</v>
      </c>
      <c r="AI57" s="113">
        <v>36160000</v>
      </c>
      <c r="AJ57" s="10" t="s">
        <v>633</v>
      </c>
      <c r="AK57" s="10" t="s">
        <v>129</v>
      </c>
      <c r="AL57" s="10">
        <v>445</v>
      </c>
      <c r="AM57" s="10" t="s">
        <v>634</v>
      </c>
      <c r="AN57" s="8" t="s">
        <v>374</v>
      </c>
      <c r="AO57" s="10" t="s">
        <v>131</v>
      </c>
      <c r="AP57" s="22">
        <v>3311605572169</v>
      </c>
      <c r="AQ57" s="10">
        <v>5</v>
      </c>
      <c r="AR57" s="10" t="str">
        <f>IFERROR(VLOOKUP(AQ57,PROGRAMAS!D2:E59,2,0), )</f>
        <v>Propósito 5: Construir Bogotá - Región con gobierno abierto, transparente y ciudadanía consciente</v>
      </c>
      <c r="AS57" s="10">
        <v>57</v>
      </c>
      <c r="AT57" s="10" t="str">
        <f>IFERROR(VLOOKUP(AS57,PROGRAMAS!B2:C59,2,0), )</f>
        <v>Gestión pública local</v>
      </c>
      <c r="AU57" s="10">
        <v>2169</v>
      </c>
      <c r="AV57" s="10" t="str">
        <f>IFERROR(VLOOKUP(AU57,PROGRAMAS!G2:I24,2,0), )</f>
        <v>FORTALECIMIENTO INSTITUCIONAL Y RENDICIÓN DE CUENTAS</v>
      </c>
      <c r="AW57" s="22">
        <v>1</v>
      </c>
      <c r="AX57" s="22">
        <v>1</v>
      </c>
      <c r="AY57" s="22"/>
      <c r="AZ57" s="22"/>
      <c r="BA57" s="22"/>
      <c r="BB57" s="22"/>
      <c r="BC57" s="22"/>
      <c r="BD57" s="69"/>
      <c r="BE57" s="69"/>
      <c r="BF57" s="69"/>
      <c r="BG57" s="69"/>
      <c r="BH57" s="69"/>
      <c r="BI57" s="69"/>
      <c r="BJ57" s="69"/>
      <c r="BK57" s="69"/>
      <c r="BL57" s="69"/>
      <c r="BM57" s="69"/>
      <c r="BN57" s="5"/>
      <c r="BO57" s="22"/>
      <c r="BP57" s="5"/>
      <c r="BQ57" s="5"/>
      <c r="BR57" s="5"/>
      <c r="BS57" s="5"/>
      <c r="BT57" s="5"/>
      <c r="BU57" s="5"/>
      <c r="BV57" s="5"/>
      <c r="BW57" s="5"/>
      <c r="BX57" s="22"/>
      <c r="BY57" s="113">
        <v>14313333</v>
      </c>
      <c r="BZ57" s="22">
        <v>3</v>
      </c>
      <c r="CA57" s="22">
        <v>6</v>
      </c>
      <c r="CB57" s="9">
        <v>44926</v>
      </c>
      <c r="CC57" s="5"/>
      <c r="CD57" s="5"/>
      <c r="CE57" s="113"/>
      <c r="CF57" s="22"/>
      <c r="CG57" s="22"/>
      <c r="CH57" s="9"/>
      <c r="CI57" s="5"/>
      <c r="CJ57" s="5"/>
      <c r="CK57" s="5"/>
      <c r="CL57" s="5"/>
      <c r="CM57" s="22"/>
      <c r="CN57" s="9"/>
      <c r="CO57" s="5">
        <f t="shared" si="6"/>
        <v>14313333</v>
      </c>
      <c r="CP57" s="77">
        <f t="shared" si="7"/>
        <v>3</v>
      </c>
      <c r="CQ57" s="77">
        <f t="shared" si="8"/>
        <v>6</v>
      </c>
      <c r="CR57" s="9">
        <v>44926</v>
      </c>
      <c r="CS57" s="5">
        <f t="shared" si="9"/>
        <v>50473333</v>
      </c>
      <c r="CT57" s="5"/>
      <c r="CU57" s="10"/>
      <c r="CV57" s="10"/>
      <c r="CW57" s="10" t="s">
        <v>132</v>
      </c>
      <c r="CX57" s="10" t="s">
        <v>133</v>
      </c>
      <c r="CY57" s="10"/>
      <c r="CZ57" s="10" t="s">
        <v>276</v>
      </c>
      <c r="DA57" s="10" t="s">
        <v>148</v>
      </c>
      <c r="DB57" s="122" t="s">
        <v>561</v>
      </c>
      <c r="DC57" s="122" t="s">
        <v>137</v>
      </c>
    </row>
    <row r="58" spans="1:108" ht="16.5" customHeight="1">
      <c r="A58" s="119" t="s">
        <v>635</v>
      </c>
      <c r="B58" s="10">
        <v>2022</v>
      </c>
      <c r="C58" s="16" t="s">
        <v>636</v>
      </c>
      <c r="D58" s="138" t="s">
        <v>637</v>
      </c>
      <c r="E58" s="17" t="s">
        <v>638</v>
      </c>
      <c r="F58" s="10" t="s">
        <v>639</v>
      </c>
      <c r="G58" s="10" t="s">
        <v>117</v>
      </c>
      <c r="H58" s="10" t="s">
        <v>118</v>
      </c>
      <c r="I58" s="10" t="s">
        <v>119</v>
      </c>
      <c r="J58" s="10" t="s">
        <v>640</v>
      </c>
      <c r="K58" s="10" t="s">
        <v>641</v>
      </c>
      <c r="L58" s="10" t="str">
        <f t="shared" si="5"/>
        <v>JORGE ANDRES MONCALEANO FLORIANO___</v>
      </c>
      <c r="M58" s="10" t="s">
        <v>122</v>
      </c>
      <c r="N58" s="22">
        <v>79748235</v>
      </c>
      <c r="O58" s="130"/>
      <c r="P58" s="10" t="s">
        <v>123</v>
      </c>
      <c r="Q58" s="10" t="s">
        <v>124</v>
      </c>
      <c r="R58" s="118" t="s">
        <v>642</v>
      </c>
      <c r="S58" s="118"/>
      <c r="T58" s="10"/>
      <c r="U58" s="10"/>
      <c r="V58" s="22"/>
      <c r="W58" s="10"/>
      <c r="X58" s="10"/>
      <c r="Y58" s="10"/>
      <c r="Z58" s="118">
        <v>3102919238</v>
      </c>
      <c r="AA58" s="22"/>
      <c r="AB58" s="22">
        <v>8</v>
      </c>
      <c r="AC58" s="10">
        <v>0</v>
      </c>
      <c r="AD58" s="99">
        <v>44586</v>
      </c>
      <c r="AE58" s="99">
        <v>44593</v>
      </c>
      <c r="AF58" s="15" t="s">
        <v>643</v>
      </c>
      <c r="AG58" s="255">
        <v>44834</v>
      </c>
      <c r="AH58" s="113">
        <v>4520000</v>
      </c>
      <c r="AI58" s="113">
        <v>36160000</v>
      </c>
      <c r="AJ58" s="10" t="s">
        <v>644</v>
      </c>
      <c r="AK58" s="10" t="s">
        <v>262</v>
      </c>
      <c r="AL58" s="10">
        <v>444</v>
      </c>
      <c r="AM58" s="10" t="s">
        <v>645</v>
      </c>
      <c r="AN58" s="8" t="s">
        <v>374</v>
      </c>
      <c r="AO58" s="10" t="s">
        <v>131</v>
      </c>
      <c r="AP58" s="22">
        <v>3311605572172</v>
      </c>
      <c r="AQ58" s="10">
        <v>5</v>
      </c>
      <c r="AR58" s="10" t="str">
        <f>IFERROR(VLOOKUP(AQ58,PROGRAMAS!D2:E59,2,0), )</f>
        <v>Propósito 5: Construir Bogotá - Región con gobierno abierto, transparente y ciudadanía consciente</v>
      </c>
      <c r="AS58" s="10">
        <v>57</v>
      </c>
      <c r="AT58" s="10" t="str">
        <f>IFERROR(VLOOKUP(AS58,PROGRAMAS!B2:C59,2,0), )</f>
        <v>Gestión pública local</v>
      </c>
      <c r="AU58" s="10">
        <v>2172</v>
      </c>
      <c r="AV58" s="10" t="str">
        <f>IFERROR(VLOOKUP(AU58,PROGRAMAS!G2:I24,2,0), )</f>
        <v>TEUSAQUILLO CON ACCIONES DE INSPECCIÓN, VIGILANCIA Y CONTROL DE MANERA TRANSPARENTE.</v>
      </c>
      <c r="AW58" s="22"/>
      <c r="AX58" s="22"/>
      <c r="AY58" s="22"/>
      <c r="AZ58" s="22"/>
      <c r="BA58" s="22"/>
      <c r="BB58" s="22"/>
      <c r="BC58" s="22"/>
      <c r="BD58" s="69"/>
      <c r="BE58" s="69"/>
      <c r="BF58" s="69"/>
      <c r="BG58" s="69"/>
      <c r="BH58" s="69"/>
      <c r="BI58" s="69"/>
      <c r="BJ58" s="69"/>
      <c r="BK58" s="69"/>
      <c r="BL58" s="69"/>
      <c r="BM58" s="69"/>
      <c r="BN58" s="5"/>
      <c r="BO58" s="22"/>
      <c r="BP58" s="5"/>
      <c r="BQ58" s="5"/>
      <c r="BR58" s="5"/>
      <c r="BS58" s="5"/>
      <c r="BT58" s="5"/>
      <c r="BU58" s="5"/>
      <c r="BV58" s="5"/>
      <c r="BW58" s="5"/>
      <c r="BX58" s="22"/>
      <c r="BY58" s="113"/>
      <c r="BZ58" s="22"/>
      <c r="CA58" s="22"/>
      <c r="CB58" s="255">
        <v>44834</v>
      </c>
      <c r="CC58" s="5"/>
      <c r="CD58" s="5"/>
      <c r="CE58" s="113"/>
      <c r="CF58" s="22"/>
      <c r="CG58" s="22"/>
      <c r="CH58" s="9"/>
      <c r="CI58" s="5"/>
      <c r="CJ58" s="5"/>
      <c r="CK58" s="5"/>
      <c r="CL58" s="5"/>
      <c r="CM58" s="22"/>
      <c r="CN58" s="9"/>
      <c r="CO58" s="5">
        <f t="shared" si="6"/>
        <v>0</v>
      </c>
      <c r="CP58" s="77">
        <f t="shared" si="7"/>
        <v>0</v>
      </c>
      <c r="CQ58" s="77">
        <f t="shared" si="8"/>
        <v>0</v>
      </c>
      <c r="CR58" s="255">
        <v>44834</v>
      </c>
      <c r="CS58" s="5">
        <f t="shared" si="9"/>
        <v>36160000</v>
      </c>
      <c r="CT58" s="5"/>
      <c r="CU58" s="10"/>
      <c r="CV58" s="10"/>
      <c r="CW58" s="10" t="s">
        <v>309</v>
      </c>
      <c r="CX58" s="10" t="s">
        <v>309</v>
      </c>
      <c r="CY58" s="10"/>
      <c r="CZ58" s="10" t="s">
        <v>276</v>
      </c>
      <c r="DA58" s="10" t="s">
        <v>646</v>
      </c>
      <c r="DB58" s="122" t="s">
        <v>647</v>
      </c>
      <c r="DC58" s="122" t="s">
        <v>648</v>
      </c>
    </row>
    <row r="59" spans="1:108" ht="16.5" customHeight="1">
      <c r="A59" s="119" t="s">
        <v>649</v>
      </c>
      <c r="B59" s="10">
        <v>2022</v>
      </c>
      <c r="C59" s="16" t="s">
        <v>650</v>
      </c>
      <c r="D59" s="138" t="s">
        <v>651</v>
      </c>
      <c r="E59" s="17" t="s">
        <v>652</v>
      </c>
      <c r="F59" s="10" t="s">
        <v>653</v>
      </c>
      <c r="G59" s="10" t="s">
        <v>117</v>
      </c>
      <c r="H59" s="10" t="s">
        <v>118</v>
      </c>
      <c r="I59" s="10" t="s">
        <v>119</v>
      </c>
      <c r="J59" s="10" t="s">
        <v>654</v>
      </c>
      <c r="K59" s="10" t="s">
        <v>655</v>
      </c>
      <c r="L59" s="10" t="str">
        <f t="shared" si="5"/>
        <v>LUISA BIBIANA MEDINA RODRIGUEZ___</v>
      </c>
      <c r="M59" s="10" t="s">
        <v>122</v>
      </c>
      <c r="N59" s="22">
        <v>51891458</v>
      </c>
      <c r="O59" s="130"/>
      <c r="P59" s="10" t="s">
        <v>123</v>
      </c>
      <c r="Q59" s="10" t="s">
        <v>124</v>
      </c>
      <c r="R59" t="s">
        <v>656</v>
      </c>
      <c r="S59" t="s">
        <v>657</v>
      </c>
      <c r="T59" s="10"/>
      <c r="U59" s="10"/>
      <c r="V59" s="22"/>
      <c r="W59" s="10"/>
      <c r="X59" s="10"/>
      <c r="Y59" s="10" t="s">
        <v>658</v>
      </c>
      <c r="Z59" s="22">
        <v>3013337582</v>
      </c>
      <c r="AA59" s="22"/>
      <c r="AB59" s="22">
        <v>8</v>
      </c>
      <c r="AC59" s="10">
        <v>0</v>
      </c>
      <c r="AD59" s="99">
        <v>44579</v>
      </c>
      <c r="AE59" s="100">
        <v>44580</v>
      </c>
      <c r="AF59" s="15" t="s">
        <v>168</v>
      </c>
      <c r="AG59" s="9">
        <v>44822</v>
      </c>
      <c r="AH59" s="113">
        <v>6000000</v>
      </c>
      <c r="AI59" s="113">
        <v>48000000</v>
      </c>
      <c r="AJ59" s="10" t="s">
        <v>659</v>
      </c>
      <c r="AK59" s="10" t="s">
        <v>129</v>
      </c>
      <c r="AL59" s="10">
        <v>17</v>
      </c>
      <c r="AM59" s="10" t="s">
        <v>660</v>
      </c>
      <c r="AN59" s="8" t="s">
        <v>168</v>
      </c>
      <c r="AO59" s="10" t="s">
        <v>131</v>
      </c>
      <c r="AP59" s="22">
        <v>3311605572169</v>
      </c>
      <c r="AQ59" s="10">
        <v>5</v>
      </c>
      <c r="AR59" s="10" t="str">
        <f>IFERROR(VLOOKUP(AQ59,PROGRAMAS!D2:E59,2,0), )</f>
        <v>Propósito 5: Construir Bogotá - Región con gobierno abierto, transparente y ciudadanía consciente</v>
      </c>
      <c r="AS59" s="10">
        <v>57</v>
      </c>
      <c r="AT59" s="10" t="str">
        <f>IFERROR(VLOOKUP(AS59,PROGRAMAS!B2:C59,2,0), )</f>
        <v>Gestión pública local</v>
      </c>
      <c r="AU59" s="10">
        <v>2169</v>
      </c>
      <c r="AV59" s="10" t="str">
        <f>IFERROR(VLOOKUP(AU59,PROGRAMAS!G2:I24,2,0), )</f>
        <v>FORTALECIMIENTO INSTITUCIONAL Y RENDICIÓN DE CUENTAS</v>
      </c>
      <c r="AW59" s="22">
        <v>1</v>
      </c>
      <c r="AX59" s="22">
        <v>1</v>
      </c>
      <c r="AY59" s="22"/>
      <c r="AZ59" s="22"/>
      <c r="BA59" s="22"/>
      <c r="BB59" s="22"/>
      <c r="BC59" s="22"/>
      <c r="BD59" s="69"/>
      <c r="BE59" s="69"/>
      <c r="BF59" s="69"/>
      <c r="BG59" s="69"/>
      <c r="BH59" s="69"/>
      <c r="BI59" s="69"/>
      <c r="BJ59" s="69"/>
      <c r="BK59" s="69"/>
      <c r="BL59" s="69"/>
      <c r="BM59" s="69"/>
      <c r="BN59" s="5"/>
      <c r="BO59" s="22"/>
      <c r="BP59" s="5"/>
      <c r="BQ59" s="5"/>
      <c r="BR59" s="5"/>
      <c r="BS59" s="5"/>
      <c r="BT59" s="5"/>
      <c r="BU59" s="5"/>
      <c r="BV59" s="5"/>
      <c r="BW59" s="5"/>
      <c r="BX59" s="22"/>
      <c r="BY59" s="113">
        <v>24000000</v>
      </c>
      <c r="BZ59" s="22">
        <v>4</v>
      </c>
      <c r="CA59" s="22">
        <v>0</v>
      </c>
      <c r="CB59" s="9">
        <v>44944</v>
      </c>
      <c r="CC59" s="5"/>
      <c r="CD59" s="5"/>
      <c r="CE59" s="113"/>
      <c r="CF59" s="22"/>
      <c r="CG59" s="22"/>
      <c r="CH59" s="9"/>
      <c r="CI59" s="5"/>
      <c r="CJ59" s="5"/>
      <c r="CK59" s="5"/>
      <c r="CL59" s="5"/>
      <c r="CM59" s="22"/>
      <c r="CN59" s="9"/>
      <c r="CO59" s="5">
        <f t="shared" si="6"/>
        <v>24000000</v>
      </c>
      <c r="CP59" s="77">
        <f t="shared" si="7"/>
        <v>4</v>
      </c>
      <c r="CQ59" s="77">
        <f t="shared" si="8"/>
        <v>0</v>
      </c>
      <c r="CR59" s="9">
        <v>44944</v>
      </c>
      <c r="CS59" s="5">
        <f t="shared" si="9"/>
        <v>72000000</v>
      </c>
      <c r="CT59" s="5"/>
      <c r="CU59" s="10"/>
      <c r="CV59" s="10"/>
      <c r="CW59" s="10" t="s">
        <v>132</v>
      </c>
      <c r="CX59" s="10" t="s">
        <v>133</v>
      </c>
      <c r="CY59" s="10"/>
      <c r="CZ59" s="10" t="s">
        <v>217</v>
      </c>
      <c r="DA59" s="10" t="s">
        <v>180</v>
      </c>
      <c r="DB59" s="123" t="s">
        <v>181</v>
      </c>
      <c r="DC59" s="123"/>
    </row>
    <row r="60" spans="1:108" ht="16.5" customHeight="1">
      <c r="A60" s="119" t="s">
        <v>661</v>
      </c>
      <c r="B60" s="10">
        <v>2022</v>
      </c>
      <c r="C60" s="16" t="s">
        <v>662</v>
      </c>
      <c r="D60" s="138" t="s">
        <v>663</v>
      </c>
      <c r="E60" s="17" t="s">
        <v>664</v>
      </c>
      <c r="F60" s="10" t="s">
        <v>665</v>
      </c>
      <c r="G60" s="10" t="s">
        <v>117</v>
      </c>
      <c r="H60" s="10" t="s">
        <v>118</v>
      </c>
      <c r="I60" s="10" t="s">
        <v>119</v>
      </c>
      <c r="J60" s="10" t="s">
        <v>666</v>
      </c>
      <c r="K60" s="10" t="s">
        <v>667</v>
      </c>
      <c r="L60" s="10" t="str">
        <f t="shared" si="5"/>
        <v>TANIA XIOMARA CELY BUITRAGO___</v>
      </c>
      <c r="M60" s="10" t="s">
        <v>122</v>
      </c>
      <c r="N60" s="22">
        <v>1053842813</v>
      </c>
      <c r="O60" s="130"/>
      <c r="P60" s="10" t="s">
        <v>668</v>
      </c>
      <c r="Q60" s="10" t="s">
        <v>124</v>
      </c>
      <c r="R60" s="118" t="s">
        <v>669</v>
      </c>
      <c r="S60" s="118"/>
      <c r="T60" s="10"/>
      <c r="U60" s="10"/>
      <c r="V60" s="22"/>
      <c r="W60" s="10"/>
      <c r="X60" s="10"/>
      <c r="Y60" s="10"/>
      <c r="Z60" s="22">
        <v>3193078719</v>
      </c>
      <c r="AA60" s="22"/>
      <c r="AB60" s="22">
        <v>8</v>
      </c>
      <c r="AC60" s="10">
        <v>0</v>
      </c>
      <c r="AD60" s="99">
        <v>44581</v>
      </c>
      <c r="AE60" s="100">
        <v>44582</v>
      </c>
      <c r="AF60" s="15" t="s">
        <v>291</v>
      </c>
      <c r="AG60" s="9">
        <v>44824</v>
      </c>
      <c r="AH60" s="113">
        <v>4520000</v>
      </c>
      <c r="AI60" s="113">
        <v>36160000</v>
      </c>
      <c r="AJ60" s="10" t="s">
        <v>670</v>
      </c>
      <c r="AK60" s="10" t="s">
        <v>289</v>
      </c>
      <c r="AL60" s="10">
        <v>400</v>
      </c>
      <c r="AM60" s="10" t="s">
        <v>671</v>
      </c>
      <c r="AN60" s="8" t="s">
        <v>291</v>
      </c>
      <c r="AO60" s="10" t="s">
        <v>131</v>
      </c>
      <c r="AP60" s="22">
        <v>331160112045</v>
      </c>
      <c r="AQ60" s="10">
        <v>1</v>
      </c>
      <c r="AR60" s="10" t="str">
        <f>IFERROR(VLOOKUP(AQ60,PROGRAMAS!D2:E59,2,0), )</f>
        <v>Propósito 1: Hacer un nuevo contrato social para incrementar la inclusión social, productiva y política</v>
      </c>
      <c r="AS60" s="10">
        <v>1</v>
      </c>
      <c r="AT60" s="10" t="str">
        <f>IFERROR(VLOOKUP(AS60,PROGRAMAS!B2:C59,2,0), )</f>
        <v>Subsidios y transferencias para la equidad</v>
      </c>
      <c r="AU60" s="10">
        <v>2045</v>
      </c>
      <c r="AV60" s="10" t="str">
        <f>IFERROR(VLOOKUP(AU60,PROGRAMAS!G2:I24,2,0), )</f>
        <v>TEUSAQUILLO CON UN NUEVO CONTRATO SOCIAL CON IGUALDAD DE OPORTUNIDADES PARA LA INCLUSIÓN SOCIAL</v>
      </c>
      <c r="AW60" s="22"/>
      <c r="AX60" s="22"/>
      <c r="AY60" s="22"/>
      <c r="AZ60" s="22">
        <v>1</v>
      </c>
      <c r="BA60" s="22"/>
      <c r="BB60" s="22"/>
      <c r="BC60" s="22"/>
      <c r="BD60" s="69"/>
      <c r="BE60" s="69"/>
      <c r="BF60" s="69"/>
      <c r="BG60" s="69">
        <v>44733</v>
      </c>
      <c r="BH60" s="69"/>
      <c r="BI60" s="69"/>
      <c r="BJ60" s="69"/>
      <c r="BK60" s="69">
        <v>44774</v>
      </c>
      <c r="BL60" s="69"/>
      <c r="BM60" s="69"/>
      <c r="BN60" s="5"/>
      <c r="BO60" s="22"/>
      <c r="BP60" s="5"/>
      <c r="BQ60" s="5"/>
      <c r="BR60" s="5"/>
      <c r="BS60" s="5"/>
      <c r="BT60" s="5"/>
      <c r="BU60" s="5"/>
      <c r="BV60" s="5"/>
      <c r="BW60" s="5"/>
      <c r="BX60" s="22"/>
      <c r="BY60" s="113"/>
      <c r="BZ60" s="22"/>
      <c r="CA60" s="22"/>
      <c r="CB60" s="9"/>
      <c r="CC60" s="5"/>
      <c r="CD60" s="5"/>
      <c r="CE60" s="113"/>
      <c r="CF60" s="22"/>
      <c r="CG60" s="22"/>
      <c r="CH60" s="9"/>
      <c r="CI60" s="5"/>
      <c r="CJ60" s="5"/>
      <c r="CK60" s="5"/>
      <c r="CL60" s="5"/>
      <c r="CM60" s="22"/>
      <c r="CN60" s="9"/>
      <c r="CO60" s="5">
        <f t="shared" si="6"/>
        <v>0</v>
      </c>
      <c r="CP60" s="77">
        <f t="shared" si="7"/>
        <v>0</v>
      </c>
      <c r="CQ60" s="77">
        <f t="shared" si="8"/>
        <v>0</v>
      </c>
      <c r="CR60" s="116">
        <v>44866</v>
      </c>
      <c r="CS60" s="5">
        <f t="shared" si="9"/>
        <v>36160000</v>
      </c>
      <c r="CT60" s="5"/>
      <c r="CU60" s="10"/>
      <c r="CV60" s="10"/>
      <c r="CW60" s="10" t="s">
        <v>309</v>
      </c>
      <c r="CX60" s="10" t="s">
        <v>309</v>
      </c>
      <c r="CY60" s="10"/>
      <c r="CZ60" s="10" t="s">
        <v>217</v>
      </c>
      <c r="DA60" s="10" t="s">
        <v>180</v>
      </c>
      <c r="DB60" s="123" t="s">
        <v>181</v>
      </c>
      <c r="DC60" s="123"/>
    </row>
    <row r="61" spans="1:108" ht="16.5" customHeight="1">
      <c r="A61" s="119" t="s">
        <v>672</v>
      </c>
      <c r="B61" s="10">
        <v>2022</v>
      </c>
      <c r="C61" s="16" t="s">
        <v>673</v>
      </c>
      <c r="D61" s="138" t="s">
        <v>674</v>
      </c>
      <c r="E61" s="17" t="s">
        <v>282</v>
      </c>
      <c r="F61" s="10" t="s">
        <v>283</v>
      </c>
      <c r="G61" s="10" t="s">
        <v>117</v>
      </c>
      <c r="H61" s="10" t="s">
        <v>118</v>
      </c>
      <c r="I61" s="10" t="s">
        <v>119</v>
      </c>
      <c r="J61" s="10" t="s">
        <v>284</v>
      </c>
      <c r="K61" s="10" t="s">
        <v>675</v>
      </c>
      <c r="L61" s="10" t="str">
        <f t="shared" si="5"/>
        <v>LUIS EDUARDO PEÑARANDA PINEDA___</v>
      </c>
      <c r="M61" s="10" t="s">
        <v>122</v>
      </c>
      <c r="N61" s="22">
        <v>13485659</v>
      </c>
      <c r="O61" s="130"/>
      <c r="P61" s="10" t="s">
        <v>676</v>
      </c>
      <c r="Q61" s="10" t="s">
        <v>124</v>
      </c>
      <c r="R61" s="118" t="s">
        <v>125</v>
      </c>
      <c r="S61" s="118"/>
      <c r="T61" s="10"/>
      <c r="U61" s="10"/>
      <c r="V61" s="22"/>
      <c r="W61" s="10"/>
      <c r="X61" s="10"/>
      <c r="Y61" s="10" t="s">
        <v>677</v>
      </c>
      <c r="Z61" s="22">
        <v>3115340005</v>
      </c>
      <c r="AA61" s="22"/>
      <c r="AB61" s="22">
        <v>8</v>
      </c>
      <c r="AC61" s="10">
        <v>0</v>
      </c>
      <c r="AD61" s="99">
        <v>44586</v>
      </c>
      <c r="AE61" s="100">
        <v>44587</v>
      </c>
      <c r="AF61" s="15" t="s">
        <v>374</v>
      </c>
      <c r="AG61" s="9">
        <v>44829</v>
      </c>
      <c r="AH61" s="113">
        <v>2300000</v>
      </c>
      <c r="AI61" s="113">
        <v>18400000</v>
      </c>
      <c r="AJ61" s="10" t="s">
        <v>678</v>
      </c>
      <c r="AK61" s="10" t="s">
        <v>129</v>
      </c>
      <c r="AL61" s="10">
        <v>447</v>
      </c>
      <c r="AM61" s="10" t="s">
        <v>679</v>
      </c>
      <c r="AN61" s="8" t="s">
        <v>374</v>
      </c>
      <c r="AO61" s="10" t="s">
        <v>131</v>
      </c>
      <c r="AP61" s="22">
        <v>3311603432164</v>
      </c>
      <c r="AQ61" s="10">
        <v>3</v>
      </c>
      <c r="AR61" s="10" t="str">
        <f>IFERROR(VLOOKUP(AQ61,PROGRAMAS!D2:E59,2,0), )</f>
        <v>Propósito 3: Inspirar confianza y legitimidad para vivir sin miedo y ser epicentro de cultura ciudadana, paz y reconciliación</v>
      </c>
      <c r="AS61" s="10">
        <v>43</v>
      </c>
      <c r="AT61" s="10" t="str">
        <f>IFERROR(VLOOKUP(AS61,PROGRAMAS!B2:C59,2,0), )</f>
        <v>Cultura ciudadana para la confianza, la convivencia y la participación desde la vida cotidiana</v>
      </c>
      <c r="AU61" s="10">
        <v>2164</v>
      </c>
      <c r="AV61" s="10" t="str">
        <f>IFERROR(VLOOKUP(AU61,PROGRAMAS!G2:I24,2,0), )</f>
        <v>TEUSAQUILLO RESPIRA CONFIANZA Y SEGURIDAD CIUDADANA</v>
      </c>
      <c r="AW61" s="22">
        <v>1</v>
      </c>
      <c r="AX61" s="22">
        <v>1</v>
      </c>
      <c r="AY61" s="22"/>
      <c r="AZ61" s="22"/>
      <c r="BA61" s="22"/>
      <c r="BB61" s="22">
        <v>1</v>
      </c>
      <c r="BC61" s="22"/>
      <c r="BD61" s="69"/>
      <c r="BE61" s="69"/>
      <c r="BF61" s="69"/>
      <c r="BG61" s="69"/>
      <c r="BH61" s="69"/>
      <c r="BI61" s="69"/>
      <c r="BJ61" s="69"/>
      <c r="BK61" s="69"/>
      <c r="BL61" s="69"/>
      <c r="BM61" s="69"/>
      <c r="BN61" s="5"/>
      <c r="BO61" s="22"/>
      <c r="BP61" s="5"/>
      <c r="BQ61" s="5"/>
      <c r="BR61" s="5"/>
      <c r="BS61" s="5"/>
      <c r="BT61" s="5"/>
      <c r="BU61" s="5"/>
      <c r="BV61" s="5"/>
      <c r="BW61" s="5"/>
      <c r="BX61" s="22"/>
      <c r="BY61" s="113">
        <v>8433333</v>
      </c>
      <c r="BZ61" s="22">
        <v>3</v>
      </c>
      <c r="CA61" s="22">
        <v>21</v>
      </c>
      <c r="CB61" s="9">
        <v>44941</v>
      </c>
      <c r="CC61" s="5"/>
      <c r="CD61" s="5"/>
      <c r="CE61" s="113"/>
      <c r="CF61" s="22"/>
      <c r="CG61" s="22"/>
      <c r="CH61" s="9"/>
      <c r="CI61" s="5"/>
      <c r="CJ61" s="5"/>
      <c r="CK61" s="5"/>
      <c r="CL61" s="5"/>
      <c r="CM61" s="22"/>
      <c r="CN61" s="9"/>
      <c r="CO61" s="5">
        <f t="shared" si="6"/>
        <v>8433333</v>
      </c>
      <c r="CP61" s="77">
        <f t="shared" si="7"/>
        <v>3</v>
      </c>
      <c r="CQ61" s="77">
        <f t="shared" si="8"/>
        <v>21</v>
      </c>
      <c r="CR61" s="9">
        <v>44941</v>
      </c>
      <c r="CS61" s="5">
        <f t="shared" si="9"/>
        <v>26833333</v>
      </c>
      <c r="CT61" s="5"/>
      <c r="CU61" s="10"/>
      <c r="CV61" s="10"/>
      <c r="CW61" s="10" t="s">
        <v>132</v>
      </c>
      <c r="CX61" s="10" t="s">
        <v>133</v>
      </c>
      <c r="CY61" s="10"/>
      <c r="CZ61" s="10" t="s">
        <v>217</v>
      </c>
      <c r="DA61" s="10" t="s">
        <v>271</v>
      </c>
      <c r="DB61" s="122" t="s">
        <v>367</v>
      </c>
      <c r="DC61" s="122" t="s">
        <v>137</v>
      </c>
      <c r="DD61" s="10" t="s">
        <v>680</v>
      </c>
    </row>
    <row r="62" spans="1:108" ht="16.5" customHeight="1">
      <c r="A62" s="119" t="s">
        <v>681</v>
      </c>
      <c r="B62" s="10">
        <v>2022</v>
      </c>
      <c r="C62" s="16" t="s">
        <v>682</v>
      </c>
      <c r="D62" s="138" t="s">
        <v>683</v>
      </c>
      <c r="E62" s="90" t="s">
        <v>684</v>
      </c>
      <c r="F62" s="10" t="s">
        <v>685</v>
      </c>
      <c r="G62" s="10" t="s">
        <v>117</v>
      </c>
      <c r="H62" s="10" t="s">
        <v>118</v>
      </c>
      <c r="I62" s="10" t="s">
        <v>119</v>
      </c>
      <c r="J62" s="10" t="s">
        <v>686</v>
      </c>
      <c r="K62" s="10" t="s">
        <v>687</v>
      </c>
      <c r="L62" s="10" t="str">
        <f t="shared" si="5"/>
        <v>YAZMÍN ARIZA ULLOA___</v>
      </c>
      <c r="M62" s="10" t="s">
        <v>122</v>
      </c>
      <c r="N62" s="22">
        <v>52438410</v>
      </c>
      <c r="O62" s="130"/>
      <c r="P62" s="10" t="s">
        <v>123</v>
      </c>
      <c r="Q62" s="10" t="s">
        <v>124</v>
      </c>
      <c r="R62" s="118" t="s">
        <v>688</v>
      </c>
      <c r="S62" s="118"/>
      <c r="T62" s="10"/>
      <c r="U62" s="10"/>
      <c r="V62" s="22"/>
      <c r="W62" s="10"/>
      <c r="X62" s="10"/>
      <c r="Y62" s="10" t="s">
        <v>689</v>
      </c>
      <c r="Z62" s="22">
        <v>3138801415</v>
      </c>
      <c r="AA62" s="22"/>
      <c r="AB62" s="22">
        <v>8</v>
      </c>
      <c r="AC62" s="10">
        <v>0</v>
      </c>
      <c r="AD62" s="99">
        <v>44583</v>
      </c>
      <c r="AE62" s="99">
        <v>44587</v>
      </c>
      <c r="AF62" s="15" t="s">
        <v>374</v>
      </c>
      <c r="AG62" s="9">
        <v>44829</v>
      </c>
      <c r="AH62" s="113">
        <v>5000000</v>
      </c>
      <c r="AI62" s="113">
        <v>40000000</v>
      </c>
      <c r="AJ62" s="10" t="s">
        <v>690</v>
      </c>
      <c r="AK62" s="10" t="s">
        <v>129</v>
      </c>
      <c r="AL62" s="10">
        <v>443</v>
      </c>
      <c r="AM62" s="10" t="s">
        <v>691</v>
      </c>
      <c r="AN62" s="8" t="s">
        <v>374</v>
      </c>
      <c r="AO62" s="10" t="s">
        <v>131</v>
      </c>
      <c r="AP62" s="22">
        <v>3311605572169</v>
      </c>
      <c r="AQ62" s="10">
        <v>5</v>
      </c>
      <c r="AR62" s="10" t="str">
        <f>IFERROR(VLOOKUP(AQ62,PROGRAMAS!D2:E59,2,0), )</f>
        <v>Propósito 5: Construir Bogotá - Región con gobierno abierto, transparente y ciudadanía consciente</v>
      </c>
      <c r="AS62" s="10">
        <v>57</v>
      </c>
      <c r="AT62" s="10" t="str">
        <f>IFERROR(VLOOKUP(AS62,PROGRAMAS!B2:C59,2,0), )</f>
        <v>Gestión pública local</v>
      </c>
      <c r="AU62" s="10">
        <v>2169</v>
      </c>
      <c r="AV62" s="10" t="str">
        <f>IFERROR(VLOOKUP(AU62,PROGRAMAS!G2:I24,2,0), )</f>
        <v>FORTALECIMIENTO INSTITUCIONAL Y RENDICIÓN DE CUENTAS</v>
      </c>
      <c r="AW62" s="22">
        <v>1</v>
      </c>
      <c r="AX62" s="22">
        <v>1</v>
      </c>
      <c r="AY62" s="22"/>
      <c r="AZ62" s="22"/>
      <c r="BA62" s="22"/>
      <c r="BB62" s="22"/>
      <c r="BC62" s="22"/>
      <c r="BD62" s="69"/>
      <c r="BE62" s="69"/>
      <c r="BF62" s="69"/>
      <c r="BG62" s="69"/>
      <c r="BH62" s="69"/>
      <c r="BI62" s="69"/>
      <c r="BJ62" s="69"/>
      <c r="BK62" s="69"/>
      <c r="BL62" s="69"/>
      <c r="BM62" s="69"/>
      <c r="BN62" s="5"/>
      <c r="BO62" s="22"/>
      <c r="BP62" s="5"/>
      <c r="BQ62" s="5"/>
      <c r="BR62" s="5"/>
      <c r="BS62" s="5"/>
      <c r="BT62" s="5"/>
      <c r="BU62" s="5"/>
      <c r="BV62" s="5"/>
      <c r="BW62" s="5"/>
      <c r="BX62" s="22"/>
      <c r="BY62" s="113">
        <v>20000000</v>
      </c>
      <c r="BZ62" s="22">
        <v>4</v>
      </c>
      <c r="CA62" s="22">
        <v>0</v>
      </c>
      <c r="CB62" s="9">
        <v>44951</v>
      </c>
      <c r="CC62" s="5"/>
      <c r="CD62" s="5"/>
      <c r="CE62" s="113"/>
      <c r="CF62" s="22"/>
      <c r="CG62" s="22"/>
      <c r="CH62" s="9"/>
      <c r="CI62" s="5"/>
      <c r="CJ62" s="5"/>
      <c r="CK62" s="5"/>
      <c r="CL62" s="5"/>
      <c r="CM62" s="22"/>
      <c r="CN62" s="9"/>
      <c r="CO62" s="5">
        <f t="shared" si="6"/>
        <v>20000000</v>
      </c>
      <c r="CP62" s="77">
        <f t="shared" si="7"/>
        <v>4</v>
      </c>
      <c r="CQ62" s="77">
        <f t="shared" si="8"/>
        <v>0</v>
      </c>
      <c r="CR62" s="9">
        <v>44951</v>
      </c>
      <c r="CS62" s="5">
        <f t="shared" si="9"/>
        <v>60000000</v>
      </c>
      <c r="CT62" s="5"/>
      <c r="CU62" s="10"/>
      <c r="CV62" s="10"/>
      <c r="CW62" s="10" t="s">
        <v>132</v>
      </c>
      <c r="CX62" s="10" t="s">
        <v>133</v>
      </c>
      <c r="CY62" s="10"/>
      <c r="CZ62" s="10" t="s">
        <v>276</v>
      </c>
      <c r="DA62" s="10" t="s">
        <v>148</v>
      </c>
      <c r="DB62" s="122" t="s">
        <v>561</v>
      </c>
      <c r="DC62" s="122" t="s">
        <v>137</v>
      </c>
    </row>
    <row r="63" spans="1:108" ht="16.5" customHeight="1">
      <c r="A63" s="119" t="s">
        <v>692</v>
      </c>
      <c r="B63" s="10">
        <v>2022</v>
      </c>
      <c r="C63" s="16" t="s">
        <v>693</v>
      </c>
      <c r="D63" s="138" t="s">
        <v>694</v>
      </c>
      <c r="E63" s="17" t="s">
        <v>695</v>
      </c>
      <c r="F63" s="10" t="s">
        <v>696</v>
      </c>
      <c r="G63" s="10" t="s">
        <v>117</v>
      </c>
      <c r="H63" s="10" t="s">
        <v>118</v>
      </c>
      <c r="I63" s="10" t="s">
        <v>119</v>
      </c>
      <c r="J63" s="10" t="s">
        <v>697</v>
      </c>
      <c r="K63" s="10" t="s">
        <v>698</v>
      </c>
      <c r="L63" s="10" t="str">
        <f t="shared" si="5"/>
        <v>JUAN PABLO GOMEZ TORRES___</v>
      </c>
      <c r="M63" s="10" t="s">
        <v>122</v>
      </c>
      <c r="N63" s="22">
        <v>1020730555</v>
      </c>
      <c r="O63" s="130"/>
      <c r="P63" s="10" t="s">
        <v>123</v>
      </c>
      <c r="Q63" s="10" t="s">
        <v>124</v>
      </c>
      <c r="R63" s="10" t="s">
        <v>699</v>
      </c>
      <c r="S63" s="118"/>
      <c r="T63" s="10"/>
      <c r="U63" s="10"/>
      <c r="V63" s="22"/>
      <c r="W63" s="10"/>
      <c r="X63" s="10"/>
      <c r="Y63" s="10"/>
      <c r="Z63" s="118">
        <v>3505982933</v>
      </c>
      <c r="AA63" s="22"/>
      <c r="AB63" s="22">
        <v>8</v>
      </c>
      <c r="AC63" s="10">
        <v>0</v>
      </c>
      <c r="AD63" s="99">
        <v>44585</v>
      </c>
      <c r="AE63" s="99">
        <v>44593</v>
      </c>
      <c r="AF63" s="15" t="s">
        <v>643</v>
      </c>
      <c r="AG63" s="255">
        <v>44834</v>
      </c>
      <c r="AH63" s="113">
        <v>5000000</v>
      </c>
      <c r="AI63" s="113">
        <v>40000000</v>
      </c>
      <c r="AJ63" s="10" t="s">
        <v>700</v>
      </c>
      <c r="AK63" s="10" t="s">
        <v>129</v>
      </c>
      <c r="AL63" s="10">
        <v>442</v>
      </c>
      <c r="AM63" s="10" t="s">
        <v>701</v>
      </c>
      <c r="AN63" s="8" t="s">
        <v>374</v>
      </c>
      <c r="AO63" s="10" t="s">
        <v>131</v>
      </c>
      <c r="AP63" s="22">
        <v>3311605572169</v>
      </c>
      <c r="AQ63" s="10">
        <v>5</v>
      </c>
      <c r="AR63" s="10" t="str">
        <f>IFERROR(VLOOKUP(AQ63,PROGRAMAS!D2:E59,2,0), )</f>
        <v>Propósito 5: Construir Bogotá - Región con gobierno abierto, transparente y ciudadanía consciente</v>
      </c>
      <c r="AS63" s="10">
        <v>57</v>
      </c>
      <c r="AT63" s="10" t="str">
        <f>IFERROR(VLOOKUP(AS63,PROGRAMAS!B2:C59,2,0), )</f>
        <v>Gestión pública local</v>
      </c>
      <c r="AU63" s="10">
        <v>2169</v>
      </c>
      <c r="AV63" s="10" t="str">
        <f>IFERROR(VLOOKUP(AU63,PROGRAMAS!G2:I24,2,0), )</f>
        <v>FORTALECIMIENTO INSTITUCIONAL Y RENDICIÓN DE CUENTAS</v>
      </c>
      <c r="AW63" s="22">
        <v>1</v>
      </c>
      <c r="AX63" s="22">
        <v>1</v>
      </c>
      <c r="AY63" s="22"/>
      <c r="AZ63" s="22"/>
      <c r="BA63" s="22"/>
      <c r="BB63" s="22"/>
      <c r="BC63" s="22"/>
      <c r="BD63" s="69"/>
      <c r="BE63" s="69"/>
      <c r="BF63" s="69"/>
      <c r="BG63" s="69"/>
      <c r="BH63" s="69"/>
      <c r="BI63" s="69"/>
      <c r="BJ63" s="69"/>
      <c r="BK63" s="69"/>
      <c r="BL63" s="69"/>
      <c r="BM63" s="69"/>
      <c r="BN63" s="5"/>
      <c r="BO63" s="22"/>
      <c r="BP63" s="5"/>
      <c r="BQ63" s="5"/>
      <c r="BR63" s="5"/>
      <c r="BS63" s="5"/>
      <c r="BT63" s="5"/>
      <c r="BU63" s="5"/>
      <c r="BV63" s="5"/>
      <c r="BW63" s="5"/>
      <c r="BX63" s="22"/>
      <c r="BY63" s="113">
        <v>15000000</v>
      </c>
      <c r="BZ63" s="22">
        <v>3</v>
      </c>
      <c r="CA63" s="22">
        <v>0</v>
      </c>
      <c r="CB63" s="9">
        <v>44926</v>
      </c>
      <c r="CC63" s="5"/>
      <c r="CD63" s="5"/>
      <c r="CE63" s="113"/>
      <c r="CF63" s="22"/>
      <c r="CG63" s="22"/>
      <c r="CH63" s="9"/>
      <c r="CI63" s="5"/>
      <c r="CJ63" s="5"/>
      <c r="CK63" s="5"/>
      <c r="CL63" s="5"/>
      <c r="CM63" s="22"/>
      <c r="CN63" s="9"/>
      <c r="CO63" s="5">
        <f t="shared" si="6"/>
        <v>15000000</v>
      </c>
      <c r="CP63" s="77">
        <f t="shared" si="7"/>
        <v>3</v>
      </c>
      <c r="CQ63" s="77">
        <f t="shared" si="8"/>
        <v>0</v>
      </c>
      <c r="CR63" s="9">
        <v>44926</v>
      </c>
      <c r="CS63" s="5">
        <f t="shared" si="9"/>
        <v>55000000</v>
      </c>
      <c r="CT63" s="5"/>
      <c r="CU63" s="10"/>
      <c r="CV63" s="10"/>
      <c r="CW63" s="10" t="s">
        <v>132</v>
      </c>
      <c r="CX63" s="10" t="s">
        <v>133</v>
      </c>
      <c r="CY63" s="10"/>
      <c r="CZ63" s="10" t="s">
        <v>276</v>
      </c>
      <c r="DA63" s="10" t="s">
        <v>180</v>
      </c>
      <c r="DB63" s="123" t="s">
        <v>181</v>
      </c>
      <c r="DC63" s="123"/>
    </row>
    <row r="64" spans="1:108" ht="16.5" customHeight="1">
      <c r="A64" s="119" t="s">
        <v>702</v>
      </c>
      <c r="B64" s="10">
        <v>2022</v>
      </c>
      <c r="C64" s="16" t="s">
        <v>703</v>
      </c>
      <c r="D64" s="138" t="s">
        <v>704</v>
      </c>
      <c r="E64" s="90" t="s">
        <v>705</v>
      </c>
      <c r="F64" s="10" t="s">
        <v>706</v>
      </c>
      <c r="G64" s="10" t="s">
        <v>117</v>
      </c>
      <c r="H64" s="10" t="s">
        <v>118</v>
      </c>
      <c r="I64" s="10" t="s">
        <v>119</v>
      </c>
      <c r="J64" s="10" t="s">
        <v>707</v>
      </c>
      <c r="K64" s="10" t="s">
        <v>708</v>
      </c>
      <c r="L64" s="10" t="str">
        <f t="shared" si="5"/>
        <v>DAVID FERNANDO GUACAS SILVESTRE_HEIMAIN TORRES ECHEVERRY__</v>
      </c>
      <c r="M64" s="10" t="s">
        <v>122</v>
      </c>
      <c r="N64" s="22">
        <v>1085250976</v>
      </c>
      <c r="O64" s="130"/>
      <c r="P64" s="10" t="s">
        <v>709</v>
      </c>
      <c r="Q64" s="10" t="s">
        <v>124</v>
      </c>
      <c r="R64" s="118" t="s">
        <v>710</v>
      </c>
      <c r="S64" s="118"/>
      <c r="T64" s="10"/>
      <c r="U64" s="10"/>
      <c r="V64" s="22"/>
      <c r="W64" s="10"/>
      <c r="X64" s="10"/>
      <c r="Y64" s="10"/>
      <c r="Z64" s="22" t="s">
        <v>711</v>
      </c>
      <c r="AA64" s="22"/>
      <c r="AB64" s="22">
        <v>8</v>
      </c>
      <c r="AC64" s="10">
        <v>0</v>
      </c>
      <c r="AD64" s="99">
        <v>44586</v>
      </c>
      <c r="AE64" s="99">
        <v>44593</v>
      </c>
      <c r="AF64" s="15" t="s">
        <v>643</v>
      </c>
      <c r="AG64" s="255">
        <v>44834</v>
      </c>
      <c r="AH64" s="113">
        <v>4520000</v>
      </c>
      <c r="AI64" s="113">
        <v>36160000</v>
      </c>
      <c r="AJ64" s="10" t="s">
        <v>712</v>
      </c>
      <c r="AK64" s="10" t="s">
        <v>129</v>
      </c>
      <c r="AL64" s="10">
        <v>446</v>
      </c>
      <c r="AM64" s="10" t="s">
        <v>713</v>
      </c>
      <c r="AN64" s="8" t="s">
        <v>374</v>
      </c>
      <c r="AO64" s="10" t="s">
        <v>131</v>
      </c>
      <c r="AP64" s="22">
        <v>3311605572169</v>
      </c>
      <c r="AQ64" s="10">
        <v>5</v>
      </c>
      <c r="AR64" s="10" t="str">
        <f>IFERROR(VLOOKUP(AQ64,PROGRAMAS!D2:E59,2,0), )</f>
        <v>Propósito 5: Construir Bogotá - Región con gobierno abierto, transparente y ciudadanía consciente</v>
      </c>
      <c r="AS64" s="10">
        <v>57</v>
      </c>
      <c r="AT64" s="10" t="str">
        <f>IFERROR(VLOOKUP(AS64,PROGRAMAS!B2:C59,2,0), )</f>
        <v>Gestión pública local</v>
      </c>
      <c r="AU64" s="10">
        <v>2169</v>
      </c>
      <c r="AV64" s="10" t="str">
        <f>IFERROR(VLOOKUP(AU64,PROGRAMAS!G2:I24,2,0), )</f>
        <v>FORTALECIMIENTO INSTITUCIONAL Y RENDICIÓN DE CUENTAS</v>
      </c>
      <c r="AW64" s="22">
        <v>1</v>
      </c>
      <c r="AX64" s="22">
        <v>1</v>
      </c>
      <c r="AY64" s="22">
        <v>1</v>
      </c>
      <c r="AZ64" s="22"/>
      <c r="BA64" s="22"/>
      <c r="BB64" s="22"/>
      <c r="BC64" s="22"/>
      <c r="BD64" s="69"/>
      <c r="BE64" s="69"/>
      <c r="BF64" s="69"/>
      <c r="BG64" s="69"/>
      <c r="BH64" s="69"/>
      <c r="BI64" s="69"/>
      <c r="BJ64" s="69"/>
      <c r="BK64" s="69"/>
      <c r="BL64" s="69"/>
      <c r="BM64" s="69"/>
      <c r="BN64" s="5" t="s">
        <v>364</v>
      </c>
      <c r="BO64" s="22">
        <v>79891787</v>
      </c>
      <c r="BP64" t="s">
        <v>714</v>
      </c>
      <c r="BQ64" s="5"/>
      <c r="BR64" s="5"/>
      <c r="BS64" s="5"/>
      <c r="BT64" s="5"/>
      <c r="BU64" s="5"/>
      <c r="BV64" s="5"/>
      <c r="BW64" s="5"/>
      <c r="BX64" s="22"/>
      <c r="BY64" s="113">
        <v>13560000</v>
      </c>
      <c r="BZ64" s="22">
        <v>3</v>
      </c>
      <c r="CA64" s="22">
        <v>0</v>
      </c>
      <c r="CB64" s="9">
        <v>44926</v>
      </c>
      <c r="CC64" s="5"/>
      <c r="CD64" s="5"/>
      <c r="CE64" s="113"/>
      <c r="CF64" s="22"/>
      <c r="CG64" s="22"/>
      <c r="CH64" s="9"/>
      <c r="CI64" s="5"/>
      <c r="CJ64" s="5"/>
      <c r="CK64" s="5"/>
      <c r="CL64" s="5"/>
      <c r="CM64" s="22"/>
      <c r="CN64" s="9"/>
      <c r="CO64" s="5">
        <f t="shared" si="6"/>
        <v>13560000</v>
      </c>
      <c r="CP64" s="77">
        <f t="shared" si="7"/>
        <v>3</v>
      </c>
      <c r="CQ64" s="77">
        <f t="shared" si="8"/>
        <v>0</v>
      </c>
      <c r="CR64" s="116">
        <v>44926</v>
      </c>
      <c r="CS64" s="5">
        <f t="shared" si="9"/>
        <v>49720000</v>
      </c>
      <c r="CT64" s="5"/>
      <c r="CU64" s="10"/>
      <c r="CV64" s="10"/>
      <c r="CW64" s="10" t="s">
        <v>132</v>
      </c>
      <c r="CX64" s="10" t="s">
        <v>133</v>
      </c>
      <c r="CY64" s="10"/>
      <c r="CZ64" s="10" t="s">
        <v>276</v>
      </c>
      <c r="DA64" s="10" t="s">
        <v>715</v>
      </c>
      <c r="DB64" s="122" t="s">
        <v>716</v>
      </c>
      <c r="DC64" s="122" t="s">
        <v>150</v>
      </c>
    </row>
    <row r="65" spans="1:107" ht="16.5" customHeight="1">
      <c r="A65" s="119" t="s">
        <v>717</v>
      </c>
      <c r="B65" s="10">
        <v>2022</v>
      </c>
      <c r="C65" s="16" t="s">
        <v>718</v>
      </c>
      <c r="D65" s="138" t="s">
        <v>719</v>
      </c>
      <c r="E65" s="17" t="s">
        <v>720</v>
      </c>
      <c r="F65" s="10" t="s">
        <v>721</v>
      </c>
      <c r="G65" s="10" t="s">
        <v>117</v>
      </c>
      <c r="H65" s="10" t="s">
        <v>118</v>
      </c>
      <c r="I65" s="10" t="s">
        <v>119</v>
      </c>
      <c r="J65" s="10" t="s">
        <v>722</v>
      </c>
      <c r="K65" s="10" t="s">
        <v>723</v>
      </c>
      <c r="L65" s="10" t="str">
        <f t="shared" si="5"/>
        <v>VICTOR JOSE MENDOZA MANJARRES___</v>
      </c>
      <c r="M65" s="10" t="s">
        <v>122</v>
      </c>
      <c r="N65" s="22">
        <v>7142326</v>
      </c>
      <c r="O65" s="130"/>
      <c r="P65" s="10" t="s">
        <v>724</v>
      </c>
      <c r="Q65" s="10" t="s">
        <v>124</v>
      </c>
      <c r="R65" s="118" t="s">
        <v>339</v>
      </c>
      <c r="S65" s="118"/>
      <c r="T65" s="10"/>
      <c r="U65" s="10"/>
      <c r="V65" s="22"/>
      <c r="W65" s="10"/>
      <c r="X65" s="10"/>
      <c r="Y65" s="10"/>
      <c r="Z65" s="118">
        <v>3043875924</v>
      </c>
      <c r="AA65" s="22"/>
      <c r="AB65" s="22">
        <v>8</v>
      </c>
      <c r="AC65" s="10">
        <v>0</v>
      </c>
      <c r="AD65" s="99">
        <v>44587</v>
      </c>
      <c r="AE65" s="99">
        <v>44593</v>
      </c>
      <c r="AF65" s="15" t="s">
        <v>643</v>
      </c>
      <c r="AG65" s="255">
        <v>44834</v>
      </c>
      <c r="AH65" s="113">
        <v>6000000</v>
      </c>
      <c r="AI65" s="113">
        <v>48000000</v>
      </c>
      <c r="AJ65" s="10" t="s">
        <v>725</v>
      </c>
      <c r="AK65" s="10" t="s">
        <v>129</v>
      </c>
      <c r="AL65" s="10">
        <v>486</v>
      </c>
      <c r="AM65" s="10" t="s">
        <v>726</v>
      </c>
      <c r="AN65" s="8" t="s">
        <v>374</v>
      </c>
      <c r="AO65" s="10" t="s">
        <v>131</v>
      </c>
      <c r="AP65" s="22">
        <v>3311605572169</v>
      </c>
      <c r="AQ65" s="10">
        <v>5</v>
      </c>
      <c r="AR65" s="10" t="str">
        <f>IFERROR(VLOOKUP(AQ65,PROGRAMAS!D2:E59,2,0), )</f>
        <v>Propósito 5: Construir Bogotá - Región con gobierno abierto, transparente y ciudadanía consciente</v>
      </c>
      <c r="AS65" s="10">
        <v>57</v>
      </c>
      <c r="AT65" s="10" t="str">
        <f>IFERROR(VLOOKUP(AS65,PROGRAMAS!B2:C59,2,0), )</f>
        <v>Gestión pública local</v>
      </c>
      <c r="AU65" s="10">
        <v>2169</v>
      </c>
      <c r="AV65" s="10" t="str">
        <f>IFERROR(VLOOKUP(AU65,PROGRAMAS!G2:I24,2,0), )</f>
        <v>FORTALECIMIENTO INSTITUCIONAL Y RENDICIÓN DE CUENTAS</v>
      </c>
      <c r="AW65" s="22">
        <v>1</v>
      </c>
      <c r="AX65" s="22">
        <v>1</v>
      </c>
      <c r="AY65" s="22"/>
      <c r="AZ65" s="22"/>
      <c r="BA65" s="22"/>
      <c r="BB65" s="22"/>
      <c r="BC65" s="22"/>
      <c r="BD65" s="69"/>
      <c r="BE65" s="69"/>
      <c r="BF65" s="69"/>
      <c r="BG65" s="69"/>
      <c r="BH65" s="69"/>
      <c r="BI65" s="69"/>
      <c r="BJ65" s="69"/>
      <c r="BK65" s="69"/>
      <c r="BL65" s="69"/>
      <c r="BM65" s="69"/>
      <c r="BN65" s="5"/>
      <c r="BO65" s="22"/>
      <c r="BP65" s="5"/>
      <c r="BQ65" s="5"/>
      <c r="BR65" s="5"/>
      <c r="BS65" s="5"/>
      <c r="BT65" s="5"/>
      <c r="BU65" s="5"/>
      <c r="BV65" s="5"/>
      <c r="BW65" s="5"/>
      <c r="BX65" s="22"/>
      <c r="BY65" s="113">
        <v>21000000</v>
      </c>
      <c r="BZ65" s="22">
        <v>3</v>
      </c>
      <c r="CA65" s="22">
        <v>15</v>
      </c>
      <c r="CB65" s="9">
        <v>44941</v>
      </c>
      <c r="CC65" s="5"/>
      <c r="CD65" s="5"/>
      <c r="CE65" s="113"/>
      <c r="CF65" s="22"/>
      <c r="CG65" s="22"/>
      <c r="CH65" s="9"/>
      <c r="CI65" s="5"/>
      <c r="CJ65" s="5"/>
      <c r="CK65" s="5"/>
      <c r="CL65" s="5"/>
      <c r="CM65" s="22"/>
      <c r="CN65" s="9"/>
      <c r="CO65" s="5">
        <f t="shared" si="6"/>
        <v>21000000</v>
      </c>
      <c r="CP65" s="77">
        <f t="shared" si="7"/>
        <v>3</v>
      </c>
      <c r="CQ65" s="77">
        <f t="shared" si="8"/>
        <v>15</v>
      </c>
      <c r="CR65" s="9">
        <v>44941</v>
      </c>
      <c r="CS65" s="5">
        <f t="shared" si="9"/>
        <v>69000000</v>
      </c>
      <c r="CT65" s="5"/>
      <c r="CU65" s="10"/>
      <c r="CV65" s="10"/>
      <c r="CW65" s="10" t="s">
        <v>132</v>
      </c>
      <c r="CX65" s="10" t="s">
        <v>133</v>
      </c>
      <c r="CY65" s="10"/>
      <c r="CZ65" s="10" t="s">
        <v>276</v>
      </c>
      <c r="DA65" s="10" t="s">
        <v>180</v>
      </c>
      <c r="DB65" s="123" t="s">
        <v>181</v>
      </c>
      <c r="DC65" s="123"/>
    </row>
    <row r="66" spans="1:107" ht="16.5" customHeight="1">
      <c r="A66" s="119" t="s">
        <v>727</v>
      </c>
      <c r="B66" s="10">
        <v>2022</v>
      </c>
      <c r="C66" s="16" t="s">
        <v>728</v>
      </c>
      <c r="D66" s="138" t="s">
        <v>729</v>
      </c>
      <c r="E66" s="17" t="s">
        <v>730</v>
      </c>
      <c r="F66" s="10" t="s">
        <v>731</v>
      </c>
      <c r="G66" s="10" t="s">
        <v>117</v>
      </c>
      <c r="H66" s="10" t="s">
        <v>118</v>
      </c>
      <c r="I66" s="10" t="s">
        <v>119</v>
      </c>
      <c r="J66" s="10" t="s">
        <v>732</v>
      </c>
      <c r="K66" s="6" t="s">
        <v>733</v>
      </c>
      <c r="L66" s="10" t="str">
        <f t="shared" si="5"/>
        <v>BIBIANA MARIN AMEZQUITA___</v>
      </c>
      <c r="M66" s="10" t="s">
        <v>122</v>
      </c>
      <c r="N66" s="22">
        <v>52328514</v>
      </c>
      <c r="O66" s="130"/>
      <c r="P66" s="10" t="s">
        <v>123</v>
      </c>
      <c r="Q66" s="10" t="s">
        <v>124</v>
      </c>
      <c r="R66" s="118" t="s">
        <v>125</v>
      </c>
      <c r="S66" s="118"/>
      <c r="T66" s="10"/>
      <c r="U66" s="10"/>
      <c r="V66" s="22"/>
      <c r="W66" s="10"/>
      <c r="X66" s="10"/>
      <c r="Y66" s="10" t="s">
        <v>734</v>
      </c>
      <c r="Z66" s="22">
        <v>3112748842</v>
      </c>
      <c r="AA66" s="22"/>
      <c r="AB66" s="22">
        <v>8</v>
      </c>
      <c r="AC66" s="10">
        <v>0</v>
      </c>
      <c r="AD66" s="99">
        <v>44581</v>
      </c>
      <c r="AE66" s="99">
        <v>44585</v>
      </c>
      <c r="AF66" s="15" t="s">
        <v>524</v>
      </c>
      <c r="AG66" s="9">
        <v>44827</v>
      </c>
      <c r="AH66" s="113">
        <v>2300000</v>
      </c>
      <c r="AI66" s="113">
        <v>18400000</v>
      </c>
      <c r="AJ66" s="10" t="s">
        <v>735</v>
      </c>
      <c r="AK66" s="10" t="s">
        <v>262</v>
      </c>
      <c r="AL66" s="10">
        <v>394</v>
      </c>
      <c r="AM66" s="10" t="s">
        <v>736</v>
      </c>
      <c r="AN66" s="8" t="s">
        <v>291</v>
      </c>
      <c r="AO66" s="10" t="s">
        <v>131</v>
      </c>
      <c r="AP66" s="22">
        <v>3311605572172</v>
      </c>
      <c r="AQ66" s="10">
        <v>5</v>
      </c>
      <c r="AR66" s="10" t="str">
        <f>IFERROR(VLOOKUP(AQ66,PROGRAMAS!D2:E59,2,0), )</f>
        <v>Propósito 5: Construir Bogotá - Región con gobierno abierto, transparente y ciudadanía consciente</v>
      </c>
      <c r="AS66" s="10">
        <v>57</v>
      </c>
      <c r="AT66" s="10" t="str">
        <f>IFERROR(VLOOKUP(AS66,PROGRAMAS!B2:C59,2,0), )</f>
        <v>Gestión pública local</v>
      </c>
      <c r="AU66" s="10">
        <v>2172</v>
      </c>
      <c r="AV66" s="10" t="str">
        <f>IFERROR(VLOOKUP(AU66,PROGRAMAS!G2:I24,2,0), )</f>
        <v>TEUSAQUILLO CON ACCIONES DE INSPECCIÓN, VIGILANCIA Y CONTROL DE MANERA TRANSPARENTE.</v>
      </c>
      <c r="AW66" s="22">
        <v>1</v>
      </c>
      <c r="AX66" s="22">
        <v>1</v>
      </c>
      <c r="AY66" s="22"/>
      <c r="AZ66" s="22"/>
      <c r="BA66" s="22"/>
      <c r="BB66" s="22"/>
      <c r="BC66" s="22"/>
      <c r="BD66" s="69"/>
      <c r="BE66" s="69"/>
      <c r="BF66" s="69"/>
      <c r="BG66" s="69"/>
      <c r="BH66" s="69"/>
      <c r="BI66" s="69"/>
      <c r="BJ66" s="69"/>
      <c r="BK66" s="69"/>
      <c r="BL66" s="69"/>
      <c r="BM66" s="69"/>
      <c r="BN66" s="5"/>
      <c r="BO66" s="22"/>
      <c r="BP66" s="5"/>
      <c r="BQ66" s="5"/>
      <c r="BR66" s="5"/>
      <c r="BS66" s="5"/>
      <c r="BT66" s="5"/>
      <c r="BU66" s="5"/>
      <c r="BV66" s="5"/>
      <c r="BW66" s="5"/>
      <c r="BX66" s="22"/>
      <c r="BY66" s="113">
        <v>9200000</v>
      </c>
      <c r="BZ66" s="22">
        <v>4</v>
      </c>
      <c r="CA66" s="22">
        <v>0</v>
      </c>
      <c r="CB66" s="9">
        <v>44949</v>
      </c>
      <c r="CC66" s="5"/>
      <c r="CD66" s="5"/>
      <c r="CE66" s="113"/>
      <c r="CF66" s="22"/>
      <c r="CG66" s="22"/>
      <c r="CH66" s="9"/>
      <c r="CI66" s="5"/>
      <c r="CJ66" s="5"/>
      <c r="CK66" s="5"/>
      <c r="CL66" s="5"/>
      <c r="CM66" s="22"/>
      <c r="CN66" s="9"/>
      <c r="CO66" s="5">
        <f t="shared" si="6"/>
        <v>9200000</v>
      </c>
      <c r="CP66" s="77">
        <f t="shared" si="7"/>
        <v>4</v>
      </c>
      <c r="CQ66" s="77">
        <f t="shared" si="8"/>
        <v>0</v>
      </c>
      <c r="CR66" s="9">
        <v>44949</v>
      </c>
      <c r="CS66" s="5">
        <f t="shared" si="9"/>
        <v>27600000</v>
      </c>
      <c r="CT66" s="5"/>
      <c r="CU66" s="10"/>
      <c r="CV66" s="10"/>
      <c r="CW66" s="10" t="s">
        <v>132</v>
      </c>
      <c r="CX66" s="10" t="s">
        <v>133</v>
      </c>
      <c r="CY66" s="10"/>
      <c r="CZ66" s="10" t="s">
        <v>203</v>
      </c>
      <c r="DA66" s="10" t="s">
        <v>737</v>
      </c>
      <c r="DB66" s="122" t="s">
        <v>738</v>
      </c>
      <c r="DC66" s="122" t="s">
        <v>150</v>
      </c>
    </row>
    <row r="67" spans="1:107" ht="16.5" customHeight="1">
      <c r="A67" s="119" t="s">
        <v>739</v>
      </c>
      <c r="B67" s="10">
        <v>2022</v>
      </c>
      <c r="C67" s="16" t="s">
        <v>728</v>
      </c>
      <c r="D67" s="138" t="s">
        <v>740</v>
      </c>
      <c r="E67" s="17" t="s">
        <v>730</v>
      </c>
      <c r="F67" s="10" t="s">
        <v>731</v>
      </c>
      <c r="G67" s="10" t="s">
        <v>117</v>
      </c>
      <c r="H67" s="10" t="s">
        <v>118</v>
      </c>
      <c r="I67" s="10" t="s">
        <v>119</v>
      </c>
      <c r="J67" s="10" t="s">
        <v>732</v>
      </c>
      <c r="K67" s="10" t="s">
        <v>741</v>
      </c>
      <c r="L67" s="10" t="str">
        <f t="shared" ref="L67:L98" si="10">_xlfn.CONCAT(K67,"_",BP67,"_",BS67,"_",BV67)</f>
        <v>JEIMY PAOLA GONZÁLEZ VELASQUEZ___</v>
      </c>
      <c r="M67" s="10" t="s">
        <v>122</v>
      </c>
      <c r="N67" s="22">
        <v>52972345</v>
      </c>
      <c r="O67" s="130"/>
      <c r="P67" s="10" t="s">
        <v>123</v>
      </c>
      <c r="Q67" s="10" t="s">
        <v>124</v>
      </c>
      <c r="R67" s="118" t="s">
        <v>125</v>
      </c>
      <c r="S67" s="118"/>
      <c r="T67" s="10"/>
      <c r="U67" s="10"/>
      <c r="V67" s="22"/>
      <c r="W67" s="10"/>
      <c r="X67" s="10"/>
      <c r="Y67" s="10" t="s">
        <v>742</v>
      </c>
      <c r="Z67" s="22">
        <v>3124569173</v>
      </c>
      <c r="AA67" s="22"/>
      <c r="AB67" s="22">
        <v>8</v>
      </c>
      <c r="AC67" s="10">
        <v>0</v>
      </c>
      <c r="AD67" s="99">
        <v>44581</v>
      </c>
      <c r="AE67" s="99">
        <v>44585</v>
      </c>
      <c r="AF67" s="15" t="s">
        <v>524</v>
      </c>
      <c r="AG67" s="9">
        <v>44827</v>
      </c>
      <c r="AH67" s="113">
        <v>2300000</v>
      </c>
      <c r="AI67" s="113">
        <v>18400000</v>
      </c>
      <c r="AJ67" s="10" t="s">
        <v>743</v>
      </c>
      <c r="AK67" s="10" t="s">
        <v>262</v>
      </c>
      <c r="AL67" s="10">
        <v>392</v>
      </c>
      <c r="AM67" s="10" t="s">
        <v>744</v>
      </c>
      <c r="AN67" s="8" t="s">
        <v>291</v>
      </c>
      <c r="AO67" s="10" t="s">
        <v>131</v>
      </c>
      <c r="AP67" s="22">
        <v>3311605572172</v>
      </c>
      <c r="AQ67" s="10">
        <v>5</v>
      </c>
      <c r="AR67" s="10" t="str">
        <f>IFERROR(VLOOKUP(AQ67,PROGRAMAS!D2:E59,2,0), )</f>
        <v>Propósito 5: Construir Bogotá - Región con gobierno abierto, transparente y ciudadanía consciente</v>
      </c>
      <c r="AS67" s="10">
        <v>57</v>
      </c>
      <c r="AT67" s="10" t="str">
        <f>IFERROR(VLOOKUP(AS67,PROGRAMAS!B2:C59,2,0), )</f>
        <v>Gestión pública local</v>
      </c>
      <c r="AU67" s="10">
        <v>2172</v>
      </c>
      <c r="AV67" s="10" t="str">
        <f>IFERROR(VLOOKUP(AU67,PROGRAMAS!G2:I24,2,0), )</f>
        <v>TEUSAQUILLO CON ACCIONES DE INSPECCIÓN, VIGILANCIA Y CONTROL DE MANERA TRANSPARENTE.</v>
      </c>
      <c r="AW67" s="22">
        <v>1</v>
      </c>
      <c r="AX67" s="22">
        <v>1</v>
      </c>
      <c r="AY67" s="22"/>
      <c r="AZ67" s="22"/>
      <c r="BA67" s="22"/>
      <c r="BB67" s="22"/>
      <c r="BC67" s="22"/>
      <c r="BD67" s="69"/>
      <c r="BE67" s="69"/>
      <c r="BF67" s="69"/>
      <c r="BG67" s="69"/>
      <c r="BH67" s="69"/>
      <c r="BI67" s="69"/>
      <c r="BJ67" s="69"/>
      <c r="BK67" s="69"/>
      <c r="BL67" s="69"/>
      <c r="BM67" s="69"/>
      <c r="BN67" s="5"/>
      <c r="BO67" s="22"/>
      <c r="BP67" s="5"/>
      <c r="BQ67" s="5"/>
      <c r="BR67" s="5"/>
      <c r="BS67" s="5"/>
      <c r="BT67" s="5"/>
      <c r="BU67" s="5"/>
      <c r="BV67" s="5"/>
      <c r="BW67" s="5"/>
      <c r="BX67" s="22"/>
      <c r="BY67" s="113">
        <v>9200000</v>
      </c>
      <c r="BZ67" s="22">
        <v>4</v>
      </c>
      <c r="CA67" s="22">
        <v>0</v>
      </c>
      <c r="CB67" s="9">
        <v>44949</v>
      </c>
      <c r="CC67" s="5"/>
      <c r="CD67" s="5"/>
      <c r="CE67" s="113"/>
      <c r="CF67" s="22"/>
      <c r="CG67" s="22"/>
      <c r="CH67" s="9"/>
      <c r="CI67" s="5"/>
      <c r="CJ67" s="5"/>
      <c r="CK67" s="5"/>
      <c r="CL67" s="5"/>
      <c r="CM67" s="22"/>
      <c r="CN67" s="9"/>
      <c r="CO67" s="5">
        <f t="shared" ref="CO67:CO98" si="11">+BY67+CE67+CK67</f>
        <v>9200000</v>
      </c>
      <c r="CP67" s="77">
        <f t="shared" ref="CP67:CP98" si="12">BZ67+CF67+CL67</f>
        <v>4</v>
      </c>
      <c r="CQ67" s="77">
        <f t="shared" ref="CQ67:CQ98" si="13">CA67+CG67+CM67</f>
        <v>0</v>
      </c>
      <c r="CR67" s="9">
        <v>44949</v>
      </c>
      <c r="CS67" s="5">
        <f t="shared" ref="CS67:CS98" si="14">+AI67+BY67+CE67+CK67</f>
        <v>27600000</v>
      </c>
      <c r="CT67" s="5"/>
      <c r="CU67" s="10"/>
      <c r="CV67" s="10"/>
      <c r="CW67" s="10" t="s">
        <v>132</v>
      </c>
      <c r="CX67" s="10" t="s">
        <v>133</v>
      </c>
      <c r="CY67" s="10"/>
      <c r="CZ67" s="10" t="s">
        <v>203</v>
      </c>
      <c r="DA67" s="10" t="s">
        <v>745</v>
      </c>
      <c r="DB67" s="122" t="s">
        <v>746</v>
      </c>
      <c r="DC67" s="122" t="s">
        <v>150</v>
      </c>
    </row>
    <row r="68" spans="1:107" ht="16.5" customHeight="1">
      <c r="A68" s="119" t="s">
        <v>747</v>
      </c>
      <c r="B68" s="10">
        <v>2022</v>
      </c>
      <c r="C68" s="16" t="s">
        <v>728</v>
      </c>
      <c r="D68" s="138" t="s">
        <v>748</v>
      </c>
      <c r="E68" s="17" t="s">
        <v>730</v>
      </c>
      <c r="F68" s="10" t="s">
        <v>731</v>
      </c>
      <c r="G68" s="10" t="s">
        <v>117</v>
      </c>
      <c r="H68" s="10" t="s">
        <v>118</v>
      </c>
      <c r="I68" s="10" t="s">
        <v>119</v>
      </c>
      <c r="J68" s="10" t="s">
        <v>732</v>
      </c>
      <c r="K68" s="10" t="s">
        <v>749</v>
      </c>
      <c r="L68" s="10" t="str">
        <f t="shared" si="10"/>
        <v>HILDA YAMILE GUERRERO CARRILLO___</v>
      </c>
      <c r="M68" s="10" t="s">
        <v>122</v>
      </c>
      <c r="N68" s="22">
        <v>1070945125</v>
      </c>
      <c r="O68" s="130"/>
      <c r="P68" s="10" t="s">
        <v>750</v>
      </c>
      <c r="Q68" s="10" t="s">
        <v>124</v>
      </c>
      <c r="R68" s="118" t="s">
        <v>125</v>
      </c>
      <c r="S68" s="118"/>
      <c r="T68" s="10"/>
      <c r="U68" s="10"/>
      <c r="V68" s="22"/>
      <c r="W68" s="10"/>
      <c r="X68" s="10"/>
      <c r="Y68" s="10" t="s">
        <v>751</v>
      </c>
      <c r="Z68" s="22">
        <v>3108676796</v>
      </c>
      <c r="AA68" s="22"/>
      <c r="AB68" s="22">
        <v>8</v>
      </c>
      <c r="AC68" s="10">
        <v>0</v>
      </c>
      <c r="AD68" s="99">
        <v>44581</v>
      </c>
      <c r="AE68" s="99">
        <v>44585</v>
      </c>
      <c r="AF68" s="15" t="s">
        <v>524</v>
      </c>
      <c r="AG68" s="9">
        <v>44827</v>
      </c>
      <c r="AH68" s="113">
        <v>2300000</v>
      </c>
      <c r="AI68" s="113">
        <v>18400000</v>
      </c>
      <c r="AJ68" s="10" t="s">
        <v>752</v>
      </c>
      <c r="AK68" s="10" t="s">
        <v>262</v>
      </c>
      <c r="AL68" s="10">
        <v>402</v>
      </c>
      <c r="AM68" s="10" t="s">
        <v>753</v>
      </c>
      <c r="AN68" s="8" t="s">
        <v>291</v>
      </c>
      <c r="AO68" s="10" t="s">
        <v>131</v>
      </c>
      <c r="AP68" s="22">
        <v>3311605572172</v>
      </c>
      <c r="AQ68" s="10">
        <v>5</v>
      </c>
      <c r="AR68" s="10" t="str">
        <f>IFERROR(VLOOKUP(AQ68,PROGRAMAS!D2:E59,2,0), )</f>
        <v>Propósito 5: Construir Bogotá - Región con gobierno abierto, transparente y ciudadanía consciente</v>
      </c>
      <c r="AS68" s="10">
        <v>57</v>
      </c>
      <c r="AT68" s="10" t="str">
        <f>IFERROR(VLOOKUP(AS68,PROGRAMAS!B2:C59,2,0), )</f>
        <v>Gestión pública local</v>
      </c>
      <c r="AU68" s="10">
        <v>2172</v>
      </c>
      <c r="AV68" s="10" t="str">
        <f>IFERROR(VLOOKUP(AU68,PROGRAMAS!G2:I24,2,0), )</f>
        <v>TEUSAQUILLO CON ACCIONES DE INSPECCIÓN, VIGILANCIA Y CONTROL DE MANERA TRANSPARENTE.</v>
      </c>
      <c r="AW68" s="22">
        <v>1</v>
      </c>
      <c r="AX68" s="22">
        <v>1</v>
      </c>
      <c r="AY68" s="22"/>
      <c r="AZ68" s="22"/>
      <c r="BA68" s="22"/>
      <c r="BB68" s="22"/>
      <c r="BC68" s="22"/>
      <c r="BD68" s="69"/>
      <c r="BE68" s="69"/>
      <c r="BF68" s="69"/>
      <c r="BG68" s="69"/>
      <c r="BH68" s="69"/>
      <c r="BI68" s="69"/>
      <c r="BJ68" s="69"/>
      <c r="BK68" s="69"/>
      <c r="BL68" s="69"/>
      <c r="BM68" s="69"/>
      <c r="BN68" s="5"/>
      <c r="BO68" s="22"/>
      <c r="BP68" s="5"/>
      <c r="BQ68" s="5"/>
      <c r="BR68" s="5"/>
      <c r="BS68" s="5"/>
      <c r="BT68" s="5"/>
      <c r="BU68" s="5"/>
      <c r="BV68" s="5"/>
      <c r="BW68" s="5"/>
      <c r="BX68" s="22"/>
      <c r="BY68" s="113">
        <v>9200000</v>
      </c>
      <c r="BZ68" s="22">
        <v>4</v>
      </c>
      <c r="CA68" s="22">
        <v>0</v>
      </c>
      <c r="CB68" s="9">
        <v>44949</v>
      </c>
      <c r="CC68" s="5"/>
      <c r="CD68" s="5"/>
      <c r="CE68" s="113"/>
      <c r="CF68" s="22"/>
      <c r="CG68" s="22"/>
      <c r="CH68" s="9"/>
      <c r="CI68" s="5"/>
      <c r="CJ68" s="5"/>
      <c r="CK68" s="5"/>
      <c r="CL68" s="5"/>
      <c r="CM68" s="22"/>
      <c r="CN68" s="9"/>
      <c r="CO68" s="5">
        <f t="shared" si="11"/>
        <v>9200000</v>
      </c>
      <c r="CP68" s="77">
        <f t="shared" si="12"/>
        <v>4</v>
      </c>
      <c r="CQ68" s="77">
        <f t="shared" si="13"/>
        <v>0</v>
      </c>
      <c r="CR68" s="9">
        <v>44949</v>
      </c>
      <c r="CS68" s="5">
        <f t="shared" si="14"/>
        <v>27600000</v>
      </c>
      <c r="CT68" s="5"/>
      <c r="CU68" s="10"/>
      <c r="CV68" s="10"/>
      <c r="CW68" s="10" t="s">
        <v>132</v>
      </c>
      <c r="CX68" s="10" t="s">
        <v>133</v>
      </c>
      <c r="CY68" s="10"/>
      <c r="CZ68" s="10" t="s">
        <v>203</v>
      </c>
      <c r="DA68" s="10" t="s">
        <v>754</v>
      </c>
      <c r="DB68" s="122" t="s">
        <v>755</v>
      </c>
      <c r="DC68" s="122" t="s">
        <v>150</v>
      </c>
    </row>
    <row r="69" spans="1:107" ht="16.5" customHeight="1">
      <c r="A69" s="119" t="s">
        <v>756</v>
      </c>
      <c r="B69" s="10">
        <v>2022</v>
      </c>
      <c r="C69" s="16" t="s">
        <v>728</v>
      </c>
      <c r="D69" s="138" t="s">
        <v>757</v>
      </c>
      <c r="E69" s="17" t="s">
        <v>730</v>
      </c>
      <c r="F69" s="10" t="s">
        <v>731</v>
      </c>
      <c r="G69" s="10" t="s">
        <v>117</v>
      </c>
      <c r="H69" s="10" t="s">
        <v>118</v>
      </c>
      <c r="I69" s="10" t="s">
        <v>119</v>
      </c>
      <c r="J69" s="10" t="s">
        <v>732</v>
      </c>
      <c r="K69" s="10" t="s">
        <v>758</v>
      </c>
      <c r="L69" s="10" t="str">
        <f t="shared" si="10"/>
        <v>NANCY MARINA GONZALEZ CHOCONTA___</v>
      </c>
      <c r="M69" s="10" t="s">
        <v>122</v>
      </c>
      <c r="N69" s="22">
        <v>1049616992</v>
      </c>
      <c r="O69" s="130"/>
      <c r="P69" s="10" t="s">
        <v>759</v>
      </c>
      <c r="Q69" s="10" t="s">
        <v>124</v>
      </c>
      <c r="R69" s="118" t="s">
        <v>125</v>
      </c>
      <c r="S69" s="118"/>
      <c r="T69" s="10"/>
      <c r="U69" s="10"/>
      <c r="V69" s="22"/>
      <c r="W69" s="10"/>
      <c r="X69" s="10"/>
      <c r="Y69" s="10" t="s">
        <v>760</v>
      </c>
      <c r="Z69" s="22">
        <v>3213766786</v>
      </c>
      <c r="AA69" s="22"/>
      <c r="AB69" s="22">
        <v>8</v>
      </c>
      <c r="AC69" s="10">
        <v>0</v>
      </c>
      <c r="AD69" s="99">
        <v>44581</v>
      </c>
      <c r="AE69" s="99">
        <v>44585</v>
      </c>
      <c r="AF69" s="15" t="s">
        <v>524</v>
      </c>
      <c r="AG69" s="9">
        <v>44827</v>
      </c>
      <c r="AH69" s="113">
        <v>2300000</v>
      </c>
      <c r="AI69" s="113">
        <v>18400000</v>
      </c>
      <c r="AJ69" s="10" t="s">
        <v>761</v>
      </c>
      <c r="AK69" s="10" t="s">
        <v>262</v>
      </c>
      <c r="AL69" s="10">
        <v>403</v>
      </c>
      <c r="AM69" s="10" t="s">
        <v>762</v>
      </c>
      <c r="AN69" s="8" t="s">
        <v>291</v>
      </c>
      <c r="AO69" s="10" t="s">
        <v>131</v>
      </c>
      <c r="AP69" s="22">
        <v>3311605572172</v>
      </c>
      <c r="AQ69" s="10">
        <v>5</v>
      </c>
      <c r="AR69" s="10" t="str">
        <f>IFERROR(VLOOKUP(AQ69,PROGRAMAS!D2:E59,2,0), )</f>
        <v>Propósito 5: Construir Bogotá - Región con gobierno abierto, transparente y ciudadanía consciente</v>
      </c>
      <c r="AS69" s="10">
        <v>57</v>
      </c>
      <c r="AT69" s="10" t="str">
        <f>IFERROR(VLOOKUP(AS69,PROGRAMAS!B2:C59,2,0), )</f>
        <v>Gestión pública local</v>
      </c>
      <c r="AU69" s="10">
        <v>2172</v>
      </c>
      <c r="AV69" s="10" t="str">
        <f>IFERROR(VLOOKUP(AU69,PROGRAMAS!G2:I24,2,0), )</f>
        <v>TEUSAQUILLO CON ACCIONES DE INSPECCIÓN, VIGILANCIA Y CONTROL DE MANERA TRANSPARENTE.</v>
      </c>
      <c r="AW69" s="22">
        <v>1</v>
      </c>
      <c r="AX69" s="22">
        <v>1</v>
      </c>
      <c r="AY69" s="22"/>
      <c r="AZ69" s="22"/>
      <c r="BA69" s="22"/>
      <c r="BB69" s="22"/>
      <c r="BC69" s="22"/>
      <c r="BD69" s="69"/>
      <c r="BE69" s="69"/>
      <c r="BF69" s="69"/>
      <c r="BG69" s="69"/>
      <c r="BH69" s="69"/>
      <c r="BI69" s="69"/>
      <c r="BJ69" s="69"/>
      <c r="BK69" s="69"/>
      <c r="BL69" s="69"/>
      <c r="BM69" s="69"/>
      <c r="BN69" s="5"/>
      <c r="BO69" s="22"/>
      <c r="BP69" s="5"/>
      <c r="BQ69" s="5"/>
      <c r="BR69" s="5"/>
      <c r="BS69" s="5"/>
      <c r="BT69" s="5"/>
      <c r="BU69" s="5"/>
      <c r="BV69" s="5"/>
      <c r="BW69" s="5"/>
      <c r="BX69" s="22"/>
      <c r="BY69" s="113">
        <v>9200000</v>
      </c>
      <c r="BZ69" s="22">
        <v>4</v>
      </c>
      <c r="CA69" s="22">
        <v>0</v>
      </c>
      <c r="CB69" s="9">
        <v>44949</v>
      </c>
      <c r="CC69" s="5"/>
      <c r="CD69" s="5"/>
      <c r="CE69" s="113"/>
      <c r="CF69" s="22"/>
      <c r="CG69" s="22"/>
      <c r="CH69" s="9"/>
      <c r="CI69" s="5"/>
      <c r="CJ69" s="5"/>
      <c r="CK69" s="5"/>
      <c r="CL69" s="5"/>
      <c r="CM69" s="22"/>
      <c r="CN69" s="9"/>
      <c r="CO69" s="5">
        <f t="shared" si="11"/>
        <v>9200000</v>
      </c>
      <c r="CP69" s="77">
        <f t="shared" si="12"/>
        <v>4</v>
      </c>
      <c r="CQ69" s="77">
        <f t="shared" si="13"/>
        <v>0</v>
      </c>
      <c r="CR69" s="9">
        <v>44949</v>
      </c>
      <c r="CS69" s="5">
        <f t="shared" si="14"/>
        <v>27600000</v>
      </c>
      <c r="CT69" s="5"/>
      <c r="CU69" s="10"/>
      <c r="CV69" s="10"/>
      <c r="CW69" s="10" t="s">
        <v>132</v>
      </c>
      <c r="CX69" s="10" t="s">
        <v>133</v>
      </c>
      <c r="CY69" s="10"/>
      <c r="CZ69" s="10" t="s">
        <v>203</v>
      </c>
      <c r="DA69" s="10" t="s">
        <v>763</v>
      </c>
      <c r="DB69" s="122" t="s">
        <v>764</v>
      </c>
      <c r="DC69" s="122" t="s">
        <v>150</v>
      </c>
    </row>
    <row r="70" spans="1:107" ht="16.5" customHeight="1">
      <c r="A70" s="119" t="s">
        <v>765</v>
      </c>
      <c r="B70" s="10">
        <v>2022</v>
      </c>
      <c r="C70" s="16" t="s">
        <v>766</v>
      </c>
      <c r="D70" s="138" t="s">
        <v>767</v>
      </c>
      <c r="E70" s="17" t="s">
        <v>768</v>
      </c>
      <c r="F70" s="10" t="s">
        <v>769</v>
      </c>
      <c r="G70" s="10" t="s">
        <v>117</v>
      </c>
      <c r="H70" s="10" t="s">
        <v>118</v>
      </c>
      <c r="I70" s="10" t="s">
        <v>119</v>
      </c>
      <c r="J70" s="10" t="s">
        <v>770</v>
      </c>
      <c r="K70" s="10" t="s">
        <v>771</v>
      </c>
      <c r="L70" s="10" t="str">
        <f t="shared" si="10"/>
        <v>INGRID PAOLA PUENTES CEDEÑO_OSCAR LEONARDO ARIAS REYES_ANDREA CAROLINA PEREIRA CORRALES_</v>
      </c>
      <c r="M70" s="10" t="s">
        <v>122</v>
      </c>
      <c r="N70" s="22">
        <v>36312481</v>
      </c>
      <c r="O70" s="130"/>
      <c r="P70" s="10" t="s">
        <v>772</v>
      </c>
      <c r="Q70" s="10" t="s">
        <v>124</v>
      </c>
      <c r="R70" s="118" t="s">
        <v>236</v>
      </c>
      <c r="S70" s="118"/>
      <c r="T70" s="10"/>
      <c r="U70" s="10"/>
      <c r="V70" s="22"/>
      <c r="W70" s="10"/>
      <c r="X70" s="10"/>
      <c r="Y70" s="10" t="s">
        <v>773</v>
      </c>
      <c r="Z70" s="22">
        <v>3166270225</v>
      </c>
      <c r="AA70" s="22"/>
      <c r="AB70" s="22">
        <v>8</v>
      </c>
      <c r="AC70" s="10">
        <v>0</v>
      </c>
      <c r="AD70" s="99">
        <v>44583</v>
      </c>
      <c r="AE70" s="107">
        <v>44585</v>
      </c>
      <c r="AF70" s="15" t="s">
        <v>524</v>
      </c>
      <c r="AG70" s="9">
        <v>44827</v>
      </c>
      <c r="AH70" s="113">
        <v>5000000</v>
      </c>
      <c r="AI70" s="113">
        <v>40000000</v>
      </c>
      <c r="AJ70" s="10" t="s">
        <v>774</v>
      </c>
      <c r="AK70" s="10" t="s">
        <v>129</v>
      </c>
      <c r="AL70" s="10">
        <v>407</v>
      </c>
      <c r="AM70" s="10" t="s">
        <v>775</v>
      </c>
      <c r="AN70" s="8" t="s">
        <v>524</v>
      </c>
      <c r="AO70" s="10" t="s">
        <v>131</v>
      </c>
      <c r="AP70" s="22">
        <v>3311605572172</v>
      </c>
      <c r="AQ70" s="10">
        <v>5</v>
      </c>
      <c r="AR70" s="10" t="str">
        <f>IFERROR(VLOOKUP(AQ70,PROGRAMAS!D2:E59,2,0), )</f>
        <v>Propósito 5: Construir Bogotá - Región con gobierno abierto, transparente y ciudadanía consciente</v>
      </c>
      <c r="AS70" s="10">
        <v>57</v>
      </c>
      <c r="AT70" s="10" t="str">
        <f>IFERROR(VLOOKUP(AS70,PROGRAMAS!B2:C59,2,0), )</f>
        <v>Gestión pública local</v>
      </c>
      <c r="AU70" s="10">
        <v>2172</v>
      </c>
      <c r="AV70" s="10" t="str">
        <f>IFERROR(VLOOKUP(AU70,PROGRAMAS!G2:I24,2,0), )</f>
        <v>TEUSAQUILLO CON ACCIONES DE INSPECCIÓN, VIGILANCIA Y CONTROL DE MANERA TRANSPARENTE.</v>
      </c>
      <c r="AW70" s="22">
        <v>1</v>
      </c>
      <c r="AX70" s="22">
        <v>1</v>
      </c>
      <c r="AY70" s="22">
        <v>2</v>
      </c>
      <c r="AZ70" s="22"/>
      <c r="BA70" s="22"/>
      <c r="BB70" s="22"/>
      <c r="BC70" s="22"/>
      <c r="BD70" s="69">
        <v>44621</v>
      </c>
      <c r="BE70" s="69">
        <v>44636</v>
      </c>
      <c r="BF70" s="69"/>
      <c r="BG70" s="69"/>
      <c r="BH70" s="69"/>
      <c r="BI70" s="69"/>
      <c r="BJ70" s="69"/>
      <c r="BK70" s="69"/>
      <c r="BL70" s="69"/>
      <c r="BM70" s="69"/>
      <c r="BN70" s="5" t="s">
        <v>122</v>
      </c>
      <c r="BO70" s="22">
        <v>79702007</v>
      </c>
      <c r="BP70" s="5" t="s">
        <v>776</v>
      </c>
      <c r="BQ70" s="5" t="s">
        <v>122</v>
      </c>
      <c r="BR70" s="22">
        <v>1102845700</v>
      </c>
      <c r="BS70" s="5" t="s">
        <v>777</v>
      </c>
      <c r="BT70" s="5"/>
      <c r="BU70" s="5"/>
      <c r="BV70" s="5"/>
      <c r="BW70" s="5"/>
      <c r="BX70" s="22"/>
      <c r="BY70" s="113">
        <v>20000000</v>
      </c>
      <c r="BZ70" s="22">
        <v>4</v>
      </c>
      <c r="CA70" s="22">
        <v>0</v>
      </c>
      <c r="CB70" s="9">
        <v>44949</v>
      </c>
      <c r="CC70" s="5"/>
      <c r="CD70" s="5"/>
      <c r="CE70" s="113"/>
      <c r="CF70" s="22"/>
      <c r="CG70" s="22"/>
      <c r="CH70" s="9"/>
      <c r="CI70" s="5"/>
      <c r="CJ70" s="5"/>
      <c r="CK70" s="5"/>
      <c r="CL70" s="5"/>
      <c r="CM70" s="22"/>
      <c r="CN70" s="9"/>
      <c r="CO70" s="5">
        <f t="shared" si="11"/>
        <v>20000000</v>
      </c>
      <c r="CP70" s="77">
        <f t="shared" si="12"/>
        <v>4</v>
      </c>
      <c r="CQ70" s="77">
        <f t="shared" si="13"/>
        <v>0</v>
      </c>
      <c r="CR70" s="9">
        <v>44949</v>
      </c>
      <c r="CS70" s="5">
        <f t="shared" si="14"/>
        <v>60000000</v>
      </c>
      <c r="CT70" s="5"/>
      <c r="CU70" s="10"/>
      <c r="CV70" s="11"/>
      <c r="CW70" s="11" t="s">
        <v>778</v>
      </c>
      <c r="CX70" s="10" t="s">
        <v>133</v>
      </c>
      <c r="CY70" s="10"/>
      <c r="CZ70" s="10" t="s">
        <v>203</v>
      </c>
      <c r="DA70" s="10" t="s">
        <v>277</v>
      </c>
      <c r="DB70" s="122" t="s">
        <v>779</v>
      </c>
      <c r="DC70" s="122" t="s">
        <v>780</v>
      </c>
    </row>
    <row r="71" spans="1:107" ht="16.5" customHeight="1">
      <c r="A71" s="119" t="s">
        <v>781</v>
      </c>
      <c r="B71" s="10">
        <v>2022</v>
      </c>
      <c r="C71" s="16" t="s">
        <v>782</v>
      </c>
      <c r="D71" s="138" t="s">
        <v>783</v>
      </c>
      <c r="E71" s="17" t="s">
        <v>784</v>
      </c>
      <c r="F71" s="10" t="s">
        <v>785</v>
      </c>
      <c r="G71" s="10" t="s">
        <v>117</v>
      </c>
      <c r="H71" s="10" t="s">
        <v>118</v>
      </c>
      <c r="I71" s="10" t="s">
        <v>119</v>
      </c>
      <c r="J71" s="10" t="s">
        <v>786</v>
      </c>
      <c r="K71" s="10" t="s">
        <v>787</v>
      </c>
      <c r="L71" s="10" t="str">
        <f t="shared" si="10"/>
        <v>IVAN GERARDO ZIPASUCA FORERO___</v>
      </c>
      <c r="M71" s="10" t="s">
        <v>122</v>
      </c>
      <c r="N71" s="22">
        <v>1057186131</v>
      </c>
      <c r="O71" s="130"/>
      <c r="P71" s="10" t="s">
        <v>788</v>
      </c>
      <c r="Q71" s="10" t="s">
        <v>124</v>
      </c>
      <c r="R71" s="118" t="s">
        <v>642</v>
      </c>
      <c r="S71" s="118"/>
      <c r="T71" s="10"/>
      <c r="U71" s="10"/>
      <c r="V71" s="22"/>
      <c r="W71" s="10"/>
      <c r="X71" s="10"/>
      <c r="Y71" t="s">
        <v>789</v>
      </c>
      <c r="Z71" s="22">
        <v>3203334242</v>
      </c>
      <c r="AA71" s="22"/>
      <c r="AB71" s="22">
        <v>8</v>
      </c>
      <c r="AC71" s="10">
        <v>0</v>
      </c>
      <c r="AD71" s="99">
        <v>44583</v>
      </c>
      <c r="AE71" s="99">
        <v>44586</v>
      </c>
      <c r="AF71" s="15" t="s">
        <v>524</v>
      </c>
      <c r="AG71" s="9">
        <v>44827</v>
      </c>
      <c r="AH71" s="113">
        <v>4520000</v>
      </c>
      <c r="AI71" s="113">
        <v>36160000</v>
      </c>
      <c r="AJ71" s="10" t="s">
        <v>790</v>
      </c>
      <c r="AK71" s="10" t="s">
        <v>791</v>
      </c>
      <c r="AL71" s="10">
        <v>406</v>
      </c>
      <c r="AM71" s="10" t="s">
        <v>792</v>
      </c>
      <c r="AN71" s="8" t="s">
        <v>524</v>
      </c>
      <c r="AO71" s="10" t="s">
        <v>131</v>
      </c>
      <c r="AP71" s="22">
        <v>3311604492154</v>
      </c>
      <c r="AQ71" s="10">
        <v>4</v>
      </c>
      <c r="AR71" s="10" t="str">
        <f>IFERROR(VLOOKUP(AQ71,PROGRAMAS!D2:E59,2,0), )</f>
        <v>Propósito 4: Hacer de Bogotá Región un modelo de movilidad multimodal, incluyente y sostenible</v>
      </c>
      <c r="AS71" s="10">
        <v>49</v>
      </c>
      <c r="AT71" s="10" t="str">
        <f>IFERROR(VLOOKUP(AS71,PROGRAMAS!B2:C59,2,0), )</f>
        <v>Movilidad segura, sostenible y accesible</v>
      </c>
      <c r="AU71" s="10">
        <v>2154</v>
      </c>
      <c r="AV71" s="10" t="str">
        <f>IFERROR(VLOOKUP(AU71,PROGRAMAS!G2:I24,2,0), )</f>
        <v>TEUSAQUILLO MEJOR CON LA MALLA VIAL Y ESPACIO PÚBLICO</v>
      </c>
      <c r="AW71" s="22">
        <v>1</v>
      </c>
      <c r="AX71" s="22">
        <v>1</v>
      </c>
      <c r="AY71" s="22"/>
      <c r="AZ71" s="22"/>
      <c r="BA71" s="22"/>
      <c r="BB71" s="22"/>
      <c r="BC71" s="22"/>
      <c r="BD71" s="69"/>
      <c r="BE71" s="69"/>
      <c r="BF71" s="69"/>
      <c r="BG71" s="69"/>
      <c r="BH71" s="69"/>
      <c r="BI71" s="69"/>
      <c r="BJ71" s="69"/>
      <c r="BK71" s="69"/>
      <c r="BL71" s="69"/>
      <c r="BM71" s="69"/>
      <c r="BN71" s="5"/>
      <c r="BO71" s="22"/>
      <c r="BP71" s="5"/>
      <c r="BQ71" s="5"/>
      <c r="BR71" s="5"/>
      <c r="BS71" s="5"/>
      <c r="BT71" s="5"/>
      <c r="BU71" s="5"/>
      <c r="BV71" s="5"/>
      <c r="BW71" s="5"/>
      <c r="BX71" s="22"/>
      <c r="BY71" s="113">
        <v>13560000</v>
      </c>
      <c r="BZ71" s="22">
        <v>3</v>
      </c>
      <c r="CA71" s="22">
        <v>0</v>
      </c>
      <c r="CB71" s="9">
        <v>44919</v>
      </c>
      <c r="CC71" s="5"/>
      <c r="CD71" s="5"/>
      <c r="CE71" s="113"/>
      <c r="CF71" s="22"/>
      <c r="CG71" s="22"/>
      <c r="CH71" s="9"/>
      <c r="CI71" s="5"/>
      <c r="CJ71" s="5"/>
      <c r="CK71" s="5"/>
      <c r="CL71" s="5"/>
      <c r="CM71" s="22"/>
      <c r="CN71" s="9"/>
      <c r="CO71" s="5">
        <f t="shared" si="11"/>
        <v>13560000</v>
      </c>
      <c r="CP71" s="77">
        <f t="shared" si="12"/>
        <v>3</v>
      </c>
      <c r="CQ71" s="77">
        <f t="shared" si="13"/>
        <v>0</v>
      </c>
      <c r="CR71" s="9">
        <v>44919</v>
      </c>
      <c r="CS71" s="5">
        <f t="shared" si="14"/>
        <v>49720000</v>
      </c>
      <c r="CT71" s="5"/>
      <c r="CU71" s="10"/>
      <c r="CV71" s="10"/>
      <c r="CW71" s="10" t="s">
        <v>132</v>
      </c>
      <c r="CX71" s="10" t="s">
        <v>133</v>
      </c>
      <c r="CY71" s="10"/>
      <c r="CZ71" s="10" t="s">
        <v>203</v>
      </c>
      <c r="DA71" s="10" t="s">
        <v>793</v>
      </c>
      <c r="DB71" s="122" t="s">
        <v>794</v>
      </c>
      <c r="DC71" s="122" t="s">
        <v>137</v>
      </c>
    </row>
    <row r="72" spans="1:107" ht="16.5" customHeight="1">
      <c r="A72" s="119" t="s">
        <v>795</v>
      </c>
      <c r="B72" s="10">
        <v>2022</v>
      </c>
      <c r="C72" s="16" t="s">
        <v>796</v>
      </c>
      <c r="D72" s="138" t="s">
        <v>797</v>
      </c>
      <c r="E72" s="17" t="s">
        <v>798</v>
      </c>
      <c r="F72" s="10" t="s">
        <v>799</v>
      </c>
      <c r="G72" s="10" t="s">
        <v>117</v>
      </c>
      <c r="H72" s="10" t="s">
        <v>118</v>
      </c>
      <c r="I72" s="10" t="s">
        <v>119</v>
      </c>
      <c r="J72" s="10" t="s">
        <v>800</v>
      </c>
      <c r="K72" s="10" t="s">
        <v>801</v>
      </c>
      <c r="L72" s="10" t="str">
        <f t="shared" si="10"/>
        <v>JESUS ANTONIO PEÑA VARGAS___</v>
      </c>
      <c r="M72" s="10" t="s">
        <v>122</v>
      </c>
      <c r="N72" s="22">
        <v>83090903</v>
      </c>
      <c r="O72" s="130"/>
      <c r="P72" s="10" t="s">
        <v>802</v>
      </c>
      <c r="Q72" s="10" t="s">
        <v>124</v>
      </c>
      <c r="R72" s="118" t="s">
        <v>803</v>
      </c>
      <c r="S72" s="118"/>
      <c r="T72" s="10"/>
      <c r="U72" s="10"/>
      <c r="V72" s="22"/>
      <c r="W72" s="10"/>
      <c r="X72" s="10"/>
      <c r="Y72" s="10" t="s">
        <v>804</v>
      </c>
      <c r="Z72" s="118">
        <v>3222185850</v>
      </c>
      <c r="AA72" s="22"/>
      <c r="AB72" s="22">
        <v>8</v>
      </c>
      <c r="AC72" s="10">
        <v>0</v>
      </c>
      <c r="AD72" s="99">
        <v>44583</v>
      </c>
      <c r="AE72" s="103">
        <v>44588</v>
      </c>
      <c r="AF72" s="15" t="s">
        <v>401</v>
      </c>
      <c r="AG72" s="9">
        <v>44830</v>
      </c>
      <c r="AH72" s="113">
        <v>4520000</v>
      </c>
      <c r="AI72" s="113">
        <v>36160000</v>
      </c>
      <c r="AJ72" s="10" t="s">
        <v>805</v>
      </c>
      <c r="AK72" s="10" t="s">
        <v>129</v>
      </c>
      <c r="AL72" s="10">
        <v>420</v>
      </c>
      <c r="AM72" s="10" t="s">
        <v>806</v>
      </c>
      <c r="AN72" s="8" t="s">
        <v>524</v>
      </c>
      <c r="AO72" s="10" t="s">
        <v>131</v>
      </c>
      <c r="AP72" s="22">
        <v>331160162101</v>
      </c>
      <c r="AQ72" s="10">
        <v>1</v>
      </c>
      <c r="AR72" s="10" t="str">
        <f>IFERROR(VLOOKUP(AQ72,PROGRAMAS!D2:E59,2,0), )</f>
        <v>Propósito 1: Hacer un nuevo contrato social para incrementar la inclusión social, productiva y política</v>
      </c>
      <c r="AS72" s="10">
        <v>6</v>
      </c>
      <c r="AT72" s="10" t="str">
        <f>IFERROR(VLOOKUP(AS72,PROGRAMAS!B2:C59,2,0), )</f>
        <v>Sistema Distrital de Cuidado</v>
      </c>
      <c r="AU72" s="10">
        <v>2101</v>
      </c>
      <c r="AV72" s="10" t="str">
        <f>IFERROR(VLOOKUP(AU72,PROGRAMAS!G2:I24,2,0), )</f>
        <v>TEUSAQUILLO UN NUEVO CONTRATO SOCIAL PARA LA DOTACIÓN DE CAIDSG, DOTACIÓN DE JARDINES INFANTILES Y CENTROS AMAR Y PARA LA PREVENCIÓN DE VIOLENCIAS.</v>
      </c>
      <c r="AW72" s="22">
        <v>1</v>
      </c>
      <c r="AX72" s="22">
        <v>1</v>
      </c>
      <c r="AY72" s="22"/>
      <c r="AZ72" s="22"/>
      <c r="BA72" s="22"/>
      <c r="BB72" s="22"/>
      <c r="BC72" s="22"/>
      <c r="BD72" s="69"/>
      <c r="BE72" s="69"/>
      <c r="BF72" s="69"/>
      <c r="BG72" s="69"/>
      <c r="BH72" s="69"/>
      <c r="BI72" s="69"/>
      <c r="BJ72" s="69"/>
      <c r="BK72" s="69"/>
      <c r="BL72" s="69"/>
      <c r="BM72" s="69"/>
      <c r="BN72" s="5"/>
      <c r="BO72" s="22"/>
      <c r="BP72" s="5"/>
      <c r="BQ72" s="5"/>
      <c r="BR72" s="5"/>
      <c r="BS72" s="5"/>
      <c r="BT72" s="5"/>
      <c r="BU72" s="5"/>
      <c r="BV72" s="5"/>
      <c r="BW72" s="5"/>
      <c r="BX72" s="22"/>
      <c r="BY72" s="113">
        <v>16573333</v>
      </c>
      <c r="BZ72" s="22">
        <v>3</v>
      </c>
      <c r="CA72" s="22">
        <v>20</v>
      </c>
      <c r="CB72" s="9">
        <v>44942</v>
      </c>
      <c r="CC72" s="5"/>
      <c r="CD72" s="5"/>
      <c r="CE72" s="113"/>
      <c r="CF72" s="22"/>
      <c r="CG72" s="22"/>
      <c r="CH72" s="9"/>
      <c r="CI72" s="5"/>
      <c r="CJ72" s="5"/>
      <c r="CK72" s="5"/>
      <c r="CL72" s="5"/>
      <c r="CM72" s="22"/>
      <c r="CN72" s="9"/>
      <c r="CO72" s="5">
        <f t="shared" si="11"/>
        <v>16573333</v>
      </c>
      <c r="CP72" s="77">
        <f t="shared" si="12"/>
        <v>3</v>
      </c>
      <c r="CQ72" s="77">
        <f t="shared" si="13"/>
        <v>20</v>
      </c>
      <c r="CR72" s="9">
        <v>44942</v>
      </c>
      <c r="CS72" s="5">
        <f t="shared" si="14"/>
        <v>52733333</v>
      </c>
      <c r="CT72" s="5"/>
      <c r="CU72" s="10"/>
      <c r="CV72" s="10"/>
      <c r="CW72" s="10" t="s">
        <v>132</v>
      </c>
      <c r="CX72" s="10" t="s">
        <v>133</v>
      </c>
      <c r="CY72" s="10"/>
      <c r="CZ72" s="10" t="s">
        <v>239</v>
      </c>
      <c r="DA72" s="10" t="s">
        <v>655</v>
      </c>
      <c r="DB72" s="122" t="s">
        <v>807</v>
      </c>
      <c r="DC72" s="122" t="s">
        <v>150</v>
      </c>
    </row>
    <row r="73" spans="1:107" ht="16.5" customHeight="1">
      <c r="A73" s="119" t="s">
        <v>808</v>
      </c>
      <c r="B73" s="10">
        <v>2022</v>
      </c>
      <c r="C73" s="16" t="s">
        <v>809</v>
      </c>
      <c r="D73" s="138" t="s">
        <v>810</v>
      </c>
      <c r="E73" s="17" t="s">
        <v>811</v>
      </c>
      <c r="F73" s="10" t="s">
        <v>812</v>
      </c>
      <c r="G73" s="10" t="s">
        <v>117</v>
      </c>
      <c r="H73" s="10" t="s">
        <v>118</v>
      </c>
      <c r="I73" s="10" t="s">
        <v>119</v>
      </c>
      <c r="J73" s="10" t="s">
        <v>813</v>
      </c>
      <c r="K73" s="10" t="s">
        <v>814</v>
      </c>
      <c r="L73" s="10" t="str">
        <f t="shared" si="10"/>
        <v>NAYARA TORRES RANGEL___</v>
      </c>
      <c r="M73" s="10" t="s">
        <v>122</v>
      </c>
      <c r="N73" s="22">
        <v>1014219762</v>
      </c>
      <c r="O73" s="130"/>
      <c r="P73" s="10" t="s">
        <v>123</v>
      </c>
      <c r="Q73" s="10" t="s">
        <v>124</v>
      </c>
      <c r="R73" s="118" t="s">
        <v>815</v>
      </c>
      <c r="S73" s="118"/>
      <c r="T73" s="10"/>
      <c r="U73" s="10"/>
      <c r="V73" s="22"/>
      <c r="W73" s="10"/>
      <c r="X73" s="10"/>
      <c r="Y73" s="10" t="s">
        <v>816</v>
      </c>
      <c r="Z73" s="118">
        <v>3188710652</v>
      </c>
      <c r="AA73" s="22"/>
      <c r="AB73" s="22">
        <v>8</v>
      </c>
      <c r="AC73" s="10">
        <v>0</v>
      </c>
      <c r="AD73" s="99">
        <v>44585</v>
      </c>
      <c r="AE73" s="103">
        <v>44586</v>
      </c>
      <c r="AF73" s="15" t="s">
        <v>596</v>
      </c>
      <c r="AG73" s="9">
        <v>44828</v>
      </c>
      <c r="AH73" s="113">
        <v>4520000</v>
      </c>
      <c r="AI73" s="113">
        <v>36160000</v>
      </c>
      <c r="AJ73" s="10" t="s">
        <v>817</v>
      </c>
      <c r="AK73" s="10" t="s">
        <v>129</v>
      </c>
      <c r="AL73" s="10">
        <v>423</v>
      </c>
      <c r="AM73" s="10" t="s">
        <v>818</v>
      </c>
      <c r="AN73" s="8" t="s">
        <v>524</v>
      </c>
      <c r="AO73" s="10" t="s">
        <v>131</v>
      </c>
      <c r="AP73" s="22">
        <v>3311605572169</v>
      </c>
      <c r="AQ73" s="10">
        <v>5</v>
      </c>
      <c r="AR73" s="10" t="str">
        <f>IFERROR(VLOOKUP(AQ73,PROGRAMAS!D2:E59,2,0), )</f>
        <v>Propósito 5: Construir Bogotá - Región con gobierno abierto, transparente y ciudadanía consciente</v>
      </c>
      <c r="AS73" s="10">
        <v>57</v>
      </c>
      <c r="AT73" s="10" t="str">
        <f>IFERROR(VLOOKUP(AS73,PROGRAMAS!B2:C59,2,0), )</f>
        <v>Gestión pública local</v>
      </c>
      <c r="AU73" s="10">
        <v>2169</v>
      </c>
      <c r="AV73" s="10" t="str">
        <f>IFERROR(VLOOKUP(AU73,PROGRAMAS!G2:I24,2,0), )</f>
        <v>FORTALECIMIENTO INSTITUCIONAL Y RENDICIÓN DE CUENTAS</v>
      </c>
      <c r="AW73" s="22">
        <v>1</v>
      </c>
      <c r="AX73" s="22">
        <v>1</v>
      </c>
      <c r="AY73" s="22"/>
      <c r="AZ73" s="22"/>
      <c r="BA73" s="22"/>
      <c r="BB73" s="22"/>
      <c r="BC73" s="22"/>
      <c r="BD73" s="69"/>
      <c r="BE73" s="69"/>
      <c r="BF73" s="69"/>
      <c r="BG73" s="69"/>
      <c r="BH73" s="69"/>
      <c r="BI73" s="69"/>
      <c r="BJ73" s="69"/>
      <c r="BK73" s="69"/>
      <c r="BL73" s="69"/>
      <c r="BM73" s="69"/>
      <c r="BN73" s="5"/>
      <c r="BO73" s="22"/>
      <c r="BP73" s="5"/>
      <c r="BQ73" s="5"/>
      <c r="BR73" s="5"/>
      <c r="BS73" s="5"/>
      <c r="BT73" s="5"/>
      <c r="BU73" s="5"/>
      <c r="BV73" s="5"/>
      <c r="BW73" s="5"/>
      <c r="BX73" s="22"/>
      <c r="BY73" s="113">
        <v>18080000</v>
      </c>
      <c r="BZ73" s="22">
        <v>4</v>
      </c>
      <c r="CA73" s="22">
        <v>0</v>
      </c>
      <c r="CB73" s="9">
        <v>44950</v>
      </c>
      <c r="CC73" s="5"/>
      <c r="CD73" s="5"/>
      <c r="CE73" s="113"/>
      <c r="CF73" s="22"/>
      <c r="CG73" s="22"/>
      <c r="CH73" s="9"/>
      <c r="CI73" s="5"/>
      <c r="CJ73" s="5"/>
      <c r="CK73" s="5"/>
      <c r="CL73" s="5"/>
      <c r="CM73" s="22"/>
      <c r="CN73" s="9"/>
      <c r="CO73" s="5">
        <f t="shared" si="11"/>
        <v>18080000</v>
      </c>
      <c r="CP73" s="77">
        <f t="shared" si="12"/>
        <v>4</v>
      </c>
      <c r="CQ73" s="77">
        <f t="shared" si="13"/>
        <v>0</v>
      </c>
      <c r="CR73" s="9">
        <v>44950</v>
      </c>
      <c r="CS73" s="5">
        <f t="shared" si="14"/>
        <v>54240000</v>
      </c>
      <c r="CT73" s="5"/>
      <c r="CU73" s="10"/>
      <c r="CV73" s="10"/>
      <c r="CW73" s="10" t="s">
        <v>132</v>
      </c>
      <c r="CX73" s="10" t="s">
        <v>133</v>
      </c>
      <c r="CY73" s="10"/>
      <c r="CZ73" s="10" t="s">
        <v>239</v>
      </c>
      <c r="DA73" s="10" t="s">
        <v>148</v>
      </c>
      <c r="DB73" s="122" t="s">
        <v>561</v>
      </c>
      <c r="DC73" s="122" t="s">
        <v>137</v>
      </c>
    </row>
    <row r="74" spans="1:107" ht="16.5" customHeight="1">
      <c r="A74" s="119" t="s">
        <v>819</v>
      </c>
      <c r="B74" s="10">
        <v>2022</v>
      </c>
      <c r="C74" s="16" t="s">
        <v>820</v>
      </c>
      <c r="D74" s="138" t="s">
        <v>821</v>
      </c>
      <c r="E74" s="90" t="s">
        <v>822</v>
      </c>
      <c r="F74" s="10" t="s">
        <v>823</v>
      </c>
      <c r="G74" s="10" t="s">
        <v>117</v>
      </c>
      <c r="H74" s="10" t="s">
        <v>118</v>
      </c>
      <c r="I74" s="10" t="s">
        <v>119</v>
      </c>
      <c r="J74" s="10" t="s">
        <v>824</v>
      </c>
      <c r="K74" s="10" t="s">
        <v>825</v>
      </c>
      <c r="L74" s="10" t="str">
        <f t="shared" si="10"/>
        <v>LAURA MARCELA RODRÍGUEZ AREVALO_CAROLINA RODRIGUEZ JIMENEZ__</v>
      </c>
      <c r="M74" s="10" t="s">
        <v>122</v>
      </c>
      <c r="N74" s="22">
        <v>1030641291</v>
      </c>
      <c r="O74" s="130"/>
      <c r="P74" s="10" t="s">
        <v>123</v>
      </c>
      <c r="Q74" s="10" t="s">
        <v>124</v>
      </c>
      <c r="R74" s="118" t="s">
        <v>826</v>
      </c>
      <c r="S74" s="118"/>
      <c r="T74" s="10"/>
      <c r="U74" s="10"/>
      <c r="V74" s="22"/>
      <c r="W74" s="10"/>
      <c r="X74" s="10"/>
      <c r="Y74" s="10"/>
      <c r="Z74" s="118">
        <v>3005678648</v>
      </c>
      <c r="AA74" s="22"/>
      <c r="AB74" s="22">
        <v>8</v>
      </c>
      <c r="AC74" s="10">
        <v>0</v>
      </c>
      <c r="AD74" s="99">
        <v>44585</v>
      </c>
      <c r="AE74" s="107">
        <v>44590</v>
      </c>
      <c r="AF74" s="15" t="s">
        <v>827</v>
      </c>
      <c r="AG74" s="256">
        <v>44832</v>
      </c>
      <c r="AH74" s="113">
        <v>4520000</v>
      </c>
      <c r="AI74" s="113">
        <v>36160000</v>
      </c>
      <c r="AJ74" s="10" t="s">
        <v>828</v>
      </c>
      <c r="AK74" s="10" t="s">
        <v>129</v>
      </c>
      <c r="AL74" s="10">
        <v>422</v>
      </c>
      <c r="AM74" s="10" t="s">
        <v>829</v>
      </c>
      <c r="AN74" s="8" t="s">
        <v>524</v>
      </c>
      <c r="AO74" s="10" t="s">
        <v>131</v>
      </c>
      <c r="AP74" s="22">
        <v>3311605572169</v>
      </c>
      <c r="AQ74" s="10">
        <v>5</v>
      </c>
      <c r="AR74" s="10" t="str">
        <f>IFERROR(VLOOKUP(AQ74,PROGRAMAS!D2:E59,2,0), )</f>
        <v>Propósito 5: Construir Bogotá - Región con gobierno abierto, transparente y ciudadanía consciente</v>
      </c>
      <c r="AS74" s="10">
        <v>57</v>
      </c>
      <c r="AT74" s="10" t="str">
        <f>IFERROR(VLOOKUP(AS74,PROGRAMAS!B2:C59,2,0), )</f>
        <v>Gestión pública local</v>
      </c>
      <c r="AU74" s="10">
        <v>2169</v>
      </c>
      <c r="AV74" s="10" t="str">
        <f>IFERROR(VLOOKUP(AU74,PROGRAMAS!G2:I24,2,0), )</f>
        <v>FORTALECIMIENTO INSTITUCIONAL Y RENDICIÓN DE CUENTAS</v>
      </c>
      <c r="AW74" s="22"/>
      <c r="AX74" s="22"/>
      <c r="AY74" s="22">
        <v>1</v>
      </c>
      <c r="AZ74" s="22"/>
      <c r="BA74" s="22"/>
      <c r="BB74" s="22"/>
      <c r="BC74" s="22"/>
      <c r="BD74" s="69">
        <v>44682</v>
      </c>
      <c r="BE74" s="69"/>
      <c r="BF74" s="69"/>
      <c r="BG74" s="69"/>
      <c r="BH74" s="69"/>
      <c r="BI74" s="69"/>
      <c r="BJ74" s="69"/>
      <c r="BK74" s="69"/>
      <c r="BL74" s="69"/>
      <c r="BM74" s="69"/>
      <c r="BN74" s="5" t="s">
        <v>122</v>
      </c>
      <c r="BO74" s="22">
        <v>52962863</v>
      </c>
      <c r="BP74" s="5" t="s">
        <v>830</v>
      </c>
      <c r="BQ74" s="5"/>
      <c r="BR74" s="5"/>
      <c r="BS74" s="5"/>
      <c r="BT74" s="5"/>
      <c r="BU74" s="5"/>
      <c r="BV74" s="5"/>
      <c r="BW74" s="5"/>
      <c r="BX74" s="22"/>
      <c r="BY74" s="113"/>
      <c r="BZ74" s="22"/>
      <c r="CA74" s="22"/>
      <c r="CB74" s="9">
        <v>44832</v>
      </c>
      <c r="CC74" s="5"/>
      <c r="CD74" s="5"/>
      <c r="CE74" s="113"/>
      <c r="CF74" s="22"/>
      <c r="CG74" s="22"/>
      <c r="CH74" s="9"/>
      <c r="CI74" s="5"/>
      <c r="CJ74" s="5"/>
      <c r="CK74" s="5"/>
      <c r="CL74" s="5"/>
      <c r="CM74" s="22"/>
      <c r="CN74" s="9"/>
      <c r="CO74" s="5">
        <f t="shared" si="11"/>
        <v>0</v>
      </c>
      <c r="CP74" s="77">
        <f t="shared" si="12"/>
        <v>0</v>
      </c>
      <c r="CQ74" s="77">
        <f t="shared" si="13"/>
        <v>0</v>
      </c>
      <c r="CR74" s="9">
        <v>44832</v>
      </c>
      <c r="CS74" s="5">
        <f t="shared" si="14"/>
        <v>36160000</v>
      </c>
      <c r="CT74" s="5"/>
      <c r="CU74" s="10"/>
      <c r="CV74" s="10"/>
      <c r="CW74" s="10" t="s">
        <v>309</v>
      </c>
      <c r="CX74" s="10" t="s">
        <v>309</v>
      </c>
      <c r="CY74" s="10"/>
      <c r="CZ74" s="10" t="s">
        <v>239</v>
      </c>
      <c r="DA74" s="10" t="s">
        <v>715</v>
      </c>
      <c r="DB74" s="122" t="s">
        <v>716</v>
      </c>
      <c r="DC74" s="122" t="s">
        <v>150</v>
      </c>
    </row>
    <row r="75" spans="1:107" ht="16.5" customHeight="1">
      <c r="A75" s="119" t="s">
        <v>831</v>
      </c>
      <c r="B75" s="10">
        <v>2022</v>
      </c>
      <c r="C75" s="16" t="s">
        <v>832</v>
      </c>
      <c r="D75" s="138" t="s">
        <v>833</v>
      </c>
      <c r="E75" s="17" t="s">
        <v>811</v>
      </c>
      <c r="F75" s="10" t="s">
        <v>834</v>
      </c>
      <c r="G75" s="10" t="s">
        <v>117</v>
      </c>
      <c r="H75" s="10" t="s">
        <v>118</v>
      </c>
      <c r="I75" s="10" t="s">
        <v>119</v>
      </c>
      <c r="J75" s="10" t="s">
        <v>835</v>
      </c>
      <c r="K75" s="10" t="s">
        <v>715</v>
      </c>
      <c r="L75" s="10" t="str">
        <f t="shared" si="10"/>
        <v>JUAN ALBERTO OVIEDO SABOGAL___</v>
      </c>
      <c r="M75" s="10" t="s">
        <v>122</v>
      </c>
      <c r="N75" s="22">
        <v>79469222</v>
      </c>
      <c r="O75" s="130"/>
      <c r="P75" s="10" t="s">
        <v>123</v>
      </c>
      <c r="Q75" s="10" t="s">
        <v>124</v>
      </c>
      <c r="R75" s="118" t="s">
        <v>815</v>
      </c>
      <c r="S75" s="118"/>
      <c r="T75" s="10"/>
      <c r="U75" s="10"/>
      <c r="V75" s="22"/>
      <c r="W75" s="10"/>
      <c r="X75" s="10"/>
      <c r="Y75" s="10"/>
      <c r="Z75" s="22">
        <v>3005678648</v>
      </c>
      <c r="AA75" s="22"/>
      <c r="AB75" s="22">
        <v>8</v>
      </c>
      <c r="AC75" s="10">
        <v>0</v>
      </c>
      <c r="AD75" s="99">
        <v>44582</v>
      </c>
      <c r="AE75" s="103">
        <v>44583</v>
      </c>
      <c r="AF75" s="15" t="s">
        <v>836</v>
      </c>
      <c r="AG75" s="9">
        <v>44825</v>
      </c>
      <c r="AH75" s="113">
        <v>5500000</v>
      </c>
      <c r="AI75" s="113">
        <v>44000000</v>
      </c>
      <c r="AJ75" s="10" t="s">
        <v>837</v>
      </c>
      <c r="AK75" s="10" t="s">
        <v>129</v>
      </c>
      <c r="AL75" s="10">
        <v>393</v>
      </c>
      <c r="AM75" s="10" t="s">
        <v>838</v>
      </c>
      <c r="AN75" s="8" t="s">
        <v>291</v>
      </c>
      <c r="AO75" s="10" t="s">
        <v>131</v>
      </c>
      <c r="AP75" s="22">
        <v>3311605572169</v>
      </c>
      <c r="AQ75" s="10">
        <v>5</v>
      </c>
      <c r="AR75" s="10" t="str">
        <f>IFERROR(VLOOKUP(AQ75,PROGRAMAS!D2:E59,2,0), )</f>
        <v>Propósito 5: Construir Bogotá - Región con gobierno abierto, transparente y ciudadanía consciente</v>
      </c>
      <c r="AS75" s="10">
        <v>57</v>
      </c>
      <c r="AT75" s="10" t="str">
        <f>IFERROR(VLOOKUP(AS75,PROGRAMAS!B2:C59,2,0), )</f>
        <v>Gestión pública local</v>
      </c>
      <c r="AU75" s="10">
        <v>2169</v>
      </c>
      <c r="AV75" s="10" t="str">
        <f>IFERROR(VLOOKUP(AU75,PROGRAMAS!G2:I24,2,0), )</f>
        <v>FORTALECIMIENTO INSTITUCIONAL Y RENDICIÓN DE CUENTAS</v>
      </c>
      <c r="AW75" s="22"/>
      <c r="AX75" s="22"/>
      <c r="AY75" s="22"/>
      <c r="AZ75" s="22"/>
      <c r="BA75" s="22"/>
      <c r="BB75" s="22"/>
      <c r="BC75" s="22"/>
      <c r="BD75" s="69"/>
      <c r="BE75" s="69"/>
      <c r="BF75" s="69"/>
      <c r="BG75" s="69"/>
      <c r="BH75" s="69"/>
      <c r="BI75" s="69"/>
      <c r="BJ75" s="69"/>
      <c r="BK75" s="69"/>
      <c r="BL75" s="69"/>
      <c r="BM75" s="69"/>
      <c r="BN75" s="5"/>
      <c r="BO75" s="22"/>
      <c r="BP75" s="5"/>
      <c r="BQ75" s="5"/>
      <c r="BR75" s="5"/>
      <c r="BS75" s="5"/>
      <c r="BT75" s="5"/>
      <c r="BU75" s="5"/>
      <c r="BV75" s="5"/>
      <c r="BW75" s="5"/>
      <c r="BX75" s="22"/>
      <c r="BY75" s="113"/>
      <c r="BZ75" s="22"/>
      <c r="CA75" s="22"/>
      <c r="CB75" s="9"/>
      <c r="CC75" s="5"/>
      <c r="CD75" s="5"/>
      <c r="CE75" s="113"/>
      <c r="CF75" s="22"/>
      <c r="CG75" s="22"/>
      <c r="CH75" s="9"/>
      <c r="CI75" s="5"/>
      <c r="CJ75" s="5"/>
      <c r="CK75" s="5"/>
      <c r="CL75" s="5"/>
      <c r="CM75" s="22"/>
      <c r="CN75" s="9"/>
      <c r="CO75" s="5">
        <f t="shared" si="11"/>
        <v>0</v>
      </c>
      <c r="CP75" s="77">
        <f t="shared" si="12"/>
        <v>0</v>
      </c>
      <c r="CQ75" s="77">
        <f t="shared" si="13"/>
        <v>0</v>
      </c>
      <c r="CR75" s="116">
        <v>44825</v>
      </c>
      <c r="CS75" s="5">
        <f t="shared" si="14"/>
        <v>44000000</v>
      </c>
      <c r="CT75" s="5"/>
      <c r="CU75" s="10"/>
      <c r="CV75" s="10"/>
      <c r="CW75" s="10" t="s">
        <v>309</v>
      </c>
      <c r="CX75" s="10" t="s">
        <v>309</v>
      </c>
      <c r="CY75" s="10"/>
      <c r="CZ75" s="10" t="s">
        <v>239</v>
      </c>
      <c r="DA75" s="10" t="s">
        <v>180</v>
      </c>
      <c r="DB75" s="123" t="s">
        <v>181</v>
      </c>
      <c r="DC75" s="123"/>
    </row>
    <row r="76" spans="1:107" ht="16.5" customHeight="1">
      <c r="A76" s="119" t="s">
        <v>839</v>
      </c>
      <c r="B76" s="10">
        <v>2022</v>
      </c>
      <c r="C76" s="16" t="s">
        <v>840</v>
      </c>
      <c r="D76" s="138" t="s">
        <v>841</v>
      </c>
      <c r="E76" s="90" t="s">
        <v>842</v>
      </c>
      <c r="F76" s="10" t="s">
        <v>843</v>
      </c>
      <c r="G76" s="10" t="s">
        <v>117</v>
      </c>
      <c r="H76" s="10" t="s">
        <v>118</v>
      </c>
      <c r="I76" s="10" t="s">
        <v>119</v>
      </c>
      <c r="J76" s="10" t="s">
        <v>844</v>
      </c>
      <c r="K76" s="10" t="s">
        <v>845</v>
      </c>
      <c r="L76" s="10" t="str">
        <f t="shared" si="10"/>
        <v>CAROLINA ALEXANDRA CANO MERCHAN___</v>
      </c>
      <c r="M76" s="10" t="s">
        <v>122</v>
      </c>
      <c r="N76" s="22">
        <v>1032461096</v>
      </c>
      <c r="O76" s="130"/>
      <c r="P76" s="10" t="s">
        <v>123</v>
      </c>
      <c r="Q76" s="10" t="s">
        <v>124</v>
      </c>
      <c r="R76" s="118" t="s">
        <v>236</v>
      </c>
      <c r="S76" s="118"/>
      <c r="T76" s="10"/>
      <c r="U76" s="10"/>
      <c r="V76" s="22"/>
      <c r="W76" s="10"/>
      <c r="X76" s="10"/>
      <c r="Y76" s="10" t="s">
        <v>846</v>
      </c>
      <c r="Z76" s="22">
        <v>3165792543</v>
      </c>
      <c r="AA76" s="22"/>
      <c r="AB76" s="22">
        <v>8</v>
      </c>
      <c r="AC76" s="10">
        <v>0</v>
      </c>
      <c r="AD76" s="99">
        <v>44585</v>
      </c>
      <c r="AE76" s="103">
        <v>44586</v>
      </c>
      <c r="AF76" s="15" t="s">
        <v>596</v>
      </c>
      <c r="AG76" s="9">
        <v>44828</v>
      </c>
      <c r="AH76" s="113">
        <v>4520000</v>
      </c>
      <c r="AI76" s="113">
        <v>36160000</v>
      </c>
      <c r="AJ76" s="10" t="s">
        <v>847</v>
      </c>
      <c r="AK76" s="10" t="s">
        <v>129</v>
      </c>
      <c r="AL76" s="10">
        <v>419</v>
      </c>
      <c r="AM76" s="10" t="s">
        <v>848</v>
      </c>
      <c r="AN76" s="8" t="s">
        <v>524</v>
      </c>
      <c r="AO76" s="10" t="s">
        <v>131</v>
      </c>
      <c r="AP76" s="22">
        <v>33116016</v>
      </c>
      <c r="AQ76" s="10">
        <v>1</v>
      </c>
      <c r="AR76" s="10" t="str">
        <f>IFERROR(VLOOKUP(AQ76,PROGRAMAS!D2:E59,2,0), )</f>
        <v>Propósito 1: Hacer un nuevo contrato social para incrementar la inclusión social, productiva y política</v>
      </c>
      <c r="AS76" s="10">
        <v>6</v>
      </c>
      <c r="AT76" s="10" t="str">
        <f>IFERROR(VLOOKUP(AS76,PROGRAMAS!B2:C59,2,0), )</f>
        <v>Sistema Distrital de Cuidado</v>
      </c>
      <c r="AU76" s="10"/>
      <c r="AV76" s="10">
        <f>IFERROR(VLOOKUP(AU76,PROGRAMAS!G2:I24,2,0), )</f>
        <v>0</v>
      </c>
      <c r="AW76" s="22">
        <v>1</v>
      </c>
      <c r="AX76" s="22">
        <v>1</v>
      </c>
      <c r="AY76" s="22"/>
      <c r="AZ76" s="22"/>
      <c r="BA76" s="22"/>
      <c r="BB76" s="22"/>
      <c r="BC76" s="22"/>
      <c r="BD76" s="69"/>
      <c r="BE76" s="69"/>
      <c r="BF76" s="69"/>
      <c r="BG76" s="69"/>
      <c r="BH76" s="69"/>
      <c r="BI76" s="69"/>
      <c r="BJ76" s="69"/>
      <c r="BK76" s="69"/>
      <c r="BL76" s="69"/>
      <c r="BM76" s="69"/>
      <c r="BN76" s="5"/>
      <c r="BO76" s="22"/>
      <c r="BP76" s="5"/>
      <c r="BQ76" s="5"/>
      <c r="BR76" s="5"/>
      <c r="BS76" s="5"/>
      <c r="BT76" s="5"/>
      <c r="BU76" s="5"/>
      <c r="BV76" s="5"/>
      <c r="BW76" s="5"/>
      <c r="BX76" s="22"/>
      <c r="BY76" s="113">
        <v>13560000</v>
      </c>
      <c r="BZ76" s="22">
        <v>3</v>
      </c>
      <c r="CA76" s="22">
        <v>0</v>
      </c>
      <c r="CB76" s="9">
        <v>44919</v>
      </c>
      <c r="CC76" s="5"/>
      <c r="CD76" s="5"/>
      <c r="CE76" s="113"/>
      <c r="CF76" s="22"/>
      <c r="CG76" s="22"/>
      <c r="CH76" s="9"/>
      <c r="CI76" s="5"/>
      <c r="CJ76" s="5"/>
      <c r="CK76" s="5"/>
      <c r="CL76" s="5"/>
      <c r="CM76" s="22"/>
      <c r="CN76" s="9"/>
      <c r="CO76" s="5">
        <f t="shared" si="11"/>
        <v>13560000</v>
      </c>
      <c r="CP76" s="77">
        <f t="shared" si="12"/>
        <v>3</v>
      </c>
      <c r="CQ76" s="77">
        <f t="shared" si="13"/>
        <v>0</v>
      </c>
      <c r="CR76" s="9">
        <v>44919</v>
      </c>
      <c r="CS76" s="5">
        <f t="shared" si="14"/>
        <v>49720000</v>
      </c>
      <c r="CT76" s="5"/>
      <c r="CU76" s="10"/>
      <c r="CV76" s="10"/>
      <c r="CW76" s="10" t="s">
        <v>132</v>
      </c>
      <c r="CX76" s="10" t="s">
        <v>133</v>
      </c>
      <c r="CY76" s="10"/>
      <c r="CZ76" s="10" t="s">
        <v>239</v>
      </c>
      <c r="DA76" s="10" t="s">
        <v>655</v>
      </c>
      <c r="DB76" s="122" t="s">
        <v>807</v>
      </c>
      <c r="DC76" s="122" t="s">
        <v>150</v>
      </c>
    </row>
    <row r="77" spans="1:107" ht="16.5" customHeight="1">
      <c r="A77" s="119" t="s">
        <v>849</v>
      </c>
      <c r="B77" s="10">
        <v>2022</v>
      </c>
      <c r="C77" s="16" t="s">
        <v>850</v>
      </c>
      <c r="D77" s="138" t="s">
        <v>851</v>
      </c>
      <c r="E77" s="17" t="s">
        <v>852</v>
      </c>
      <c r="F77" s="10" t="s">
        <v>853</v>
      </c>
      <c r="G77" s="10" t="s">
        <v>117</v>
      </c>
      <c r="H77" s="10" t="s">
        <v>118</v>
      </c>
      <c r="I77" s="10" t="s">
        <v>119</v>
      </c>
      <c r="J77" s="10" t="s">
        <v>854</v>
      </c>
      <c r="K77" s="10" t="s">
        <v>855</v>
      </c>
      <c r="L77" s="10" t="str">
        <f t="shared" si="10"/>
        <v>IVAN FRANCISCO ANZOLA PEREZ___</v>
      </c>
      <c r="M77" s="10" t="s">
        <v>122</v>
      </c>
      <c r="N77" s="22">
        <v>80504424</v>
      </c>
      <c r="O77" s="130"/>
      <c r="P77" s="10" t="s">
        <v>123</v>
      </c>
      <c r="Q77" s="10" t="s">
        <v>124</v>
      </c>
      <c r="R77" s="118" t="s">
        <v>803</v>
      </c>
      <c r="S77" s="118"/>
      <c r="T77" s="10"/>
      <c r="U77" s="10"/>
      <c r="V77" s="22"/>
      <c r="W77" s="10"/>
      <c r="X77" s="10"/>
      <c r="Y77" t="s">
        <v>856</v>
      </c>
      <c r="Z77" s="22">
        <v>3157838316</v>
      </c>
      <c r="AA77" s="22"/>
      <c r="AB77" s="22">
        <v>8</v>
      </c>
      <c r="AC77" s="10">
        <v>0</v>
      </c>
      <c r="AD77" s="99">
        <v>44580</v>
      </c>
      <c r="AE77" s="100">
        <v>44581</v>
      </c>
      <c r="AF77" s="15" t="s">
        <v>432</v>
      </c>
      <c r="AG77" s="9">
        <v>44823</v>
      </c>
      <c r="AH77" s="113">
        <v>4520000</v>
      </c>
      <c r="AI77" s="113">
        <v>36160000</v>
      </c>
      <c r="AJ77" s="10" t="s">
        <v>857</v>
      </c>
      <c r="AK77" s="10" t="s">
        <v>129</v>
      </c>
      <c r="AL77" s="10">
        <v>374</v>
      </c>
      <c r="AM77" s="10" t="s">
        <v>858</v>
      </c>
      <c r="AN77" s="8" t="s">
        <v>432</v>
      </c>
      <c r="AO77" s="10" t="s">
        <v>131</v>
      </c>
      <c r="AP77" s="22">
        <v>331160162113</v>
      </c>
      <c r="AQ77" s="10">
        <v>1</v>
      </c>
      <c r="AR77" s="10" t="str">
        <f>IFERROR(VLOOKUP(AQ77,PROGRAMAS!D2:E59,2,0), )</f>
        <v>Propósito 1: Hacer un nuevo contrato social para incrementar la inclusión social, productiva y política</v>
      </c>
      <c r="AS77" s="10">
        <v>6</v>
      </c>
      <c r="AT77" s="10" t="str">
        <f>IFERROR(VLOOKUP(AS77,PROGRAMAS!B2:C59,2,0), )</f>
        <v>Sistema Distrital de Cuidado</v>
      </c>
      <c r="AU77" s="10">
        <v>2113</v>
      </c>
      <c r="AV77" s="10" t="str">
        <f>IFERROR(VLOOKUP(AU77,PROGRAMAS!G2:I24,2,0), )</f>
        <v>TEUSAQUILLO  INCLUYENTE  PARA LAS PERSONAS CON DISCAPACIDAD Y LA DISMINUCIÓN DE FACTORES DE RIESGO FRENTE AL CONSUMO DE SUSTANCIAS PSICOACTIVAS</v>
      </c>
      <c r="AW77" s="22">
        <v>1</v>
      </c>
      <c r="AX77" s="22">
        <v>1</v>
      </c>
      <c r="AY77" s="22"/>
      <c r="AZ77" s="22"/>
      <c r="BA77" s="22"/>
      <c r="BB77" s="22"/>
      <c r="BC77" s="22"/>
      <c r="BD77" s="69"/>
      <c r="BE77" s="69"/>
      <c r="BF77" s="69"/>
      <c r="BG77" s="69"/>
      <c r="BH77" s="69"/>
      <c r="BI77" s="69"/>
      <c r="BJ77" s="69"/>
      <c r="BK77" s="69"/>
      <c r="BL77" s="69"/>
      <c r="BM77" s="69"/>
      <c r="BN77" s="5"/>
      <c r="BO77" s="22"/>
      <c r="BP77" s="5"/>
      <c r="BQ77" s="5"/>
      <c r="BR77" s="5"/>
      <c r="BS77" s="5"/>
      <c r="BT77" s="5"/>
      <c r="BU77" s="5"/>
      <c r="BV77" s="5"/>
      <c r="BW77" s="5"/>
      <c r="BX77" s="22"/>
      <c r="BY77" s="113">
        <v>13560000</v>
      </c>
      <c r="BZ77" s="22">
        <v>3</v>
      </c>
      <c r="CA77" s="22">
        <v>0</v>
      </c>
      <c r="CB77" s="9">
        <v>44914</v>
      </c>
      <c r="CC77" s="5"/>
      <c r="CD77" s="5"/>
      <c r="CE77" s="113"/>
      <c r="CF77" s="22"/>
      <c r="CG77" s="22"/>
      <c r="CH77" s="9"/>
      <c r="CI77" s="5"/>
      <c r="CJ77" s="5"/>
      <c r="CK77" s="5"/>
      <c r="CL77" s="5"/>
      <c r="CM77" s="22"/>
      <c r="CN77" s="9"/>
      <c r="CO77" s="5">
        <f t="shared" si="11"/>
        <v>13560000</v>
      </c>
      <c r="CP77" s="77">
        <f t="shared" si="12"/>
        <v>3</v>
      </c>
      <c r="CQ77" s="77">
        <f t="shared" si="13"/>
        <v>0</v>
      </c>
      <c r="CR77" s="9">
        <v>44914</v>
      </c>
      <c r="CS77" s="5">
        <f t="shared" si="14"/>
        <v>49720000</v>
      </c>
      <c r="CT77" s="5"/>
      <c r="CU77" s="10"/>
      <c r="CV77" s="10"/>
      <c r="CW77" s="10" t="s">
        <v>132</v>
      </c>
      <c r="CX77" s="10" t="s">
        <v>133</v>
      </c>
      <c r="CY77" s="10"/>
      <c r="CZ77" s="10" t="s">
        <v>217</v>
      </c>
      <c r="DA77" s="10" t="s">
        <v>655</v>
      </c>
      <c r="DB77" s="122" t="s">
        <v>807</v>
      </c>
      <c r="DC77" s="122" t="s">
        <v>150</v>
      </c>
    </row>
    <row r="78" spans="1:107" ht="16.5" customHeight="1">
      <c r="A78" s="119" t="s">
        <v>859</v>
      </c>
      <c r="B78" s="10">
        <v>2022</v>
      </c>
      <c r="C78" s="16" t="s">
        <v>860</v>
      </c>
      <c r="D78" s="138" t="s">
        <v>861</v>
      </c>
      <c r="E78" s="17" t="s">
        <v>862</v>
      </c>
      <c r="F78" s="10" t="s">
        <v>863</v>
      </c>
      <c r="G78" s="10" t="s">
        <v>117</v>
      </c>
      <c r="H78" s="10" t="s">
        <v>118</v>
      </c>
      <c r="I78" s="10" t="s">
        <v>119</v>
      </c>
      <c r="J78" s="10" t="s">
        <v>864</v>
      </c>
      <c r="K78" s="10" t="s">
        <v>435</v>
      </c>
      <c r="L78" s="10" t="str">
        <f t="shared" si="10"/>
        <v>MARIA TEREZA URIBE PEÑA___</v>
      </c>
      <c r="M78" s="10" t="s">
        <v>122</v>
      </c>
      <c r="N78" s="22">
        <v>1065812022</v>
      </c>
      <c r="O78" s="130"/>
      <c r="P78" s="10" t="s">
        <v>865</v>
      </c>
      <c r="Q78" s="10" t="s">
        <v>124</v>
      </c>
      <c r="R78" s="118" t="s">
        <v>236</v>
      </c>
      <c r="S78" s="118"/>
      <c r="T78" s="10"/>
      <c r="U78" s="10"/>
      <c r="V78" s="22"/>
      <c r="W78" s="10"/>
      <c r="X78" s="10"/>
      <c r="Y78" s="10" t="s">
        <v>866</v>
      </c>
      <c r="Z78" s="22">
        <v>3216722903</v>
      </c>
      <c r="AA78" s="22"/>
      <c r="AB78" s="22">
        <v>8</v>
      </c>
      <c r="AC78" s="10">
        <v>0</v>
      </c>
      <c r="AD78" s="99">
        <v>44581</v>
      </c>
      <c r="AE78" s="100">
        <v>44582</v>
      </c>
      <c r="AF78" s="15" t="s">
        <v>291</v>
      </c>
      <c r="AG78" s="9">
        <v>44824</v>
      </c>
      <c r="AH78" s="113">
        <v>6600000</v>
      </c>
      <c r="AI78" s="113">
        <v>52800000</v>
      </c>
      <c r="AJ78" s="10" t="s">
        <v>867</v>
      </c>
      <c r="AK78" s="10" t="s">
        <v>129</v>
      </c>
      <c r="AL78" s="10">
        <v>398</v>
      </c>
      <c r="AM78" s="10" t="s">
        <v>868</v>
      </c>
      <c r="AN78" s="8" t="s">
        <v>291</v>
      </c>
      <c r="AO78" s="10" t="s">
        <v>131</v>
      </c>
      <c r="AP78" s="22">
        <v>3311605572169</v>
      </c>
      <c r="AQ78" s="10">
        <v>5</v>
      </c>
      <c r="AR78" s="10" t="str">
        <f>IFERROR(VLOOKUP(AQ78,PROGRAMAS!D2:E59,2,0), )</f>
        <v>Propósito 5: Construir Bogotá - Región con gobierno abierto, transparente y ciudadanía consciente</v>
      </c>
      <c r="AS78" s="10">
        <v>57</v>
      </c>
      <c r="AT78" s="10" t="str">
        <f>IFERROR(VLOOKUP(AS78,PROGRAMAS!B2:C59,2,0), )</f>
        <v>Gestión pública local</v>
      </c>
      <c r="AU78" s="10">
        <v>2169</v>
      </c>
      <c r="AV78" s="10" t="str">
        <f>IFERROR(VLOOKUP(AU78,PROGRAMAS!G2:I24,2,0), )</f>
        <v>FORTALECIMIENTO INSTITUCIONAL Y RENDICIÓN DE CUENTAS</v>
      </c>
      <c r="AW78" s="22">
        <v>1</v>
      </c>
      <c r="AX78" s="22">
        <v>1</v>
      </c>
      <c r="AY78" s="22"/>
      <c r="AZ78" s="22"/>
      <c r="BA78" s="22"/>
      <c r="BB78" s="22"/>
      <c r="BC78" s="22"/>
      <c r="BD78" s="69"/>
      <c r="BE78" s="69"/>
      <c r="BF78" s="69"/>
      <c r="BG78" s="69"/>
      <c r="BH78" s="69"/>
      <c r="BI78" s="69"/>
      <c r="BJ78" s="69"/>
      <c r="BK78" s="69"/>
      <c r="BL78" s="69"/>
      <c r="BM78" s="69"/>
      <c r="BN78" s="5"/>
      <c r="BO78" s="22"/>
      <c r="BP78" s="5"/>
      <c r="BQ78" s="5"/>
      <c r="BR78" s="5"/>
      <c r="BS78" s="5"/>
      <c r="BT78" s="5"/>
      <c r="BU78" s="5"/>
      <c r="BV78" s="5"/>
      <c r="BW78" s="5"/>
      <c r="BX78" s="22"/>
      <c r="BY78" s="113">
        <v>26400000</v>
      </c>
      <c r="BZ78" s="22">
        <v>4</v>
      </c>
      <c r="CA78" s="22">
        <v>0</v>
      </c>
      <c r="CB78" s="9">
        <v>44946</v>
      </c>
      <c r="CC78" s="5"/>
      <c r="CD78" s="5"/>
      <c r="CE78" s="113"/>
      <c r="CF78" s="22"/>
      <c r="CG78" s="22"/>
      <c r="CH78" s="9"/>
      <c r="CI78" s="5"/>
      <c r="CJ78" s="5"/>
      <c r="CK78" s="5"/>
      <c r="CL78" s="5"/>
      <c r="CM78" s="22"/>
      <c r="CN78" s="9"/>
      <c r="CO78" s="5">
        <f t="shared" si="11"/>
        <v>26400000</v>
      </c>
      <c r="CP78" s="77">
        <f t="shared" si="12"/>
        <v>4</v>
      </c>
      <c r="CQ78" s="77">
        <f t="shared" si="13"/>
        <v>0</v>
      </c>
      <c r="CR78" s="9">
        <v>44946</v>
      </c>
      <c r="CS78" s="5">
        <f t="shared" si="14"/>
        <v>79200000</v>
      </c>
      <c r="CT78" s="5"/>
      <c r="CU78" s="10"/>
      <c r="CV78" s="10"/>
      <c r="CW78" s="10" t="s">
        <v>132</v>
      </c>
      <c r="CX78" s="10" t="s">
        <v>133</v>
      </c>
      <c r="CY78" s="10"/>
      <c r="CZ78" s="10" t="s">
        <v>217</v>
      </c>
      <c r="DA78" s="10" t="s">
        <v>180</v>
      </c>
      <c r="DB78" s="123" t="s">
        <v>181</v>
      </c>
      <c r="DC78" s="123"/>
    </row>
    <row r="79" spans="1:107" ht="16.5" customHeight="1">
      <c r="A79" s="119" t="s">
        <v>869</v>
      </c>
      <c r="B79" s="10">
        <v>2022</v>
      </c>
      <c r="C79" s="16" t="s">
        <v>870</v>
      </c>
      <c r="D79" s="138" t="s">
        <v>871</v>
      </c>
      <c r="E79" s="17" t="s">
        <v>872</v>
      </c>
      <c r="F79" s="10" t="s">
        <v>873</v>
      </c>
      <c r="G79" s="10" t="s">
        <v>117</v>
      </c>
      <c r="H79" s="10" t="s">
        <v>118</v>
      </c>
      <c r="I79" s="10" t="s">
        <v>119</v>
      </c>
      <c r="J79" s="10" t="s">
        <v>874</v>
      </c>
      <c r="K79" s="10" t="s">
        <v>135</v>
      </c>
      <c r="L79" s="10" t="str">
        <f t="shared" si="10"/>
        <v>ANDRES LEONARDO TRUJILLO DELGADILLO___</v>
      </c>
      <c r="M79" s="10" t="s">
        <v>122</v>
      </c>
      <c r="N79" s="22">
        <v>79949708</v>
      </c>
      <c r="O79" s="130"/>
      <c r="P79" s="10" t="s">
        <v>123</v>
      </c>
      <c r="Q79" s="10" t="s">
        <v>124</v>
      </c>
      <c r="R79" s="118" t="s">
        <v>875</v>
      </c>
      <c r="S79" s="118"/>
      <c r="T79" s="10"/>
      <c r="U79" s="10"/>
      <c r="V79" s="22"/>
      <c r="W79" s="10"/>
      <c r="X79" s="10"/>
      <c r="Y79" t="s">
        <v>876</v>
      </c>
      <c r="Z79" s="22">
        <v>3005615016</v>
      </c>
      <c r="AA79" s="22"/>
      <c r="AB79" s="22">
        <v>8</v>
      </c>
      <c r="AC79" s="10">
        <v>0</v>
      </c>
      <c r="AD79" s="99">
        <v>44581</v>
      </c>
      <c r="AE79" s="100">
        <v>44582</v>
      </c>
      <c r="AF79" s="15" t="s">
        <v>291</v>
      </c>
      <c r="AG79" s="9">
        <v>44824</v>
      </c>
      <c r="AH79" s="113">
        <v>6000000</v>
      </c>
      <c r="AI79" s="113">
        <v>48000000</v>
      </c>
      <c r="AJ79" s="10" t="s">
        <v>877</v>
      </c>
      <c r="AK79" s="10" t="s">
        <v>129</v>
      </c>
      <c r="AL79" s="10">
        <v>375</v>
      </c>
      <c r="AM79" s="10" t="s">
        <v>878</v>
      </c>
      <c r="AN79" s="8" t="s">
        <v>432</v>
      </c>
      <c r="AO79" s="10" t="s">
        <v>131</v>
      </c>
      <c r="AP79" s="22">
        <v>3311605572169</v>
      </c>
      <c r="AQ79" s="10">
        <v>5</v>
      </c>
      <c r="AR79" s="10" t="str">
        <f>IFERROR(VLOOKUP(AQ79,PROGRAMAS!D2:E59,2,0), )</f>
        <v>Propósito 5: Construir Bogotá - Región con gobierno abierto, transparente y ciudadanía consciente</v>
      </c>
      <c r="AS79" s="10">
        <v>57</v>
      </c>
      <c r="AT79" s="10" t="str">
        <f>IFERROR(VLOOKUP(AS79,PROGRAMAS!B2:C59,2,0), )</f>
        <v>Gestión pública local</v>
      </c>
      <c r="AU79" s="10">
        <v>2169</v>
      </c>
      <c r="AV79" s="10" t="str">
        <f>IFERROR(VLOOKUP(AU79,PROGRAMAS!G2:I24,2,0), )</f>
        <v>FORTALECIMIENTO INSTITUCIONAL Y RENDICIÓN DE CUENTAS</v>
      </c>
      <c r="AW79" s="22">
        <v>1</v>
      </c>
      <c r="AX79" s="22">
        <v>1</v>
      </c>
      <c r="AY79" s="22"/>
      <c r="AZ79" s="22"/>
      <c r="BA79" s="22"/>
      <c r="BB79" s="22"/>
      <c r="BC79" s="22"/>
      <c r="BD79" s="69"/>
      <c r="BE79" s="69"/>
      <c r="BF79" s="69"/>
      <c r="BG79" s="69"/>
      <c r="BH79" s="69"/>
      <c r="BI79" s="69"/>
      <c r="BJ79" s="69"/>
      <c r="BK79" s="69"/>
      <c r="BL79" s="69"/>
      <c r="BM79" s="69"/>
      <c r="BN79" s="5"/>
      <c r="BO79" s="22"/>
      <c r="BP79" s="5"/>
      <c r="BQ79" s="5"/>
      <c r="BR79" s="5"/>
      <c r="BS79" s="5"/>
      <c r="BT79" s="5"/>
      <c r="BU79" s="5"/>
      <c r="BV79" s="5"/>
      <c r="BW79" s="5"/>
      <c r="BX79" s="22"/>
      <c r="BY79" s="113">
        <v>20000000</v>
      </c>
      <c r="BZ79" s="22">
        <v>3</v>
      </c>
      <c r="CA79" s="22">
        <v>11</v>
      </c>
      <c r="CB79" s="9">
        <v>44926</v>
      </c>
      <c r="CC79" s="5"/>
      <c r="CD79" s="5"/>
      <c r="CE79" s="113"/>
      <c r="CF79" s="22"/>
      <c r="CG79" s="22"/>
      <c r="CH79" s="9"/>
      <c r="CI79" s="5"/>
      <c r="CJ79" s="5"/>
      <c r="CK79" s="5"/>
      <c r="CL79" s="5"/>
      <c r="CM79" s="22"/>
      <c r="CN79" s="9"/>
      <c r="CO79" s="5">
        <f t="shared" si="11"/>
        <v>20000000</v>
      </c>
      <c r="CP79" s="77">
        <f t="shared" si="12"/>
        <v>3</v>
      </c>
      <c r="CQ79" s="77">
        <f t="shared" si="13"/>
        <v>11</v>
      </c>
      <c r="CR79" s="9">
        <v>44926</v>
      </c>
      <c r="CS79" s="5">
        <f t="shared" si="14"/>
        <v>68000000</v>
      </c>
      <c r="CT79" s="5"/>
      <c r="CU79" s="10"/>
      <c r="CV79" s="10"/>
      <c r="CW79" s="10" t="s">
        <v>132</v>
      </c>
      <c r="CX79" s="10" t="s">
        <v>133</v>
      </c>
      <c r="CY79" s="10"/>
      <c r="CZ79" s="10" t="s">
        <v>217</v>
      </c>
      <c r="DA79" s="10" t="s">
        <v>180</v>
      </c>
      <c r="DB79" s="123" t="s">
        <v>181</v>
      </c>
      <c r="DC79" s="123"/>
    </row>
    <row r="80" spans="1:107" ht="16.5" customHeight="1">
      <c r="A80" s="119" t="s">
        <v>879</v>
      </c>
      <c r="B80" s="10">
        <v>2022</v>
      </c>
      <c r="C80" s="16" t="s">
        <v>880</v>
      </c>
      <c r="D80" s="138" t="s">
        <v>881</v>
      </c>
      <c r="E80" s="17" t="s">
        <v>882</v>
      </c>
      <c r="F80" s="10" t="s">
        <v>883</v>
      </c>
      <c r="G80" s="10" t="s">
        <v>117</v>
      </c>
      <c r="H80" s="10" t="s">
        <v>118</v>
      </c>
      <c r="I80" s="10" t="s">
        <v>119</v>
      </c>
      <c r="J80" s="10" t="s">
        <v>884</v>
      </c>
      <c r="K80" s="10" t="s">
        <v>885</v>
      </c>
      <c r="L80" s="10" t="str">
        <f t="shared" si="10"/>
        <v>DANA GERALDINE MELO ROMERO___</v>
      </c>
      <c r="M80" s="10" t="s">
        <v>122</v>
      </c>
      <c r="N80" s="22">
        <v>1032486275</v>
      </c>
      <c r="O80" s="130"/>
      <c r="P80" s="10" t="s">
        <v>123</v>
      </c>
      <c r="Q80" s="10" t="s">
        <v>124</v>
      </c>
      <c r="R80" s="118" t="s">
        <v>125</v>
      </c>
      <c r="S80" s="118"/>
      <c r="T80" s="10"/>
      <c r="U80" s="10"/>
      <c r="V80" s="22"/>
      <c r="W80" s="10"/>
      <c r="X80" s="10"/>
      <c r="Y80" s="10" t="s">
        <v>886</v>
      </c>
      <c r="Z80" s="22">
        <v>3143452033</v>
      </c>
      <c r="AA80" s="22"/>
      <c r="AB80" s="22">
        <v>8</v>
      </c>
      <c r="AC80" s="10">
        <v>0</v>
      </c>
      <c r="AD80" s="99">
        <v>44581</v>
      </c>
      <c r="AE80" s="100">
        <v>44582</v>
      </c>
      <c r="AF80" s="15" t="s">
        <v>291</v>
      </c>
      <c r="AG80" s="9">
        <v>44824</v>
      </c>
      <c r="AH80" s="113">
        <v>2300000</v>
      </c>
      <c r="AI80" s="113">
        <v>18400000</v>
      </c>
      <c r="AJ80" s="10" t="s">
        <v>887</v>
      </c>
      <c r="AK80" s="10" t="s">
        <v>129</v>
      </c>
      <c r="AL80" s="10">
        <v>395</v>
      </c>
      <c r="AM80" s="10" t="s">
        <v>888</v>
      </c>
      <c r="AN80" s="8" t="s">
        <v>291</v>
      </c>
      <c r="AO80" s="10" t="s">
        <v>131</v>
      </c>
      <c r="AP80" s="22">
        <v>3311601202072</v>
      </c>
      <c r="AQ80" s="10">
        <v>1</v>
      </c>
      <c r="AR80" s="10" t="str">
        <f>IFERROR(VLOOKUP(AQ80,PROGRAMAS!D2:E59,2,0), )</f>
        <v>Propósito 1: Hacer un nuevo contrato social para incrementar la inclusión social, productiva y política</v>
      </c>
      <c r="AS80" s="10">
        <v>20</v>
      </c>
      <c r="AT80" s="10" t="str">
        <f>IFERROR(VLOOKUP(AS80,PROGRAMAS!B2:C59,2,0), )</f>
        <v>Bogotá, referente en cultura, deporte, recreación y actividad física, con parques para el desarrollo y la salud</v>
      </c>
      <c r="AU80" s="10">
        <v>2072</v>
      </c>
      <c r="AV80" s="10" t="str">
        <f>IFERROR(VLOOKUP(AU80,PROGRAMAS!G2:I24,2,0), )</f>
        <v>TEUSAQUILLO REFERENTE EN DEPORTE, RECREACIÓN Y ACTIVIDAD FÍSICA.</v>
      </c>
      <c r="AW80" s="22">
        <v>1</v>
      </c>
      <c r="AX80" s="22">
        <v>1</v>
      </c>
      <c r="AY80" s="22"/>
      <c r="AZ80" s="22"/>
      <c r="BA80" s="22"/>
      <c r="BB80" s="22"/>
      <c r="BC80" s="22"/>
      <c r="BD80" s="69"/>
      <c r="BE80" s="69"/>
      <c r="BF80" s="69"/>
      <c r="BG80" s="69"/>
      <c r="BH80" s="69"/>
      <c r="BI80" s="69"/>
      <c r="BJ80" s="69"/>
      <c r="BK80" s="69"/>
      <c r="BL80" s="69"/>
      <c r="BM80" s="69"/>
      <c r="BN80" s="5"/>
      <c r="BO80" s="22"/>
      <c r="BP80" s="5"/>
      <c r="BQ80" s="5"/>
      <c r="BR80" s="5"/>
      <c r="BS80" s="5"/>
      <c r="BT80" s="5"/>
      <c r="BU80" s="5"/>
      <c r="BV80" s="5"/>
      <c r="BW80" s="5"/>
      <c r="BX80" s="22"/>
      <c r="BY80" s="113">
        <v>7666667</v>
      </c>
      <c r="BZ80" s="22">
        <v>3</v>
      </c>
      <c r="CA80" s="22">
        <v>11</v>
      </c>
      <c r="CB80" s="9">
        <v>44926</v>
      </c>
      <c r="CC80" s="5"/>
      <c r="CD80" s="5"/>
      <c r="CE80" s="113"/>
      <c r="CF80" s="22"/>
      <c r="CG80" s="22"/>
      <c r="CH80" s="9"/>
      <c r="CI80" s="5"/>
      <c r="CJ80" s="5"/>
      <c r="CK80" s="5"/>
      <c r="CL80" s="5"/>
      <c r="CM80" s="22"/>
      <c r="CN80" s="9"/>
      <c r="CO80" s="5">
        <f t="shared" si="11"/>
        <v>7666667</v>
      </c>
      <c r="CP80" s="77">
        <f t="shared" si="12"/>
        <v>3</v>
      </c>
      <c r="CQ80" s="77">
        <f t="shared" si="13"/>
        <v>11</v>
      </c>
      <c r="CR80" s="9">
        <v>44926</v>
      </c>
      <c r="CS80" s="5">
        <f t="shared" si="14"/>
        <v>26066667</v>
      </c>
      <c r="CT80" s="5"/>
      <c r="CU80" s="10"/>
      <c r="CV80" s="10"/>
      <c r="CW80" s="10" t="s">
        <v>132</v>
      </c>
      <c r="CX80" s="10" t="s">
        <v>133</v>
      </c>
      <c r="CY80" s="10"/>
      <c r="CZ80" s="10" t="s">
        <v>217</v>
      </c>
      <c r="DA80" s="10" t="s">
        <v>889</v>
      </c>
      <c r="DB80" s="122" t="s">
        <v>890</v>
      </c>
      <c r="DC80" s="122" t="s">
        <v>150</v>
      </c>
    </row>
    <row r="81" spans="1:108" ht="16.5" customHeight="1">
      <c r="A81" s="119" t="s">
        <v>891</v>
      </c>
      <c r="B81" s="10">
        <v>2022</v>
      </c>
      <c r="C81" s="16" t="s">
        <v>892</v>
      </c>
      <c r="D81" s="138" t="s">
        <v>893</v>
      </c>
      <c r="E81" s="90" t="s">
        <v>894</v>
      </c>
      <c r="F81" s="10" t="s">
        <v>895</v>
      </c>
      <c r="G81" s="10" t="s">
        <v>117</v>
      </c>
      <c r="H81" s="10" t="s">
        <v>118</v>
      </c>
      <c r="I81" s="10" t="s">
        <v>119</v>
      </c>
      <c r="J81" s="10" t="s">
        <v>896</v>
      </c>
      <c r="K81" s="10" t="s">
        <v>897</v>
      </c>
      <c r="L81" s="10" t="str">
        <f t="shared" si="10"/>
        <v>JEIMY ROCIO GIRAL VERGARA___</v>
      </c>
      <c r="M81" s="10" t="s">
        <v>122</v>
      </c>
      <c r="N81" s="22">
        <v>52748681</v>
      </c>
      <c r="O81" s="130"/>
      <c r="P81" s="10" t="s">
        <v>123</v>
      </c>
      <c r="Q81" s="10" t="s">
        <v>124</v>
      </c>
      <c r="R81" s="118" t="s">
        <v>430</v>
      </c>
      <c r="S81" s="118"/>
      <c r="T81" s="10"/>
      <c r="U81" s="10"/>
      <c r="V81" s="22"/>
      <c r="W81" s="10"/>
      <c r="X81" s="10"/>
      <c r="Y81" s="10" t="s">
        <v>898</v>
      </c>
      <c r="Z81" s="22">
        <v>3004380914</v>
      </c>
      <c r="AA81" s="22"/>
      <c r="AB81" s="22">
        <v>8</v>
      </c>
      <c r="AC81" s="10">
        <v>0</v>
      </c>
      <c r="AD81" s="99">
        <v>44581</v>
      </c>
      <c r="AE81" s="100">
        <v>44582</v>
      </c>
      <c r="AF81" s="15" t="s">
        <v>291</v>
      </c>
      <c r="AG81" s="9">
        <v>44824</v>
      </c>
      <c r="AH81" s="113">
        <v>3100000</v>
      </c>
      <c r="AI81" s="113">
        <v>24800000</v>
      </c>
      <c r="AJ81" s="10" t="s">
        <v>899</v>
      </c>
      <c r="AK81" s="10" t="s">
        <v>129</v>
      </c>
      <c r="AL81" s="10">
        <v>392</v>
      </c>
      <c r="AM81" s="10" t="s">
        <v>744</v>
      </c>
      <c r="AN81" s="8" t="s">
        <v>291</v>
      </c>
      <c r="AO81" s="10" t="s">
        <v>131</v>
      </c>
      <c r="AP81" s="22">
        <v>3311605572169</v>
      </c>
      <c r="AQ81" s="10">
        <v>5</v>
      </c>
      <c r="AR81" s="10" t="str">
        <f>IFERROR(VLOOKUP(AQ81,PROGRAMAS!D2:E59,2,0), )</f>
        <v>Propósito 5: Construir Bogotá - Región con gobierno abierto, transparente y ciudadanía consciente</v>
      </c>
      <c r="AS81" s="10">
        <v>57</v>
      </c>
      <c r="AT81" s="10" t="str">
        <f>IFERROR(VLOOKUP(AS81,PROGRAMAS!B2:C59,2,0), )</f>
        <v>Gestión pública local</v>
      </c>
      <c r="AU81" s="10">
        <v>2169</v>
      </c>
      <c r="AV81" s="10" t="str">
        <f>IFERROR(VLOOKUP(AU81,PROGRAMAS!G2:I24,2,0), )</f>
        <v>FORTALECIMIENTO INSTITUCIONAL Y RENDICIÓN DE CUENTAS</v>
      </c>
      <c r="AW81" s="22"/>
      <c r="AX81" s="22"/>
      <c r="AY81" s="22"/>
      <c r="AZ81" s="22"/>
      <c r="BA81" s="22"/>
      <c r="BB81" s="22"/>
      <c r="BC81" s="22"/>
      <c r="BD81" s="69"/>
      <c r="BE81" s="69"/>
      <c r="BF81" s="69"/>
      <c r="BG81" s="69"/>
      <c r="BH81" s="69"/>
      <c r="BI81" s="69"/>
      <c r="BJ81" s="69"/>
      <c r="BK81" s="69"/>
      <c r="BL81" s="69"/>
      <c r="BM81" s="69"/>
      <c r="BN81" s="5"/>
      <c r="BO81" s="22"/>
      <c r="BP81" s="5"/>
      <c r="BQ81" s="5"/>
      <c r="BR81" s="5"/>
      <c r="BS81" s="5"/>
      <c r="BT81" s="5"/>
      <c r="BU81" s="5"/>
      <c r="BV81" s="5"/>
      <c r="BW81" s="5"/>
      <c r="BX81" s="22"/>
      <c r="BY81" s="113"/>
      <c r="BZ81" s="22"/>
      <c r="CA81" s="22"/>
      <c r="CB81" s="9"/>
      <c r="CC81" s="5"/>
      <c r="CD81" s="5"/>
      <c r="CE81" s="113"/>
      <c r="CF81" s="22"/>
      <c r="CG81" s="22"/>
      <c r="CH81" s="9"/>
      <c r="CI81" s="5"/>
      <c r="CJ81" s="5"/>
      <c r="CK81" s="5"/>
      <c r="CL81" s="5"/>
      <c r="CM81" s="22"/>
      <c r="CN81" s="9"/>
      <c r="CO81" s="5">
        <f t="shared" si="11"/>
        <v>0</v>
      </c>
      <c r="CP81" s="77">
        <f t="shared" si="12"/>
        <v>0</v>
      </c>
      <c r="CQ81" s="77">
        <f t="shared" si="13"/>
        <v>0</v>
      </c>
      <c r="CR81" s="116">
        <v>44824</v>
      </c>
      <c r="CS81" s="5">
        <f t="shared" si="14"/>
        <v>24800000</v>
      </c>
      <c r="CT81" s="5"/>
      <c r="CU81" s="10"/>
      <c r="CV81" s="10"/>
      <c r="CW81" s="10" t="s">
        <v>309</v>
      </c>
      <c r="CX81" s="10" t="s">
        <v>309</v>
      </c>
      <c r="CY81" s="10"/>
      <c r="CZ81" s="10" t="s">
        <v>217</v>
      </c>
      <c r="DA81" s="10" t="s">
        <v>240</v>
      </c>
      <c r="DB81" s="122" t="s">
        <v>241</v>
      </c>
    </row>
    <row r="82" spans="1:108" ht="16.5" customHeight="1">
      <c r="A82" s="119" t="s">
        <v>900</v>
      </c>
      <c r="B82" s="10">
        <v>2022</v>
      </c>
      <c r="C82" s="16" t="s">
        <v>901</v>
      </c>
      <c r="D82" s="138" t="s">
        <v>902</v>
      </c>
      <c r="E82" s="17" t="s">
        <v>903</v>
      </c>
      <c r="F82" s="10" t="s">
        <v>904</v>
      </c>
      <c r="G82" s="10" t="s">
        <v>117</v>
      </c>
      <c r="H82" s="10" t="s">
        <v>118</v>
      </c>
      <c r="I82" s="10" t="s">
        <v>119</v>
      </c>
      <c r="J82" s="10" t="s">
        <v>905</v>
      </c>
      <c r="K82" s="10" t="s">
        <v>906</v>
      </c>
      <c r="L82" s="10" t="str">
        <f t="shared" si="10"/>
        <v>EMILFE BAUTISTA RODRIGUEZ___</v>
      </c>
      <c r="M82" s="10" t="s">
        <v>122</v>
      </c>
      <c r="N82" s="22">
        <v>65788523</v>
      </c>
      <c r="O82" s="130"/>
      <c r="P82" s="10" t="s">
        <v>907</v>
      </c>
      <c r="Q82" s="10" t="s">
        <v>124</v>
      </c>
      <c r="R82" s="118" t="s">
        <v>908</v>
      </c>
      <c r="S82" s="118"/>
      <c r="T82" s="10"/>
      <c r="U82" s="10"/>
      <c r="V82" s="22"/>
      <c r="W82" s="10"/>
      <c r="X82" s="10"/>
      <c r="Y82" s="10"/>
      <c r="Z82" s="22">
        <v>3014537132</v>
      </c>
      <c r="AA82" s="22"/>
      <c r="AB82" s="22">
        <v>8</v>
      </c>
      <c r="AC82" s="10">
        <v>0</v>
      </c>
      <c r="AD82" s="99">
        <v>44581</v>
      </c>
      <c r="AE82" s="100">
        <v>44582</v>
      </c>
      <c r="AF82" s="15" t="s">
        <v>291</v>
      </c>
      <c r="AG82" s="9">
        <v>44824</v>
      </c>
      <c r="AH82" s="113">
        <v>4520000</v>
      </c>
      <c r="AI82" s="113">
        <v>36160000</v>
      </c>
      <c r="AJ82" s="10" t="s">
        <v>909</v>
      </c>
      <c r="AK82" s="10" t="s">
        <v>129</v>
      </c>
      <c r="AL82" s="10">
        <v>397</v>
      </c>
      <c r="AM82" s="10" t="s">
        <v>910</v>
      </c>
      <c r="AN82" s="8" t="s">
        <v>291</v>
      </c>
      <c r="AO82" s="10" t="s">
        <v>131</v>
      </c>
      <c r="AP82" s="22">
        <v>3311601242087</v>
      </c>
      <c r="AQ82" s="10">
        <v>1</v>
      </c>
      <c r="AR82" s="10" t="str">
        <f>IFERROR(VLOOKUP(AQ82,PROGRAMAS!D2:E59,2,0), )</f>
        <v>Propósito 1: Hacer un nuevo contrato social para incrementar la inclusión social, productiva y política</v>
      </c>
      <c r="AS82" s="10">
        <v>24</v>
      </c>
      <c r="AT82" s="10" t="str">
        <f>IFERROR(VLOOKUP(AS82,PROGRAMAS!B2:C59,2,0), )</f>
        <v>Bogotá región emprendedora e innovadora</v>
      </c>
      <c r="AU82" s="11">
        <v>2087</v>
      </c>
      <c r="AV82" s="10" t="str">
        <f>IFERROR(VLOOKUP(AU82,PROGRAMAS!G2:I24,2,0), )</f>
        <v xml:space="preserve">TEUSAQUILLO RESPIRA AGRICULTURA_x000D_
</v>
      </c>
      <c r="AW82" s="22"/>
      <c r="AX82" s="22"/>
      <c r="AY82" s="22"/>
      <c r="AZ82" s="22"/>
      <c r="BA82" s="22"/>
      <c r="BB82" s="22"/>
      <c r="BC82" s="22"/>
      <c r="BD82" s="69"/>
      <c r="BE82" s="69"/>
      <c r="BF82" s="69"/>
      <c r="BG82" s="69"/>
      <c r="BH82" s="69"/>
      <c r="BI82" s="69"/>
      <c r="BJ82" s="69"/>
      <c r="BK82" s="69"/>
      <c r="BL82" s="69"/>
      <c r="BM82" s="69"/>
      <c r="BN82" s="5"/>
      <c r="BO82" s="22"/>
      <c r="BP82" s="5"/>
      <c r="BQ82" s="5"/>
      <c r="BR82" s="5"/>
      <c r="BS82" s="5"/>
      <c r="BT82" s="5"/>
      <c r="BU82" s="5"/>
      <c r="BV82" s="5"/>
      <c r="BW82" s="5"/>
      <c r="BX82" s="22"/>
      <c r="BY82" s="113"/>
      <c r="BZ82" s="22"/>
      <c r="CA82" s="22"/>
      <c r="CB82" s="9"/>
      <c r="CC82" s="5"/>
      <c r="CD82" s="5"/>
      <c r="CE82" s="113"/>
      <c r="CF82" s="22"/>
      <c r="CG82" s="22"/>
      <c r="CH82" s="9"/>
      <c r="CI82" s="5"/>
      <c r="CJ82" s="5"/>
      <c r="CK82" s="5"/>
      <c r="CL82" s="5"/>
      <c r="CM82" s="22"/>
      <c r="CN82" s="9"/>
      <c r="CO82" s="5">
        <f t="shared" si="11"/>
        <v>0</v>
      </c>
      <c r="CP82" s="77">
        <f t="shared" si="12"/>
        <v>0</v>
      </c>
      <c r="CQ82" s="77">
        <f t="shared" si="13"/>
        <v>0</v>
      </c>
      <c r="CR82" s="116">
        <v>44824</v>
      </c>
      <c r="CS82" s="5">
        <f t="shared" si="14"/>
        <v>36160000</v>
      </c>
      <c r="CT82" s="5"/>
      <c r="CU82" s="10"/>
      <c r="CV82" s="10"/>
      <c r="CW82" s="10" t="s">
        <v>309</v>
      </c>
      <c r="CX82" s="10" t="s">
        <v>309</v>
      </c>
      <c r="CY82" s="10"/>
      <c r="CZ82" s="10" t="s">
        <v>217</v>
      </c>
      <c r="DA82" s="10" t="s">
        <v>447</v>
      </c>
      <c r="DB82" s="122" t="s">
        <v>448</v>
      </c>
      <c r="DC82" s="122" t="s">
        <v>150</v>
      </c>
    </row>
    <row r="83" spans="1:108" ht="16.5" customHeight="1">
      <c r="A83" s="119" t="s">
        <v>911</v>
      </c>
      <c r="B83" s="10">
        <v>2022</v>
      </c>
      <c r="C83" s="16" t="s">
        <v>912</v>
      </c>
      <c r="D83" s="138" t="s">
        <v>913</v>
      </c>
      <c r="E83" s="17" t="s">
        <v>914</v>
      </c>
      <c r="F83" s="10" t="s">
        <v>915</v>
      </c>
      <c r="G83" s="10" t="s">
        <v>117</v>
      </c>
      <c r="H83" s="10" t="s">
        <v>118</v>
      </c>
      <c r="I83" s="10" t="s">
        <v>119</v>
      </c>
      <c r="J83" s="10" t="s">
        <v>916</v>
      </c>
      <c r="K83" s="10" t="s">
        <v>917</v>
      </c>
      <c r="L83" s="10" t="str">
        <f t="shared" si="10"/>
        <v>WILSON HEDER OROZCO VENECIA___</v>
      </c>
      <c r="M83" s="10" t="s">
        <v>122</v>
      </c>
      <c r="N83" s="22">
        <v>1143357261</v>
      </c>
      <c r="O83" s="130"/>
      <c r="P83" s="10" t="s">
        <v>918</v>
      </c>
      <c r="Q83" s="10" t="s">
        <v>124</v>
      </c>
      <c r="R83" s="118" t="s">
        <v>919</v>
      </c>
      <c r="S83" s="118"/>
      <c r="T83" s="10"/>
      <c r="U83" s="10"/>
      <c r="V83" s="22"/>
      <c r="W83" s="10"/>
      <c r="X83" s="10"/>
      <c r="Y83" s="10"/>
      <c r="Z83" s="22">
        <v>3162399892</v>
      </c>
      <c r="AA83" s="22"/>
      <c r="AB83" s="22">
        <v>8</v>
      </c>
      <c r="AC83" s="10">
        <v>0</v>
      </c>
      <c r="AD83" s="99">
        <v>44581</v>
      </c>
      <c r="AE83" s="100">
        <v>44582</v>
      </c>
      <c r="AF83" s="15" t="s">
        <v>291</v>
      </c>
      <c r="AG83" s="9">
        <v>44824</v>
      </c>
      <c r="AH83" s="113">
        <v>3100000</v>
      </c>
      <c r="AI83" s="113">
        <v>24800000</v>
      </c>
      <c r="AJ83" s="10" t="s">
        <v>920</v>
      </c>
      <c r="AK83" s="10" t="s">
        <v>129</v>
      </c>
      <c r="AL83" s="10">
        <v>399</v>
      </c>
      <c r="AM83" s="10" t="s">
        <v>921</v>
      </c>
      <c r="AN83" s="8" t="s">
        <v>291</v>
      </c>
      <c r="AO83" s="10" t="s">
        <v>131</v>
      </c>
      <c r="AP83" s="22">
        <v>3311601172160</v>
      </c>
      <c r="AQ83" s="10">
        <v>1</v>
      </c>
      <c r="AR83" s="10" t="str">
        <f>IFERROR(VLOOKUP(AQ83,PROGRAMAS!D2:E59,2,0), )</f>
        <v>Propósito 1: Hacer un nuevo contrato social para incrementar la inclusión social, productiva y política</v>
      </c>
      <c r="AS83" s="10">
        <v>17</v>
      </c>
      <c r="AT83" s="10" t="str">
        <f>IFERROR(VLOOKUP(AS83,PROGRAMAS!B2:C59,2,0), )</f>
        <v>Jóvenes con capacidades: Proyecto de vida para la ciudadanía, la innovación y el trabajo del siglo XXI</v>
      </c>
      <c r="AU83" s="10">
        <v>2160</v>
      </c>
      <c r="AV83" s="10" t="str">
        <f>IFERROR(VLOOKUP(AU83,PROGRAMAS!G2:I24,2,0), )</f>
        <v>JOVENES CON FUTURO</v>
      </c>
      <c r="AW83" s="22"/>
      <c r="AX83" s="22"/>
      <c r="AY83" s="22"/>
      <c r="AZ83" s="22"/>
      <c r="BA83" s="22">
        <v>1</v>
      </c>
      <c r="BB83" s="22"/>
      <c r="BC83" s="22"/>
      <c r="BD83" s="69"/>
      <c r="BE83" s="69"/>
      <c r="BF83" s="69"/>
      <c r="BG83" s="69"/>
      <c r="BH83" s="69"/>
      <c r="BI83" s="69"/>
      <c r="BJ83" s="69"/>
      <c r="BK83" s="69"/>
      <c r="BL83" s="69"/>
      <c r="BM83" s="69"/>
      <c r="BN83" s="5"/>
      <c r="BO83" s="22"/>
      <c r="BP83" s="5"/>
      <c r="BQ83" s="5"/>
      <c r="BR83" s="5"/>
      <c r="BS83" s="5"/>
      <c r="BT83" s="5"/>
      <c r="BU83" s="5"/>
      <c r="BV83" s="5"/>
      <c r="BW83" s="5"/>
      <c r="BX83" s="22"/>
      <c r="BY83" s="113"/>
      <c r="BZ83" s="22"/>
      <c r="CA83" s="22"/>
      <c r="CB83" s="9"/>
      <c r="CC83" s="5"/>
      <c r="CD83" s="5"/>
      <c r="CE83" s="113"/>
      <c r="CF83" s="22"/>
      <c r="CG83" s="22"/>
      <c r="CH83" s="9"/>
      <c r="CI83" s="5"/>
      <c r="CJ83" s="5"/>
      <c r="CK83" s="5"/>
      <c r="CL83" s="5"/>
      <c r="CM83" s="22"/>
      <c r="CN83" s="9"/>
      <c r="CO83" s="5">
        <f t="shared" si="11"/>
        <v>0</v>
      </c>
      <c r="CP83" s="77">
        <f t="shared" si="12"/>
        <v>0</v>
      </c>
      <c r="CQ83" s="77">
        <f t="shared" si="13"/>
        <v>0</v>
      </c>
      <c r="CR83" s="116">
        <v>44773</v>
      </c>
      <c r="CS83" s="5">
        <f t="shared" si="14"/>
        <v>24800000</v>
      </c>
      <c r="CT83" s="5"/>
      <c r="CU83" s="10"/>
      <c r="CV83" s="10"/>
      <c r="CW83" s="10" t="s">
        <v>309</v>
      </c>
      <c r="CX83" s="10" t="s">
        <v>309</v>
      </c>
      <c r="CY83" s="10"/>
      <c r="CZ83" s="10" t="s">
        <v>217</v>
      </c>
      <c r="DA83" s="10" t="s">
        <v>447</v>
      </c>
      <c r="DB83" s="122" t="s">
        <v>448</v>
      </c>
      <c r="DC83" s="122" t="s">
        <v>150</v>
      </c>
      <c r="DD83" t="s">
        <v>922</v>
      </c>
    </row>
    <row r="84" spans="1:108" ht="16.5" customHeight="1">
      <c r="A84" s="119" t="s">
        <v>923</v>
      </c>
      <c r="B84" s="10">
        <v>2022</v>
      </c>
      <c r="C84" s="16" t="s">
        <v>924</v>
      </c>
      <c r="D84" s="138" t="s">
        <v>925</v>
      </c>
      <c r="E84" s="17" t="s">
        <v>926</v>
      </c>
      <c r="F84" s="10" t="s">
        <v>927</v>
      </c>
      <c r="G84" s="10" t="s">
        <v>117</v>
      </c>
      <c r="H84" s="10" t="s">
        <v>118</v>
      </c>
      <c r="I84" s="10" t="s">
        <v>119</v>
      </c>
      <c r="J84" s="10" t="s">
        <v>928</v>
      </c>
      <c r="K84" s="10" t="s">
        <v>929</v>
      </c>
      <c r="L84" s="10" t="str">
        <f t="shared" si="10"/>
        <v>MARCO ANTONIO PEREZ JIMENEZ___</v>
      </c>
      <c r="M84" s="10" t="s">
        <v>122</v>
      </c>
      <c r="N84" s="22">
        <v>92555279</v>
      </c>
      <c r="O84" s="130"/>
      <c r="P84" s="10" t="s">
        <v>930</v>
      </c>
      <c r="Q84" s="10" t="s">
        <v>124</v>
      </c>
      <c r="R84" s="118" t="s">
        <v>931</v>
      </c>
      <c r="S84" s="118"/>
      <c r="T84" s="10"/>
      <c r="U84" s="10"/>
      <c r="V84" s="22"/>
      <c r="W84" s="10"/>
      <c r="X84" s="10"/>
      <c r="Y84" s="10" t="s">
        <v>932</v>
      </c>
      <c r="Z84" s="118">
        <v>3148306626</v>
      </c>
      <c r="AA84" s="22"/>
      <c r="AB84" s="22">
        <v>8</v>
      </c>
      <c r="AC84" s="10">
        <v>0</v>
      </c>
      <c r="AD84" s="99">
        <v>44587</v>
      </c>
      <c r="AE84" s="99">
        <v>44593</v>
      </c>
      <c r="AF84" s="15" t="s">
        <v>287</v>
      </c>
      <c r="AG84" s="9">
        <v>44834</v>
      </c>
      <c r="AH84" s="113">
        <v>5500000</v>
      </c>
      <c r="AI84" s="113">
        <v>44000000</v>
      </c>
      <c r="AJ84" s="10" t="s">
        <v>933</v>
      </c>
      <c r="AK84" s="10" t="s">
        <v>262</v>
      </c>
      <c r="AL84" s="10">
        <v>482</v>
      </c>
      <c r="AM84" s="10" t="s">
        <v>934</v>
      </c>
      <c r="AN84" s="8" t="s">
        <v>935</v>
      </c>
      <c r="AO84" s="10" t="s">
        <v>131</v>
      </c>
      <c r="AP84" s="22">
        <v>331160112045</v>
      </c>
      <c r="AQ84" s="10">
        <v>1</v>
      </c>
      <c r="AR84" s="10" t="str">
        <f>IFERROR(VLOOKUP(AQ84,PROGRAMAS!D2:E59,2,0), )</f>
        <v>Propósito 1: Hacer un nuevo contrato social para incrementar la inclusión social, productiva y política</v>
      </c>
      <c r="AS84" s="10">
        <v>1</v>
      </c>
      <c r="AT84" s="10" t="str">
        <f>IFERROR(VLOOKUP(AS84,PROGRAMAS!B2:C59,2,0), )</f>
        <v>Subsidios y transferencias para la equidad</v>
      </c>
      <c r="AU84" s="10">
        <v>2045</v>
      </c>
      <c r="AV84" s="10" t="str">
        <f>IFERROR(VLOOKUP(AU84,PROGRAMAS!G2:I24,2,0), )</f>
        <v>TEUSAQUILLO CON UN NUEVO CONTRATO SOCIAL CON IGUALDAD DE OPORTUNIDADES PARA LA INCLUSIÓN SOCIAL</v>
      </c>
      <c r="AW84" s="22">
        <v>1</v>
      </c>
      <c r="AX84" s="22">
        <v>1</v>
      </c>
      <c r="AY84" s="22"/>
      <c r="AZ84" s="22"/>
      <c r="BA84" s="22"/>
      <c r="BB84" s="22"/>
      <c r="BC84" s="22"/>
      <c r="BD84" s="69"/>
      <c r="BE84" s="69"/>
      <c r="BF84" s="69"/>
      <c r="BG84" s="69"/>
      <c r="BH84" s="69"/>
      <c r="BI84" s="69"/>
      <c r="BJ84" s="69"/>
      <c r="BK84" s="69"/>
      <c r="BL84" s="69"/>
      <c r="BM84" s="69"/>
      <c r="BN84" s="5"/>
      <c r="BO84" s="22"/>
      <c r="BP84" s="5"/>
      <c r="BQ84" s="5"/>
      <c r="BR84" s="5"/>
      <c r="BS84" s="5"/>
      <c r="BT84" s="5"/>
      <c r="BU84" s="5"/>
      <c r="BV84" s="5"/>
      <c r="BW84" s="5"/>
      <c r="BX84" s="22"/>
      <c r="BY84" s="113">
        <v>22000000</v>
      </c>
      <c r="BZ84" s="22">
        <v>4</v>
      </c>
      <c r="CA84" s="22">
        <v>0</v>
      </c>
      <c r="CB84" s="9">
        <v>44957</v>
      </c>
      <c r="CC84" s="5"/>
      <c r="CD84" s="5"/>
      <c r="CE84" s="113"/>
      <c r="CF84" s="22"/>
      <c r="CG84" s="22"/>
      <c r="CH84" s="9"/>
      <c r="CI84" s="5"/>
      <c r="CJ84" s="5"/>
      <c r="CK84" s="5"/>
      <c r="CL84" s="5"/>
      <c r="CM84" s="22"/>
      <c r="CN84" s="9"/>
      <c r="CO84" s="5">
        <f t="shared" si="11"/>
        <v>22000000</v>
      </c>
      <c r="CP84" s="77">
        <f t="shared" si="12"/>
        <v>4</v>
      </c>
      <c r="CQ84" s="77">
        <f t="shared" si="13"/>
        <v>0</v>
      </c>
      <c r="CR84" s="9">
        <v>44957</v>
      </c>
      <c r="CS84" s="5">
        <f t="shared" si="14"/>
        <v>66000000</v>
      </c>
      <c r="CT84" s="5"/>
      <c r="CU84" s="10"/>
      <c r="CV84" s="10"/>
      <c r="CW84" s="10" t="s">
        <v>132</v>
      </c>
      <c r="CX84" s="10" t="s">
        <v>133</v>
      </c>
      <c r="CY84" s="10"/>
      <c r="CZ84" s="10" t="s">
        <v>276</v>
      </c>
      <c r="DA84" s="10" t="s">
        <v>655</v>
      </c>
      <c r="DB84" s="122" t="s">
        <v>807</v>
      </c>
      <c r="DC84" s="122" t="s">
        <v>150</v>
      </c>
    </row>
    <row r="85" spans="1:108" ht="16.5" customHeight="1">
      <c r="A85" s="119" t="s">
        <v>936</v>
      </c>
      <c r="B85" s="10">
        <v>2022</v>
      </c>
      <c r="C85" s="16" t="s">
        <v>937</v>
      </c>
      <c r="D85" s="138" t="s">
        <v>938</v>
      </c>
      <c r="E85" s="17" t="s">
        <v>939</v>
      </c>
      <c r="F85" s="10" t="s">
        <v>940</v>
      </c>
      <c r="G85" s="10" t="s">
        <v>117</v>
      </c>
      <c r="H85" s="10" t="s">
        <v>118</v>
      </c>
      <c r="I85" s="10" t="s">
        <v>119</v>
      </c>
      <c r="J85" s="10" t="s">
        <v>941</v>
      </c>
      <c r="K85" s="10" t="s">
        <v>942</v>
      </c>
      <c r="L85" s="10" t="str">
        <f t="shared" si="10"/>
        <v>LADY JOHANA ORDOÑEZ GUERRERO___</v>
      </c>
      <c r="M85" s="10" t="s">
        <v>122</v>
      </c>
      <c r="N85" s="22">
        <v>1122783005</v>
      </c>
      <c r="O85" s="130"/>
      <c r="P85" s="10" t="s">
        <v>943</v>
      </c>
      <c r="Q85" s="10" t="s">
        <v>124</v>
      </c>
      <c r="R85" s="118" t="s">
        <v>944</v>
      </c>
      <c r="S85" s="118"/>
      <c r="T85" s="10"/>
      <c r="U85" s="10"/>
      <c r="V85" s="22"/>
      <c r="W85" s="10"/>
      <c r="X85" s="10"/>
      <c r="Y85" s="10"/>
      <c r="Z85" s="22">
        <v>3117186674</v>
      </c>
      <c r="AA85" s="22"/>
      <c r="AB85" s="22">
        <v>8</v>
      </c>
      <c r="AC85" s="10">
        <v>0</v>
      </c>
      <c r="AD85" s="99">
        <v>44587</v>
      </c>
      <c r="AE85" s="99">
        <v>44588</v>
      </c>
      <c r="AF85" s="15" t="s">
        <v>401</v>
      </c>
      <c r="AG85" s="9">
        <v>44830</v>
      </c>
      <c r="AH85" s="113">
        <v>5500000</v>
      </c>
      <c r="AI85" s="113">
        <v>44000000</v>
      </c>
      <c r="AJ85" s="10" t="s">
        <v>945</v>
      </c>
      <c r="AK85" s="10" t="s">
        <v>129</v>
      </c>
      <c r="AL85" s="10">
        <v>480</v>
      </c>
      <c r="AM85" s="10" t="s">
        <v>946</v>
      </c>
      <c r="AN85" s="8" t="s">
        <v>935</v>
      </c>
      <c r="AO85" s="10" t="s">
        <v>131</v>
      </c>
      <c r="AP85" s="22">
        <v>331160162113</v>
      </c>
      <c r="AQ85" s="10">
        <v>1</v>
      </c>
      <c r="AR85" s="10" t="str">
        <f>IFERROR(VLOOKUP(AQ85,PROGRAMAS!D2:E59,2,0), )</f>
        <v>Propósito 1: Hacer un nuevo contrato social para incrementar la inclusión social, productiva y política</v>
      </c>
      <c r="AS85" s="10">
        <v>6</v>
      </c>
      <c r="AT85" s="10" t="str">
        <f>IFERROR(VLOOKUP(AS85,PROGRAMAS!B2:C59,2,0), )</f>
        <v>Sistema Distrital de Cuidado</v>
      </c>
      <c r="AU85" s="10">
        <v>2113</v>
      </c>
      <c r="AV85" s="10" t="str">
        <f>IFERROR(VLOOKUP(AU85,PROGRAMAS!G2:I24,2,0), )</f>
        <v>TEUSAQUILLO  INCLUYENTE  PARA LAS PERSONAS CON DISCAPACIDAD Y LA DISMINUCIÓN DE FACTORES DE RIESGO FRENTE AL CONSUMO DE SUSTANCIAS PSICOACTIVAS</v>
      </c>
      <c r="AW85" s="22"/>
      <c r="AX85" s="22"/>
      <c r="AY85" s="22"/>
      <c r="AZ85" s="22"/>
      <c r="BA85" s="22"/>
      <c r="BB85" s="22"/>
      <c r="BC85" s="22"/>
      <c r="BD85" s="69"/>
      <c r="BE85" s="69"/>
      <c r="BF85" s="69"/>
      <c r="BG85" s="69"/>
      <c r="BH85" s="69"/>
      <c r="BI85" s="69"/>
      <c r="BJ85" s="69"/>
      <c r="BK85" s="69"/>
      <c r="BL85" s="69"/>
      <c r="BM85" s="69"/>
      <c r="BN85" s="5"/>
      <c r="BO85" s="22"/>
      <c r="BP85" s="5"/>
      <c r="BQ85" s="5"/>
      <c r="BR85" s="5"/>
      <c r="BS85" s="5"/>
      <c r="BT85" s="5"/>
      <c r="BU85" s="5"/>
      <c r="BV85" s="5"/>
      <c r="BW85" s="5"/>
      <c r="BX85" s="22"/>
      <c r="BY85" s="113"/>
      <c r="BZ85" s="22"/>
      <c r="CA85" s="22"/>
      <c r="CB85" s="9"/>
      <c r="CC85" s="5"/>
      <c r="CD85" s="5"/>
      <c r="CE85" s="113"/>
      <c r="CF85" s="22"/>
      <c r="CG85" s="22"/>
      <c r="CH85" s="9"/>
      <c r="CI85" s="5"/>
      <c r="CJ85" s="5"/>
      <c r="CK85" s="5"/>
      <c r="CL85" s="5"/>
      <c r="CM85" s="22"/>
      <c r="CN85" s="9"/>
      <c r="CO85" s="5">
        <f t="shared" si="11"/>
        <v>0</v>
      </c>
      <c r="CP85" s="77">
        <f t="shared" si="12"/>
        <v>0</v>
      </c>
      <c r="CQ85" s="77">
        <f t="shared" si="13"/>
        <v>0</v>
      </c>
      <c r="CR85" s="116">
        <v>44830</v>
      </c>
      <c r="CS85" s="5">
        <f t="shared" si="14"/>
        <v>44000000</v>
      </c>
      <c r="CT85" s="5"/>
      <c r="CU85" s="10"/>
      <c r="CV85" s="10"/>
      <c r="CW85" s="10" t="s">
        <v>947</v>
      </c>
      <c r="CX85" s="10" t="s">
        <v>309</v>
      </c>
      <c r="CY85" s="10"/>
      <c r="CZ85" s="10" t="s">
        <v>276</v>
      </c>
      <c r="DA85" s="10" t="s">
        <v>655</v>
      </c>
      <c r="DB85" s="122" t="s">
        <v>807</v>
      </c>
      <c r="DC85" s="122" t="s">
        <v>150</v>
      </c>
    </row>
    <row r="86" spans="1:108" ht="16.5" customHeight="1">
      <c r="A86" s="119" t="s">
        <v>948</v>
      </c>
      <c r="B86" s="10">
        <v>2022</v>
      </c>
      <c r="C86" s="16" t="s">
        <v>949</v>
      </c>
      <c r="D86" s="138" t="s">
        <v>950</v>
      </c>
      <c r="E86" s="17" t="s">
        <v>951</v>
      </c>
      <c r="F86" s="10" t="s">
        <v>952</v>
      </c>
      <c r="G86" s="10" t="s">
        <v>117</v>
      </c>
      <c r="H86" s="10" t="s">
        <v>118</v>
      </c>
      <c r="I86" s="10" t="s">
        <v>119</v>
      </c>
      <c r="J86" s="10" t="s">
        <v>953</v>
      </c>
      <c r="K86" s="10" t="s">
        <v>954</v>
      </c>
      <c r="L86" s="10" t="str">
        <f t="shared" si="10"/>
        <v>GIOVANNI FRANCESCO RABELLY PINTO___</v>
      </c>
      <c r="M86" s="10" t="s">
        <v>122</v>
      </c>
      <c r="N86" s="22">
        <v>1022361208</v>
      </c>
      <c r="O86" s="130"/>
      <c r="P86" s="10" t="s">
        <v>123</v>
      </c>
      <c r="Q86" s="10" t="s">
        <v>124</v>
      </c>
      <c r="R86" s="118" t="s">
        <v>125</v>
      </c>
      <c r="S86" s="118"/>
      <c r="T86" s="10"/>
      <c r="U86" s="10"/>
      <c r="V86" s="22"/>
      <c r="W86" s="10"/>
      <c r="X86" s="10"/>
      <c r="Y86" s="10"/>
      <c r="Z86" s="22">
        <v>3016767778</v>
      </c>
      <c r="AA86" s="22"/>
      <c r="AB86" s="22">
        <v>8</v>
      </c>
      <c r="AC86" s="10">
        <v>0</v>
      </c>
      <c r="AD86" s="99">
        <v>44587</v>
      </c>
      <c r="AE86" s="99">
        <v>44595</v>
      </c>
      <c r="AF86" s="15" t="s">
        <v>361</v>
      </c>
      <c r="AG86" s="9">
        <v>44836</v>
      </c>
      <c r="AH86" s="113">
        <v>2300000</v>
      </c>
      <c r="AI86" s="113">
        <v>18400000</v>
      </c>
      <c r="AJ86" s="10" t="s">
        <v>955</v>
      </c>
      <c r="AK86" s="10" t="s">
        <v>129</v>
      </c>
      <c r="AL86" s="10">
        <v>485</v>
      </c>
      <c r="AM86" s="10" t="s">
        <v>956</v>
      </c>
      <c r="AN86" s="8" t="s">
        <v>935</v>
      </c>
      <c r="AO86" s="10" t="s">
        <v>131</v>
      </c>
      <c r="AP86" s="22">
        <v>3311602342142</v>
      </c>
      <c r="AQ86" s="10">
        <v>2</v>
      </c>
      <c r="AR86" s="10" t="str">
        <f>IFERROR(VLOOKUP(AQ86,PROGRAMAS!D2:E59,2,0), )</f>
        <v>Propósito 2 : Cambiar Nuestros Hábitos de Vida para Reverdecer a Bogotá y Adaptarnos y Mitigar la Crisis Climática</v>
      </c>
      <c r="AS86" s="10">
        <v>34</v>
      </c>
      <c r="AT86" s="10" t="str">
        <f>IFERROR(VLOOKUP(AS86,PROGRAMAS!B2:C59,2,0), )</f>
        <v>Bogotá protectora de los animales</v>
      </c>
      <c r="AU86" s="10">
        <v>2142</v>
      </c>
      <c r="AV86" s="10" t="str">
        <f>IFERROR(VLOOKUP(AU86,PROGRAMAS!G2:I24,2,0), )</f>
        <v>TEUSAQUILLO RESPIRA BIENESTAR POR LOS ANIMALES</v>
      </c>
      <c r="AW86" s="22"/>
      <c r="AX86" s="22"/>
      <c r="AY86" s="22"/>
      <c r="AZ86" s="22"/>
      <c r="BA86" s="22"/>
      <c r="BB86" s="22"/>
      <c r="BC86" s="22"/>
      <c r="BD86" s="69"/>
      <c r="BE86" s="69"/>
      <c r="BF86" s="69"/>
      <c r="BG86" s="69"/>
      <c r="BH86" s="69"/>
      <c r="BI86" s="69"/>
      <c r="BJ86" s="69"/>
      <c r="BK86" s="69"/>
      <c r="BL86" s="69"/>
      <c r="BM86" s="69"/>
      <c r="BN86" s="5"/>
      <c r="BO86" s="22"/>
      <c r="BP86" s="5"/>
      <c r="BQ86" s="5"/>
      <c r="BR86" s="5"/>
      <c r="BS86" s="5"/>
      <c r="BT86" s="5"/>
      <c r="BU86" s="5"/>
      <c r="BV86" s="5"/>
      <c r="BW86" s="5"/>
      <c r="BX86" s="22"/>
      <c r="BY86" s="5">
        <v>5596667</v>
      </c>
      <c r="BZ86" s="77">
        <v>2</v>
      </c>
      <c r="CA86" s="77">
        <v>13</v>
      </c>
      <c r="CB86" s="9">
        <v>44910</v>
      </c>
      <c r="CC86" s="5"/>
      <c r="CD86" s="5"/>
      <c r="CE86" s="113"/>
      <c r="CF86" s="22"/>
      <c r="CG86" s="22"/>
      <c r="CH86" s="9"/>
      <c r="CI86" s="5"/>
      <c r="CJ86" s="5"/>
      <c r="CK86" s="5"/>
      <c r="CL86" s="5"/>
      <c r="CM86" s="22"/>
      <c r="CN86" s="9"/>
      <c r="CO86" s="5"/>
      <c r="CP86" s="77"/>
      <c r="CQ86" s="77"/>
      <c r="CR86" s="9">
        <v>44910</v>
      </c>
      <c r="CS86" s="5">
        <f t="shared" si="14"/>
        <v>23996667</v>
      </c>
      <c r="CT86" s="5"/>
      <c r="CU86" s="10"/>
      <c r="CV86" s="10"/>
      <c r="CW86" s="10" t="s">
        <v>132</v>
      </c>
      <c r="CX86" s="10" t="s">
        <v>133</v>
      </c>
      <c r="CY86" s="10"/>
      <c r="CZ86" s="10" t="s">
        <v>276</v>
      </c>
      <c r="DA86" s="10" t="s">
        <v>957</v>
      </c>
      <c r="DB86" s="122" t="s">
        <v>958</v>
      </c>
      <c r="DC86" s="122" t="s">
        <v>150</v>
      </c>
    </row>
    <row r="87" spans="1:108" ht="16.5" customHeight="1">
      <c r="A87" s="119" t="s">
        <v>959</v>
      </c>
      <c r="B87" s="10">
        <v>2022</v>
      </c>
      <c r="C87" s="16" t="s">
        <v>960</v>
      </c>
      <c r="D87" s="138" t="s">
        <v>961</v>
      </c>
      <c r="E87" s="17" t="s">
        <v>962</v>
      </c>
      <c r="F87" s="10" t="s">
        <v>963</v>
      </c>
      <c r="G87" s="10" t="s">
        <v>117</v>
      </c>
      <c r="H87" s="10" t="s">
        <v>118</v>
      </c>
      <c r="I87" s="10" t="s">
        <v>119</v>
      </c>
      <c r="J87" s="10" t="s">
        <v>964</v>
      </c>
      <c r="K87" s="10" t="s">
        <v>965</v>
      </c>
      <c r="L87" s="10" t="str">
        <f t="shared" si="10"/>
        <v>FLOR MARIA GARCIA URREA_DIEGO ALEJANDRO CASTELLANOS CASTILLO__</v>
      </c>
      <c r="M87" s="10" t="s">
        <v>122</v>
      </c>
      <c r="N87" s="22">
        <v>52203594</v>
      </c>
      <c r="O87" s="130"/>
      <c r="P87" s="10" t="s">
        <v>123</v>
      </c>
      <c r="Q87" s="10" t="s">
        <v>124</v>
      </c>
      <c r="R87" s="118" t="s">
        <v>966</v>
      </c>
      <c r="S87" s="118"/>
      <c r="T87" s="10"/>
      <c r="U87" s="10"/>
      <c r="V87" s="22"/>
      <c r="W87" s="10"/>
      <c r="X87" s="10"/>
      <c r="Y87" t="s">
        <v>967</v>
      </c>
      <c r="Z87" s="22">
        <v>3023749418</v>
      </c>
      <c r="AA87" s="22"/>
      <c r="AB87" s="22">
        <v>8</v>
      </c>
      <c r="AC87" s="10">
        <v>0</v>
      </c>
      <c r="AD87" s="99">
        <v>44585</v>
      </c>
      <c r="AE87" s="103">
        <v>44589</v>
      </c>
      <c r="AF87" s="15" t="s">
        <v>421</v>
      </c>
      <c r="AG87" s="9">
        <v>44827</v>
      </c>
      <c r="AH87" s="113">
        <v>2600000</v>
      </c>
      <c r="AI87" s="113">
        <v>20800000</v>
      </c>
      <c r="AJ87" s="10" t="s">
        <v>968</v>
      </c>
      <c r="AK87" s="10" t="s">
        <v>129</v>
      </c>
      <c r="AL87" s="10">
        <v>417</v>
      </c>
      <c r="AM87" t="s">
        <v>969</v>
      </c>
      <c r="AN87" s="73" t="s">
        <v>524</v>
      </c>
      <c r="AO87" s="10" t="s">
        <v>131</v>
      </c>
      <c r="AP87" s="22">
        <v>3311605572169</v>
      </c>
      <c r="AQ87" s="10">
        <v>5</v>
      </c>
      <c r="AR87" s="10" t="str">
        <f>IFERROR(VLOOKUP(AQ87,PROGRAMAS!D2:E59,2,0), )</f>
        <v>Propósito 5: Construir Bogotá - Región con gobierno abierto, transparente y ciudadanía consciente</v>
      </c>
      <c r="AS87" s="10">
        <v>57</v>
      </c>
      <c r="AT87" s="10" t="str">
        <f>IFERROR(VLOOKUP(AS87,PROGRAMAS!B2:C59,2,0), )</f>
        <v>Gestión pública local</v>
      </c>
      <c r="AU87" s="10">
        <v>2169</v>
      </c>
      <c r="AV87" s="10" t="str">
        <f>IFERROR(VLOOKUP(AU87,PROGRAMAS!G2:I24,2,0), )</f>
        <v>FORTALECIMIENTO INSTITUCIONAL Y RENDICIÓN DE CUENTAS</v>
      </c>
      <c r="AW87" s="22">
        <v>1</v>
      </c>
      <c r="AX87" s="22">
        <v>1</v>
      </c>
      <c r="AY87" s="22">
        <v>1</v>
      </c>
      <c r="AZ87" s="22"/>
      <c r="BA87" s="22"/>
      <c r="BB87" s="22"/>
      <c r="BC87" s="22"/>
      <c r="BD87" s="69">
        <v>44713</v>
      </c>
      <c r="BE87" s="69"/>
      <c r="BF87" s="69"/>
      <c r="BG87" s="69"/>
      <c r="BH87" s="69"/>
      <c r="BI87" s="69"/>
      <c r="BJ87" s="69"/>
      <c r="BK87" s="69"/>
      <c r="BL87" s="69"/>
      <c r="BM87" s="69"/>
      <c r="BN87" s="5" t="s">
        <v>364</v>
      </c>
      <c r="BO87" s="22">
        <v>1024470372</v>
      </c>
      <c r="BP87" s="5" t="s">
        <v>970</v>
      </c>
      <c r="BQ87" s="5"/>
      <c r="BR87" s="5"/>
      <c r="BS87" s="5"/>
      <c r="BT87" s="5"/>
      <c r="BU87" s="5"/>
      <c r="BV87" s="5"/>
      <c r="BW87" s="5"/>
      <c r="BX87" s="22"/>
      <c r="BY87" s="113">
        <v>8060000</v>
      </c>
      <c r="BZ87" s="22">
        <v>3</v>
      </c>
      <c r="CA87" s="22">
        <v>4</v>
      </c>
      <c r="CB87" s="9">
        <v>44926</v>
      </c>
      <c r="CC87" s="5"/>
      <c r="CD87" s="5"/>
      <c r="CE87" s="113"/>
      <c r="CF87" s="22"/>
      <c r="CG87" s="22"/>
      <c r="CH87" s="9"/>
      <c r="CI87" s="5"/>
      <c r="CJ87" s="5"/>
      <c r="CK87" s="5"/>
      <c r="CL87" s="5"/>
      <c r="CM87" s="22"/>
      <c r="CN87" s="9"/>
      <c r="CO87" s="5">
        <f t="shared" si="11"/>
        <v>8060000</v>
      </c>
      <c r="CP87" s="77">
        <f t="shared" si="12"/>
        <v>3</v>
      </c>
      <c r="CQ87" s="77">
        <f t="shared" si="13"/>
        <v>4</v>
      </c>
      <c r="CR87" s="9">
        <v>44926</v>
      </c>
      <c r="CS87" s="5">
        <f t="shared" si="14"/>
        <v>28860000</v>
      </c>
      <c r="CT87" s="5"/>
      <c r="CU87" s="10"/>
      <c r="CV87" s="10"/>
      <c r="CW87" s="10" t="s">
        <v>132</v>
      </c>
      <c r="CX87" s="10" t="s">
        <v>133</v>
      </c>
      <c r="CY87" s="10"/>
      <c r="CZ87" s="10" t="s">
        <v>239</v>
      </c>
      <c r="DA87" s="10" t="s">
        <v>971</v>
      </c>
      <c r="DB87" s="122" t="s">
        <v>972</v>
      </c>
      <c r="DC87" s="122" t="s">
        <v>512</v>
      </c>
    </row>
    <row r="88" spans="1:108" ht="16.5" customHeight="1">
      <c r="A88" s="119" t="s">
        <v>973</v>
      </c>
      <c r="B88" s="10">
        <v>2022</v>
      </c>
      <c r="C88" s="16" t="s">
        <v>974</v>
      </c>
      <c r="D88" s="138" t="s">
        <v>975</v>
      </c>
      <c r="E88" s="17" t="s">
        <v>976</v>
      </c>
      <c r="F88" s="10" t="s">
        <v>977</v>
      </c>
      <c r="G88" s="10" t="s">
        <v>117</v>
      </c>
      <c r="H88" s="10" t="s">
        <v>118</v>
      </c>
      <c r="I88" s="10" t="s">
        <v>119</v>
      </c>
      <c r="J88" s="10" t="s">
        <v>978</v>
      </c>
      <c r="K88" s="10" t="s">
        <v>979</v>
      </c>
      <c r="L88" s="10" t="str">
        <f t="shared" si="10"/>
        <v>JAVIER RODRIGO HERNANDEZ MENESES___</v>
      </c>
      <c r="M88" s="10" t="s">
        <v>122</v>
      </c>
      <c r="N88" s="22">
        <v>79847194</v>
      </c>
      <c r="O88" s="130"/>
      <c r="P88" s="10" t="s">
        <v>123</v>
      </c>
      <c r="Q88" s="10" t="s">
        <v>124</v>
      </c>
      <c r="R88" s="118" t="s">
        <v>125</v>
      </c>
      <c r="S88" s="118"/>
      <c r="T88" s="10"/>
      <c r="U88" s="10"/>
      <c r="V88" s="22"/>
      <c r="W88" s="10"/>
      <c r="X88" s="10"/>
      <c r="Y88" s="10" t="s">
        <v>980</v>
      </c>
      <c r="Z88" s="22">
        <v>3103786612</v>
      </c>
      <c r="AA88" s="22"/>
      <c r="AB88" s="22">
        <v>8</v>
      </c>
      <c r="AC88" s="10">
        <v>0</v>
      </c>
      <c r="AD88" s="99">
        <v>44588</v>
      </c>
      <c r="AE88" s="104">
        <v>44595</v>
      </c>
      <c r="AF88" s="15" t="s">
        <v>361</v>
      </c>
      <c r="AG88" s="9">
        <v>44836</v>
      </c>
      <c r="AH88" s="113">
        <v>2300000</v>
      </c>
      <c r="AI88" s="113">
        <v>18400000</v>
      </c>
      <c r="AJ88" s="10" t="s">
        <v>981</v>
      </c>
      <c r="AK88" s="10" t="s">
        <v>129</v>
      </c>
      <c r="AL88" s="10">
        <v>518</v>
      </c>
      <c r="AM88" s="10" t="s">
        <v>982</v>
      </c>
      <c r="AN88" s="8" t="s">
        <v>413</v>
      </c>
      <c r="AO88" s="10" t="s">
        <v>131</v>
      </c>
      <c r="AP88" s="22">
        <v>331160162094</v>
      </c>
      <c r="AQ88" s="10">
        <v>1</v>
      </c>
      <c r="AR88" s="10" t="str">
        <f>IFERROR(VLOOKUP(AQ88,PROGRAMAS!D2:E59,2,0), )</f>
        <v>Propósito 1: Hacer un nuevo contrato social para incrementar la inclusión social, productiva y política</v>
      </c>
      <c r="AS88" s="10">
        <v>6</v>
      </c>
      <c r="AT88" s="10" t="str">
        <f>IFERROR(VLOOKUP(AS88,PROGRAMAS!B2:C59,2,0), )</f>
        <v>Sistema Distrital de Cuidado</v>
      </c>
      <c r="AU88" s="10">
        <v>2094</v>
      </c>
      <c r="AV88" s="10" t="str">
        <f>IFERROR(VLOOKUP(AU88,PROGRAMAS!G2:I24,2,0), )</f>
        <v>TEUSAQUILLO CONSTRUYENDO ACCIONES PARA EL FORTALECIMIENTO DE CAPACIDADES DE LA GENTE, LA REACTIVACIÓN ECONÓMICA Y EL IMPULSO EMPRESARIAL E INDUSTRIAL DE LA LOCALIDAD.</v>
      </c>
      <c r="AW88" s="22">
        <v>1</v>
      </c>
      <c r="AX88" s="22">
        <v>1</v>
      </c>
      <c r="AY88" s="22"/>
      <c r="AZ88" s="22"/>
      <c r="BA88" s="22"/>
      <c r="BB88" s="22"/>
      <c r="BC88" s="22"/>
      <c r="BD88" s="69"/>
      <c r="BE88" s="69"/>
      <c r="BF88" s="69"/>
      <c r="BG88" s="69"/>
      <c r="BH88" s="69"/>
      <c r="BI88" s="69"/>
      <c r="BJ88" s="69"/>
      <c r="BK88" s="69"/>
      <c r="BL88" s="69"/>
      <c r="BM88" s="69"/>
      <c r="BN88" s="5"/>
      <c r="BO88" s="22"/>
      <c r="BP88" s="5"/>
      <c r="BQ88" s="5"/>
      <c r="BR88" s="5"/>
      <c r="BS88" s="5"/>
      <c r="BT88" s="5"/>
      <c r="BU88" s="5"/>
      <c r="BV88" s="5"/>
      <c r="BW88" s="5"/>
      <c r="BX88" s="22"/>
      <c r="BY88" s="113">
        <v>6900000</v>
      </c>
      <c r="BZ88" s="22">
        <v>3</v>
      </c>
      <c r="CA88" s="22">
        <v>0</v>
      </c>
      <c r="CB88" s="9">
        <v>44928</v>
      </c>
      <c r="CC88" s="5"/>
      <c r="CD88" s="5"/>
      <c r="CE88" s="113"/>
      <c r="CF88" s="22"/>
      <c r="CG88" s="22"/>
      <c r="CH88" s="9"/>
      <c r="CI88" s="5"/>
      <c r="CJ88" s="5"/>
      <c r="CK88" s="5"/>
      <c r="CL88" s="5"/>
      <c r="CM88" s="22"/>
      <c r="CN88" s="9"/>
      <c r="CO88" s="5">
        <f t="shared" si="11"/>
        <v>6900000</v>
      </c>
      <c r="CP88" s="77">
        <f t="shared" si="12"/>
        <v>3</v>
      </c>
      <c r="CQ88" s="77">
        <f t="shared" si="13"/>
        <v>0</v>
      </c>
      <c r="CR88" s="116">
        <v>44928</v>
      </c>
      <c r="CS88" s="5">
        <f t="shared" si="14"/>
        <v>25300000</v>
      </c>
      <c r="CT88" s="5"/>
      <c r="CU88" s="10"/>
      <c r="CV88" s="10"/>
      <c r="CW88" s="10" t="s">
        <v>132</v>
      </c>
      <c r="CX88" s="10" t="s">
        <v>133</v>
      </c>
      <c r="CY88" s="10"/>
      <c r="CZ88" s="10" t="s">
        <v>239</v>
      </c>
      <c r="DA88" s="10" t="s">
        <v>971</v>
      </c>
      <c r="DB88" s="122" t="s">
        <v>972</v>
      </c>
      <c r="DC88" s="122" t="s">
        <v>512</v>
      </c>
    </row>
    <row r="89" spans="1:108" ht="16.5" customHeight="1">
      <c r="A89" s="119" t="s">
        <v>983</v>
      </c>
      <c r="B89" s="10">
        <v>2022</v>
      </c>
      <c r="C89" s="16" t="s">
        <v>984</v>
      </c>
      <c r="D89" s="138" t="s">
        <v>985</v>
      </c>
      <c r="E89" s="17" t="s">
        <v>986</v>
      </c>
      <c r="F89" s="10" t="s">
        <v>987</v>
      </c>
      <c r="G89" s="10" t="s">
        <v>117</v>
      </c>
      <c r="H89" s="10" t="s">
        <v>118</v>
      </c>
      <c r="I89" s="10" t="s">
        <v>119</v>
      </c>
      <c r="J89" s="10" t="s">
        <v>988</v>
      </c>
      <c r="K89" s="10" t="s">
        <v>989</v>
      </c>
      <c r="L89" s="10" t="str">
        <f t="shared" si="10"/>
        <v>ANGGY LORENA MARTINEZ DIAZ___</v>
      </c>
      <c r="M89" s="10" t="s">
        <v>122</v>
      </c>
      <c r="N89" s="22">
        <v>1031152615</v>
      </c>
      <c r="O89" s="130"/>
      <c r="P89" s="10" t="s">
        <v>123</v>
      </c>
      <c r="Q89" s="10" t="s">
        <v>124</v>
      </c>
      <c r="R89" s="118" t="s">
        <v>990</v>
      </c>
      <c r="S89" s="118"/>
      <c r="T89" s="10"/>
      <c r="U89" s="10"/>
      <c r="V89" s="22"/>
      <c r="W89" s="10"/>
      <c r="X89" s="10"/>
      <c r="Y89" s="10"/>
      <c r="Z89" s="22">
        <v>3214951148</v>
      </c>
      <c r="AA89" s="22"/>
      <c r="AB89" s="22">
        <v>8</v>
      </c>
      <c r="AC89" s="10">
        <v>0</v>
      </c>
      <c r="AD89" s="99">
        <v>44588</v>
      </c>
      <c r="AE89" s="103">
        <v>44593</v>
      </c>
      <c r="AF89" s="15" t="s">
        <v>287</v>
      </c>
      <c r="AG89" s="9">
        <v>44834</v>
      </c>
      <c r="AH89" s="113">
        <v>5000000</v>
      </c>
      <c r="AI89" s="113">
        <v>40000000</v>
      </c>
      <c r="AJ89" s="10" t="s">
        <v>991</v>
      </c>
      <c r="AK89" s="10" t="s">
        <v>129</v>
      </c>
      <c r="AL89" s="10">
        <v>510</v>
      </c>
      <c r="AM89" t="s">
        <v>992</v>
      </c>
      <c r="AN89" s="73" t="s">
        <v>421</v>
      </c>
      <c r="AO89" s="10" t="s">
        <v>131</v>
      </c>
      <c r="AP89" s="22">
        <v>3311605572169</v>
      </c>
      <c r="AQ89" s="10">
        <v>5</v>
      </c>
      <c r="AR89" s="10" t="str">
        <f>IFERROR(VLOOKUP(AQ89,PROGRAMAS!D2:E59,2,0), )</f>
        <v>Propósito 5: Construir Bogotá - Región con gobierno abierto, transparente y ciudadanía consciente</v>
      </c>
      <c r="AS89" s="10">
        <v>57</v>
      </c>
      <c r="AT89" s="10" t="str">
        <f>IFERROR(VLOOKUP(AS89,PROGRAMAS!B2:C59,2,0), )</f>
        <v>Gestión pública local</v>
      </c>
      <c r="AU89" s="10">
        <v>2169</v>
      </c>
      <c r="AV89" s="10" t="str">
        <f>IFERROR(VLOOKUP(AU89,PROGRAMAS!G2:I24,2,0), )</f>
        <v>FORTALECIMIENTO INSTITUCIONAL Y RENDICIÓN DE CUENTAS</v>
      </c>
      <c r="AW89" s="22"/>
      <c r="AX89" s="22"/>
      <c r="AY89" s="22"/>
      <c r="AZ89" s="22"/>
      <c r="BA89" s="22"/>
      <c r="BB89" s="22"/>
      <c r="BC89" s="22"/>
      <c r="BD89" s="69"/>
      <c r="BE89" s="69"/>
      <c r="BF89" s="69"/>
      <c r="BG89" s="69"/>
      <c r="BH89" s="69"/>
      <c r="BI89" s="69"/>
      <c r="BJ89" s="69"/>
      <c r="BK89" s="69"/>
      <c r="BL89" s="69"/>
      <c r="BM89" s="69"/>
      <c r="BN89" s="5"/>
      <c r="BO89" s="22"/>
      <c r="BP89" s="5"/>
      <c r="BQ89" s="5"/>
      <c r="BR89" s="5"/>
      <c r="BS89" s="5"/>
      <c r="BT89" s="5"/>
      <c r="BU89" s="5"/>
      <c r="BV89" s="5"/>
      <c r="BW89" s="5"/>
      <c r="BX89" s="22"/>
      <c r="BY89" s="113"/>
      <c r="BZ89" s="22"/>
      <c r="CA89" s="22"/>
      <c r="CB89" s="9"/>
      <c r="CC89" s="5"/>
      <c r="CD89" s="5"/>
      <c r="CE89" s="113"/>
      <c r="CF89" s="22"/>
      <c r="CG89" s="22"/>
      <c r="CH89" s="9"/>
      <c r="CI89" s="5"/>
      <c r="CJ89" s="5"/>
      <c r="CK89" s="5"/>
      <c r="CL89" s="5"/>
      <c r="CM89" s="22"/>
      <c r="CN89" s="9"/>
      <c r="CO89" s="5">
        <f t="shared" si="11"/>
        <v>0</v>
      </c>
      <c r="CP89" s="77">
        <f t="shared" si="12"/>
        <v>0</v>
      </c>
      <c r="CQ89" s="77">
        <f t="shared" si="13"/>
        <v>0</v>
      </c>
      <c r="CR89" s="116">
        <v>44834</v>
      </c>
      <c r="CS89" s="5">
        <f t="shared" si="14"/>
        <v>40000000</v>
      </c>
      <c r="CT89" s="5"/>
      <c r="CU89" s="10"/>
      <c r="CV89" s="10"/>
      <c r="CW89" s="10" t="s">
        <v>309</v>
      </c>
      <c r="CX89" s="10" t="s">
        <v>309</v>
      </c>
      <c r="CY89" s="10"/>
      <c r="CZ89" s="10" t="s">
        <v>239</v>
      </c>
      <c r="DA89" s="10" t="s">
        <v>715</v>
      </c>
      <c r="DB89" s="122" t="s">
        <v>716</v>
      </c>
      <c r="DC89" s="122" t="s">
        <v>150</v>
      </c>
    </row>
    <row r="90" spans="1:108" ht="16.5" customHeight="1">
      <c r="A90" s="119" t="s">
        <v>993</v>
      </c>
      <c r="B90" s="10">
        <v>2022</v>
      </c>
      <c r="C90" s="16" t="s">
        <v>994</v>
      </c>
      <c r="D90" s="138" t="s">
        <v>995</v>
      </c>
      <c r="E90" s="17" t="s">
        <v>996</v>
      </c>
      <c r="F90" s="10" t="s">
        <v>997</v>
      </c>
      <c r="G90" s="10" t="s">
        <v>117</v>
      </c>
      <c r="H90" s="10" t="s">
        <v>118</v>
      </c>
      <c r="I90" s="10" t="s">
        <v>119</v>
      </c>
      <c r="J90" s="10" t="s">
        <v>978</v>
      </c>
      <c r="K90" s="10" t="s">
        <v>998</v>
      </c>
      <c r="L90" s="10" t="str">
        <f t="shared" si="10"/>
        <v>MARITZA PINZON SANCHEZ___</v>
      </c>
      <c r="M90" s="10" t="s">
        <v>122</v>
      </c>
      <c r="N90" s="22">
        <v>52544046</v>
      </c>
      <c r="O90" s="130"/>
      <c r="P90" s="10" t="s">
        <v>123</v>
      </c>
      <c r="Q90" s="10" t="s">
        <v>124</v>
      </c>
      <c r="R90" s="118" t="s">
        <v>125</v>
      </c>
      <c r="S90" s="118"/>
      <c r="T90" s="10"/>
      <c r="U90" s="10"/>
      <c r="V90" s="22"/>
      <c r="W90" s="10"/>
      <c r="X90" s="10"/>
      <c r="Y90" s="10" t="s">
        <v>999</v>
      </c>
      <c r="Z90" s="22">
        <v>3102575199</v>
      </c>
      <c r="AA90" s="22"/>
      <c r="AB90" s="22">
        <v>8</v>
      </c>
      <c r="AC90" s="10">
        <v>0</v>
      </c>
      <c r="AD90" s="99">
        <v>44588</v>
      </c>
      <c r="AE90" s="104">
        <v>44595</v>
      </c>
      <c r="AF90" s="15" t="s">
        <v>361</v>
      </c>
      <c r="AG90" s="9">
        <v>44829</v>
      </c>
      <c r="AH90" s="113">
        <v>2300000</v>
      </c>
      <c r="AI90" s="113">
        <v>18400000</v>
      </c>
      <c r="AJ90" s="10" t="s">
        <v>1000</v>
      </c>
      <c r="AK90" s="10" t="s">
        <v>129</v>
      </c>
      <c r="AL90" s="10">
        <v>512</v>
      </c>
      <c r="AM90" t="s">
        <v>1001</v>
      </c>
      <c r="AN90" s="73" t="s">
        <v>413</v>
      </c>
      <c r="AO90" s="10" t="s">
        <v>131</v>
      </c>
      <c r="AP90" s="22">
        <v>33116016</v>
      </c>
      <c r="AQ90" s="10">
        <v>1</v>
      </c>
      <c r="AR90" s="10" t="str">
        <f>IFERROR(VLOOKUP(AQ90,PROGRAMAS!D2:E59,2,0), )</f>
        <v>Propósito 1: Hacer un nuevo contrato social para incrementar la inclusión social, productiva y política</v>
      </c>
      <c r="AS90" s="10">
        <v>6</v>
      </c>
      <c r="AT90" s="10" t="str">
        <f>IFERROR(VLOOKUP(AS90,PROGRAMAS!B2:C59,2,0), )</f>
        <v>Sistema Distrital de Cuidado</v>
      </c>
      <c r="AU90" s="10"/>
      <c r="AV90" s="10">
        <f>IFERROR(VLOOKUP(AU90,PROGRAMAS!G2:I24,2,0), )</f>
        <v>0</v>
      </c>
      <c r="AW90" s="22">
        <v>1</v>
      </c>
      <c r="AX90" s="22">
        <v>1</v>
      </c>
      <c r="AY90" s="22"/>
      <c r="AZ90" s="22"/>
      <c r="BA90" s="22"/>
      <c r="BB90" s="22"/>
      <c r="BC90" s="22"/>
      <c r="BD90" s="69"/>
      <c r="BE90" s="69"/>
      <c r="BF90" s="69"/>
      <c r="BG90" s="69"/>
      <c r="BH90" s="69"/>
      <c r="BI90" s="69"/>
      <c r="BJ90" s="69"/>
      <c r="BK90" s="69"/>
      <c r="BL90" s="69"/>
      <c r="BM90" s="69"/>
      <c r="BN90" s="5"/>
      <c r="BO90" s="22"/>
      <c r="BP90" s="5"/>
      <c r="BQ90" s="5"/>
      <c r="BR90" s="5"/>
      <c r="BS90" s="5"/>
      <c r="BT90" s="5"/>
      <c r="BU90" s="5"/>
      <c r="BV90" s="5"/>
      <c r="BW90" s="5"/>
      <c r="BX90" s="22"/>
      <c r="BY90" s="113">
        <v>7283333</v>
      </c>
      <c r="BZ90" s="22">
        <v>3</v>
      </c>
      <c r="CA90" s="22">
        <v>5</v>
      </c>
      <c r="CB90" s="9">
        <v>44933</v>
      </c>
      <c r="CC90" s="5"/>
      <c r="CD90" s="5"/>
      <c r="CE90" s="113"/>
      <c r="CF90" s="22"/>
      <c r="CG90" s="22"/>
      <c r="CH90" s="9"/>
      <c r="CI90" s="5"/>
      <c r="CJ90" s="5"/>
      <c r="CK90" s="5"/>
      <c r="CL90" s="5"/>
      <c r="CM90" s="22"/>
      <c r="CN90" s="9"/>
      <c r="CO90" s="5">
        <f t="shared" si="11"/>
        <v>7283333</v>
      </c>
      <c r="CP90" s="77">
        <f t="shared" si="12"/>
        <v>3</v>
      </c>
      <c r="CQ90" s="77">
        <f t="shared" si="13"/>
        <v>5</v>
      </c>
      <c r="CR90" s="9">
        <v>44933</v>
      </c>
      <c r="CS90" s="5">
        <f t="shared" si="14"/>
        <v>25683333</v>
      </c>
      <c r="CT90" s="5"/>
      <c r="CU90" s="10"/>
      <c r="CV90" s="10"/>
      <c r="CW90" s="10" t="s">
        <v>132</v>
      </c>
      <c r="CX90" s="10" t="s">
        <v>133</v>
      </c>
      <c r="CY90" s="10"/>
      <c r="CZ90" s="10" t="s">
        <v>239</v>
      </c>
      <c r="DA90" s="10" t="s">
        <v>845</v>
      </c>
      <c r="DB90" s="122" t="s">
        <v>1002</v>
      </c>
      <c r="DC90" s="122" t="s">
        <v>150</v>
      </c>
    </row>
    <row r="91" spans="1:108" ht="16.5" customHeight="1">
      <c r="A91" s="119" t="s">
        <v>1003</v>
      </c>
      <c r="B91" s="10">
        <v>2022</v>
      </c>
      <c r="C91" s="16" t="s">
        <v>1004</v>
      </c>
      <c r="D91" s="138" t="s">
        <v>1005</v>
      </c>
      <c r="E91" s="17" t="s">
        <v>1006</v>
      </c>
      <c r="F91" s="10" t="s">
        <v>1007</v>
      </c>
      <c r="G91" s="10" t="s">
        <v>117</v>
      </c>
      <c r="H91" s="10" t="s">
        <v>118</v>
      </c>
      <c r="I91" s="10" t="s">
        <v>119</v>
      </c>
      <c r="J91" s="10" t="s">
        <v>1008</v>
      </c>
      <c r="K91" s="10" t="s">
        <v>1009</v>
      </c>
      <c r="L91" s="10" t="str">
        <f t="shared" si="10"/>
        <v>HERMES YESID AYALA PEREZ___</v>
      </c>
      <c r="M91" s="10" t="s">
        <v>122</v>
      </c>
      <c r="N91" s="22">
        <v>1994940</v>
      </c>
      <c r="O91" s="130"/>
      <c r="P91" s="10" t="s">
        <v>1010</v>
      </c>
      <c r="Q91" s="10" t="s">
        <v>124</v>
      </c>
      <c r="R91" s="118" t="s">
        <v>1011</v>
      </c>
      <c r="S91" s="118"/>
      <c r="T91" s="10"/>
      <c r="U91" s="10"/>
      <c r="V91" s="22"/>
      <c r="W91" s="10"/>
      <c r="X91" s="10"/>
      <c r="Y91" s="10"/>
      <c r="Z91" s="22">
        <v>3006607080</v>
      </c>
      <c r="AA91" s="22"/>
      <c r="AB91" s="22">
        <v>8</v>
      </c>
      <c r="AC91" s="10">
        <v>0</v>
      </c>
      <c r="AD91" s="99">
        <v>44586</v>
      </c>
      <c r="AE91" s="103">
        <v>44588</v>
      </c>
      <c r="AF91" s="15" t="s">
        <v>401</v>
      </c>
      <c r="AG91" s="9">
        <v>44830</v>
      </c>
      <c r="AH91" s="113">
        <v>4520000</v>
      </c>
      <c r="AI91" s="113">
        <v>36160000</v>
      </c>
      <c r="AJ91" s="10" t="s">
        <v>1012</v>
      </c>
      <c r="AK91" s="10" t="s">
        <v>129</v>
      </c>
      <c r="AL91" s="10">
        <v>432</v>
      </c>
      <c r="AM91" t="s">
        <v>1013</v>
      </c>
      <c r="AN91" s="73" t="s">
        <v>374</v>
      </c>
      <c r="AO91" s="10" t="s">
        <v>131</v>
      </c>
      <c r="AP91" s="22">
        <v>3311604302125</v>
      </c>
      <c r="AQ91" s="10">
        <v>4</v>
      </c>
      <c r="AR91" s="10" t="str">
        <f>IFERROR(VLOOKUP(AQ91,PROGRAMAS!D2:E59,2,0), )</f>
        <v>Propósito 4: Hacer de Bogotá Región un modelo de movilidad multimodal, incluyente y sostenible</v>
      </c>
      <c r="AS91" s="10">
        <v>30</v>
      </c>
      <c r="AT91" s="10" t="str">
        <f>IFERROR(VLOOKUP(AS91,PROGRAMAS!B2:C59,2,0), )</f>
        <v>Eficiencia en la atención de emergencias</v>
      </c>
      <c r="AU91" s="11">
        <v>2125</v>
      </c>
      <c r="AV91" s="10" t="str">
        <f>IFERROR(VLOOKUP(AU91,PROGRAMAS!G2:I24,2,0), )</f>
        <v>TEUSAQUILLO SE PREVIENE Y SE PREPARA PARA LAS EMERGENCIAS</v>
      </c>
      <c r="AW91" s="22"/>
      <c r="AX91" s="22"/>
      <c r="AY91" s="22"/>
      <c r="AZ91" s="22"/>
      <c r="BA91" s="22"/>
      <c r="BB91" s="22"/>
      <c r="BC91" s="22"/>
      <c r="BD91" s="69"/>
      <c r="BE91" s="69"/>
      <c r="BF91" s="69"/>
      <c r="BG91" s="69"/>
      <c r="BH91" s="69"/>
      <c r="BI91" s="69"/>
      <c r="BJ91" s="69"/>
      <c r="BK91" s="69"/>
      <c r="BL91" s="69"/>
      <c r="BM91" s="69"/>
      <c r="BN91" s="5"/>
      <c r="BO91" s="22"/>
      <c r="BP91" s="5"/>
      <c r="BQ91" s="5"/>
      <c r="BR91" s="5"/>
      <c r="BS91" s="5"/>
      <c r="BT91" s="5"/>
      <c r="BU91" s="5"/>
      <c r="BV91" s="5"/>
      <c r="BW91" s="5"/>
      <c r="BX91" s="22"/>
      <c r="BY91" s="113"/>
      <c r="BZ91" s="22"/>
      <c r="CA91" s="22"/>
      <c r="CB91" s="9"/>
      <c r="CC91" s="5"/>
      <c r="CD91" s="5"/>
      <c r="CE91" s="113"/>
      <c r="CF91" s="22"/>
      <c r="CG91" s="22"/>
      <c r="CH91" s="9"/>
      <c r="CI91" s="5"/>
      <c r="CJ91" s="5"/>
      <c r="CK91" s="5"/>
      <c r="CL91" s="5"/>
      <c r="CM91" s="22"/>
      <c r="CN91" s="9"/>
      <c r="CO91" s="5">
        <f t="shared" si="11"/>
        <v>0</v>
      </c>
      <c r="CP91" s="77">
        <f t="shared" si="12"/>
        <v>0</v>
      </c>
      <c r="CQ91" s="77">
        <f t="shared" si="13"/>
        <v>0</v>
      </c>
      <c r="CR91" s="116">
        <v>44830</v>
      </c>
      <c r="CS91" s="5">
        <f t="shared" si="14"/>
        <v>36160000</v>
      </c>
      <c r="CT91" s="5"/>
      <c r="CU91" s="10"/>
      <c r="CV91" s="10"/>
      <c r="CW91" s="10" t="s">
        <v>947</v>
      </c>
      <c r="CX91" s="10" t="s">
        <v>309</v>
      </c>
      <c r="CY91" s="10"/>
      <c r="CZ91" s="10" t="s">
        <v>239</v>
      </c>
      <c r="DA91" s="10" t="s">
        <v>655</v>
      </c>
      <c r="DB91" s="122" t="s">
        <v>807</v>
      </c>
      <c r="DC91" s="122" t="s">
        <v>150</v>
      </c>
    </row>
    <row r="92" spans="1:108" ht="16.5" customHeight="1">
      <c r="A92" s="119" t="s">
        <v>1014</v>
      </c>
      <c r="B92" s="10">
        <v>2022</v>
      </c>
      <c r="C92" s="16" t="s">
        <v>1015</v>
      </c>
      <c r="D92" s="138" t="s">
        <v>1016</v>
      </c>
      <c r="E92" s="17" t="s">
        <v>1017</v>
      </c>
      <c r="F92" s="10" t="s">
        <v>1018</v>
      </c>
      <c r="G92" s="10" t="s">
        <v>117</v>
      </c>
      <c r="H92" s="10" t="s">
        <v>118</v>
      </c>
      <c r="I92" s="10" t="s">
        <v>119</v>
      </c>
      <c r="J92" s="10" t="s">
        <v>978</v>
      </c>
      <c r="K92" s="10" t="s">
        <v>1019</v>
      </c>
      <c r="L92" s="10" t="str">
        <f t="shared" si="10"/>
        <v>MAGDALENA ANDRADE TALERO___</v>
      </c>
      <c r="M92" s="10" t="s">
        <v>122</v>
      </c>
      <c r="N92" s="22">
        <v>51564922</v>
      </c>
      <c r="O92" s="130"/>
      <c r="P92" s="10" t="s">
        <v>123</v>
      </c>
      <c r="Q92" s="10" t="s">
        <v>124</v>
      </c>
      <c r="R92" s="118" t="s">
        <v>1020</v>
      </c>
      <c r="S92" s="118"/>
      <c r="T92" s="10"/>
      <c r="U92" s="10"/>
      <c r="V92" s="22"/>
      <c r="W92" s="10"/>
      <c r="X92" s="10"/>
      <c r="Y92" s="10"/>
      <c r="Z92" s="22">
        <v>3173144312</v>
      </c>
      <c r="AA92" s="22"/>
      <c r="AB92" s="22">
        <v>8</v>
      </c>
      <c r="AC92" s="10">
        <v>0</v>
      </c>
      <c r="AD92" s="99">
        <v>44587</v>
      </c>
      <c r="AE92" s="103">
        <v>44593</v>
      </c>
      <c r="AF92" s="15" t="s">
        <v>287</v>
      </c>
      <c r="AG92" s="9">
        <v>44834</v>
      </c>
      <c r="AH92" s="113">
        <v>2300000</v>
      </c>
      <c r="AI92" s="113">
        <v>18400000</v>
      </c>
      <c r="AJ92" s="10" t="s">
        <v>1021</v>
      </c>
      <c r="AK92" s="10" t="s">
        <v>262</v>
      </c>
      <c r="AL92" s="10">
        <v>470</v>
      </c>
      <c r="AM92" t="s">
        <v>1022</v>
      </c>
      <c r="AN92" s="73" t="s">
        <v>401</v>
      </c>
      <c r="AO92" s="10" t="s">
        <v>131</v>
      </c>
      <c r="AP92" s="22">
        <v>3311603452152</v>
      </c>
      <c r="AQ92" s="10">
        <v>3</v>
      </c>
      <c r="AR92" s="10" t="str">
        <f>IFERROR(VLOOKUP(AQ92,PROGRAMAS!D2:E59,2,0), )</f>
        <v>Propósito 3: Inspirar confianza y legitimidad para vivir sin miedo y ser epicentro de cultura ciudadana, paz y reconciliación</v>
      </c>
      <c r="AS92" s="10">
        <v>45</v>
      </c>
      <c r="AT92" s="10" t="str">
        <f>IFERROR(VLOOKUP(AS92,PROGRAMAS!B2:C59,2,0), )</f>
        <v>Espacio público más seguro y construido colectivamente</v>
      </c>
      <c r="AU92" s="10">
        <v>2152</v>
      </c>
      <c r="AV92" s="10" t="str">
        <f>IFERROR(VLOOKUP(AU92,PROGRAMAS!G2:I24,2,0), )</f>
        <v>UN NUEVO CONTRATO SOCIAL PARA EL ESPACIO PÚBLICO LOCAL</v>
      </c>
      <c r="AW92" s="22"/>
      <c r="AX92" s="22"/>
      <c r="AY92" s="22"/>
      <c r="AZ92" s="22"/>
      <c r="BA92" s="22"/>
      <c r="BB92" s="22"/>
      <c r="BC92" s="22"/>
      <c r="BD92" s="69"/>
      <c r="BE92" s="69"/>
      <c r="BF92" s="69"/>
      <c r="BG92" s="69"/>
      <c r="BH92" s="69"/>
      <c r="BI92" s="69"/>
      <c r="BJ92" s="69"/>
      <c r="BK92" s="69"/>
      <c r="BL92" s="69"/>
      <c r="BM92" s="69"/>
      <c r="BN92" s="5"/>
      <c r="BO92" s="22"/>
      <c r="BP92" s="5"/>
      <c r="BQ92" s="5"/>
      <c r="BR92" s="5"/>
      <c r="BS92" s="5"/>
      <c r="BT92" s="5"/>
      <c r="BU92" s="5"/>
      <c r="BV92" s="5"/>
      <c r="BW92" s="5"/>
      <c r="BX92" s="22"/>
      <c r="BY92" s="113"/>
      <c r="BZ92" s="22"/>
      <c r="CA92" s="22"/>
      <c r="CB92" s="9"/>
      <c r="CC92" s="5"/>
      <c r="CD92" s="5"/>
      <c r="CE92" s="113"/>
      <c r="CF92" s="22"/>
      <c r="CG92" s="22"/>
      <c r="CH92" s="9"/>
      <c r="CI92" s="5"/>
      <c r="CJ92" s="5"/>
      <c r="CK92" s="5"/>
      <c r="CL92" s="5"/>
      <c r="CM92" s="22"/>
      <c r="CN92" s="9"/>
      <c r="CO92" s="5">
        <f t="shared" si="11"/>
        <v>0</v>
      </c>
      <c r="CP92" s="77">
        <f t="shared" si="12"/>
        <v>0</v>
      </c>
      <c r="CQ92" s="77">
        <f t="shared" si="13"/>
        <v>0</v>
      </c>
      <c r="CR92" s="116">
        <v>44834</v>
      </c>
      <c r="CS92" s="5">
        <f t="shared" si="14"/>
        <v>18400000</v>
      </c>
      <c r="CT92" s="5"/>
      <c r="CU92" s="10"/>
      <c r="CV92" s="10"/>
      <c r="CW92" s="10" t="s">
        <v>309</v>
      </c>
      <c r="CX92" s="10" t="s">
        <v>309</v>
      </c>
      <c r="CY92" s="10"/>
      <c r="CZ92" s="10" t="s">
        <v>239</v>
      </c>
      <c r="DA92" s="10" t="s">
        <v>1023</v>
      </c>
      <c r="DB92" s="123" t="s">
        <v>264</v>
      </c>
      <c r="DC92" s="123"/>
    </row>
    <row r="93" spans="1:108" ht="16.5" customHeight="1">
      <c r="A93" s="119" t="s">
        <v>1024</v>
      </c>
      <c r="B93" s="10">
        <v>2022</v>
      </c>
      <c r="C93" s="16" t="s">
        <v>1025</v>
      </c>
      <c r="D93" s="138" t="s">
        <v>1026</v>
      </c>
      <c r="E93" s="17" t="s">
        <v>1027</v>
      </c>
      <c r="F93" s="10" t="s">
        <v>1028</v>
      </c>
      <c r="G93" s="10" t="s">
        <v>117</v>
      </c>
      <c r="H93" s="10" t="s">
        <v>118</v>
      </c>
      <c r="I93" s="10" t="s">
        <v>119</v>
      </c>
      <c r="J93" s="10" t="s">
        <v>978</v>
      </c>
      <c r="K93" s="10" t="s">
        <v>1029</v>
      </c>
      <c r="L93" s="10" t="str">
        <f t="shared" si="10"/>
        <v>HERNAN DARIO COCONUBO GARCIA___</v>
      </c>
      <c r="M93" s="10" t="s">
        <v>122</v>
      </c>
      <c r="N93" s="22">
        <v>1030601811</v>
      </c>
      <c r="O93" s="130"/>
      <c r="P93" s="10" t="s">
        <v>123</v>
      </c>
      <c r="Q93" s="10" t="s">
        <v>124</v>
      </c>
      <c r="R93" s="118" t="s">
        <v>642</v>
      </c>
      <c r="S93" s="118"/>
      <c r="T93" s="10"/>
      <c r="U93" s="10"/>
      <c r="V93" s="22"/>
      <c r="W93" s="10"/>
      <c r="X93" s="10"/>
      <c r="Y93" s="10"/>
      <c r="Z93" s="22">
        <v>3118463032</v>
      </c>
      <c r="AA93" s="22"/>
      <c r="AB93" s="22">
        <v>8</v>
      </c>
      <c r="AC93" s="10">
        <v>0</v>
      </c>
      <c r="AD93" s="99">
        <v>44587</v>
      </c>
      <c r="AE93" s="103">
        <v>44593</v>
      </c>
      <c r="AF93" s="15" t="s">
        <v>287</v>
      </c>
      <c r="AG93" s="9">
        <v>44834</v>
      </c>
      <c r="AH93" s="113">
        <v>2300000</v>
      </c>
      <c r="AI93" s="113">
        <v>18400000</v>
      </c>
      <c r="AJ93" s="10" t="s">
        <v>1030</v>
      </c>
      <c r="AK93" s="10" t="s">
        <v>262</v>
      </c>
      <c r="AL93" s="10">
        <v>472</v>
      </c>
      <c r="AM93" t="s">
        <v>1031</v>
      </c>
      <c r="AN93" s="73" t="s">
        <v>401</v>
      </c>
      <c r="AO93" s="10" t="s">
        <v>131</v>
      </c>
      <c r="AP93" s="22">
        <v>3311604492154</v>
      </c>
      <c r="AQ93" s="10">
        <v>1</v>
      </c>
      <c r="AR93" s="10" t="str">
        <f>IFERROR(VLOOKUP(AQ93,PROGRAMAS!D2:E59,2,0), )</f>
        <v>Propósito 1: Hacer un nuevo contrato social para incrementar la inclusión social, productiva y política</v>
      </c>
      <c r="AS93" s="10">
        <v>49</v>
      </c>
      <c r="AT93" s="10" t="str">
        <f>IFERROR(VLOOKUP(AS93,PROGRAMAS!B2:C59,2,0), )</f>
        <v>Movilidad segura, sostenible y accesible</v>
      </c>
      <c r="AU93" s="10">
        <v>2154</v>
      </c>
      <c r="AV93" s="10" t="str">
        <f>IFERROR(VLOOKUP(AU93,PROGRAMAS!G2:I24,2,0), )</f>
        <v>TEUSAQUILLO MEJOR CON LA MALLA VIAL Y ESPACIO PÚBLICO</v>
      </c>
      <c r="AW93" s="22"/>
      <c r="AX93" s="22"/>
      <c r="AY93" s="22"/>
      <c r="AZ93" s="22"/>
      <c r="BA93" s="22"/>
      <c r="BB93" s="22"/>
      <c r="BC93" s="22"/>
      <c r="BD93" s="69"/>
      <c r="BE93" s="69"/>
      <c r="BF93" s="69"/>
      <c r="BG93" s="69"/>
      <c r="BH93" s="69"/>
      <c r="BI93" s="69"/>
      <c r="BJ93" s="69"/>
      <c r="BK93" s="69"/>
      <c r="BL93" s="69"/>
      <c r="BM93" s="69"/>
      <c r="BN93" s="5"/>
      <c r="BO93" s="22"/>
      <c r="BP93" s="5"/>
      <c r="BQ93" s="5"/>
      <c r="BR93" s="5"/>
      <c r="BS93" s="5"/>
      <c r="BT93" s="5"/>
      <c r="BU93" s="5"/>
      <c r="BV93" s="5"/>
      <c r="BW93" s="5"/>
      <c r="BX93" s="22"/>
      <c r="BY93" s="113"/>
      <c r="BZ93" s="22"/>
      <c r="CA93" s="22"/>
      <c r="CB93" s="9"/>
      <c r="CC93" s="5"/>
      <c r="CD93" s="5"/>
      <c r="CE93" s="113"/>
      <c r="CF93" s="22"/>
      <c r="CG93" s="22"/>
      <c r="CH93" s="9"/>
      <c r="CI93" s="5"/>
      <c r="CJ93" s="5"/>
      <c r="CK93" s="5"/>
      <c r="CL93" s="5"/>
      <c r="CM93" s="22"/>
      <c r="CN93" s="9"/>
      <c r="CO93" s="5">
        <f t="shared" si="11"/>
        <v>0</v>
      </c>
      <c r="CP93" s="77">
        <f t="shared" si="12"/>
        <v>0</v>
      </c>
      <c r="CQ93" s="77">
        <f t="shared" si="13"/>
        <v>0</v>
      </c>
      <c r="CR93" s="116">
        <v>44834</v>
      </c>
      <c r="CS93" s="5">
        <f t="shared" si="14"/>
        <v>18400000</v>
      </c>
      <c r="CT93" s="5"/>
      <c r="CU93" s="10"/>
      <c r="CV93" s="10"/>
      <c r="CW93" s="10" t="s">
        <v>947</v>
      </c>
      <c r="CX93" s="10" t="s">
        <v>309</v>
      </c>
      <c r="CY93" s="10"/>
      <c r="CZ93" s="10" t="s">
        <v>239</v>
      </c>
      <c r="DA93" s="10" t="s">
        <v>1032</v>
      </c>
      <c r="DB93" s="122" t="s">
        <v>1033</v>
      </c>
      <c r="DC93" s="122" t="s">
        <v>137</v>
      </c>
    </row>
    <row r="94" spans="1:108" ht="16.5" customHeight="1">
      <c r="A94" s="119" t="s">
        <v>1034</v>
      </c>
      <c r="B94" s="10">
        <v>2022</v>
      </c>
      <c r="C94" s="16" t="s">
        <v>1035</v>
      </c>
      <c r="D94" s="138" t="s">
        <v>1036</v>
      </c>
      <c r="E94" s="17" t="s">
        <v>1037</v>
      </c>
      <c r="F94" s="10" t="s">
        <v>1038</v>
      </c>
      <c r="G94" s="10" t="s">
        <v>117</v>
      </c>
      <c r="H94" s="10" t="s">
        <v>118</v>
      </c>
      <c r="I94" s="10" t="s">
        <v>119</v>
      </c>
      <c r="J94" s="10" t="s">
        <v>1039</v>
      </c>
      <c r="K94" s="10" t="s">
        <v>1032</v>
      </c>
      <c r="L94" s="10" t="str">
        <f t="shared" si="10"/>
        <v>HUGO JAVIER RUBIO RODRIGUEZ___</v>
      </c>
      <c r="M94" s="10" t="s">
        <v>122</v>
      </c>
      <c r="N94" s="22">
        <v>1085896630</v>
      </c>
      <c r="O94" s="130"/>
      <c r="P94" s="10" t="s">
        <v>123</v>
      </c>
      <c r="Q94" s="10" t="s">
        <v>124</v>
      </c>
      <c r="R94" s="118" t="s">
        <v>1040</v>
      </c>
      <c r="S94" s="118"/>
      <c r="T94" s="10"/>
      <c r="U94" s="10"/>
      <c r="V94" s="22"/>
      <c r="W94" s="10"/>
      <c r="X94" s="10"/>
      <c r="Y94" s="10"/>
      <c r="Z94" s="22">
        <v>3016130931</v>
      </c>
      <c r="AA94" s="22"/>
      <c r="AB94" s="22">
        <v>8</v>
      </c>
      <c r="AC94" s="10">
        <v>0</v>
      </c>
      <c r="AD94" s="99">
        <v>44587</v>
      </c>
      <c r="AE94" s="103">
        <v>44590</v>
      </c>
      <c r="AF94" s="15" t="s">
        <v>827</v>
      </c>
      <c r="AG94" s="9">
        <v>44832</v>
      </c>
      <c r="AH94" s="113">
        <v>5500000</v>
      </c>
      <c r="AI94" s="113">
        <v>44000000</v>
      </c>
      <c r="AJ94" s="10" t="s">
        <v>1041</v>
      </c>
      <c r="AK94" s="10" t="s">
        <v>129</v>
      </c>
      <c r="AL94" s="10">
        <v>455</v>
      </c>
      <c r="AM94" t="s">
        <v>1042</v>
      </c>
      <c r="AN94" s="73" t="s">
        <v>1043</v>
      </c>
      <c r="AO94" s="10" t="s">
        <v>131</v>
      </c>
      <c r="AP94" s="22">
        <v>3311604492154</v>
      </c>
      <c r="AQ94" s="10">
        <v>4</v>
      </c>
      <c r="AR94" s="10" t="str">
        <f>IFERROR(VLOOKUP(AQ94,PROGRAMAS!D2:E59,2,0), )</f>
        <v>Propósito 4: Hacer de Bogotá Región un modelo de movilidad multimodal, incluyente y sostenible</v>
      </c>
      <c r="AS94" s="10">
        <v>49</v>
      </c>
      <c r="AT94" s="10" t="str">
        <f>IFERROR(VLOOKUP(AS94,PROGRAMAS!B2:C59,2,0), )</f>
        <v>Movilidad segura, sostenible y accesible</v>
      </c>
      <c r="AU94" s="10">
        <v>2154</v>
      </c>
      <c r="AV94" s="10" t="str">
        <f>IFERROR(VLOOKUP(AU94,PROGRAMAS!G2:I24,2,0), )</f>
        <v>TEUSAQUILLO MEJOR CON LA MALLA VIAL Y ESPACIO PÚBLICO</v>
      </c>
      <c r="AW94" s="22">
        <v>1</v>
      </c>
      <c r="AX94" s="22">
        <v>1</v>
      </c>
      <c r="AY94" s="22"/>
      <c r="AZ94" s="22"/>
      <c r="BA94" s="22"/>
      <c r="BB94" s="22"/>
      <c r="BC94" s="22"/>
      <c r="BD94" s="69"/>
      <c r="BE94" s="69"/>
      <c r="BF94" s="69"/>
      <c r="BG94" s="69"/>
      <c r="BH94" s="69"/>
      <c r="BI94" s="69"/>
      <c r="BJ94" s="69"/>
      <c r="BK94" s="69"/>
      <c r="BL94" s="69"/>
      <c r="BM94" s="69"/>
      <c r="BN94" s="5"/>
      <c r="BO94" s="22"/>
      <c r="BP94" s="5"/>
      <c r="BQ94" s="5"/>
      <c r="BR94" s="5"/>
      <c r="BS94" s="5"/>
      <c r="BT94" s="5"/>
      <c r="BU94" s="5"/>
      <c r="BV94" s="5"/>
      <c r="BW94" s="5"/>
      <c r="BX94" s="22"/>
      <c r="BY94" s="113">
        <v>16500000</v>
      </c>
      <c r="BZ94" s="22">
        <v>3</v>
      </c>
      <c r="CA94" s="22">
        <v>0</v>
      </c>
      <c r="CB94" s="9">
        <v>44923</v>
      </c>
      <c r="CC94" s="5"/>
      <c r="CD94" s="5"/>
      <c r="CE94" s="113"/>
      <c r="CF94" s="22"/>
      <c r="CG94" s="22"/>
      <c r="CH94" s="9"/>
      <c r="CI94" s="5"/>
      <c r="CJ94" s="5"/>
      <c r="CK94" s="5"/>
      <c r="CL94" s="5"/>
      <c r="CM94" s="22"/>
      <c r="CN94" s="9"/>
      <c r="CO94" s="5">
        <f t="shared" si="11"/>
        <v>16500000</v>
      </c>
      <c r="CP94" s="77">
        <f t="shared" si="12"/>
        <v>3</v>
      </c>
      <c r="CQ94" s="77">
        <f t="shared" si="13"/>
        <v>0</v>
      </c>
      <c r="CR94" s="9">
        <v>44923</v>
      </c>
      <c r="CS94" s="5">
        <f t="shared" si="14"/>
        <v>60500000</v>
      </c>
      <c r="CT94" s="5"/>
      <c r="CU94" s="10"/>
      <c r="CV94" s="10"/>
      <c r="CW94" s="10" t="s">
        <v>132</v>
      </c>
      <c r="CX94" s="10" t="s">
        <v>133</v>
      </c>
      <c r="CY94" s="10"/>
      <c r="CZ94" s="10" t="s">
        <v>239</v>
      </c>
      <c r="DA94" s="10" t="s">
        <v>793</v>
      </c>
      <c r="DB94" s="122" t="s">
        <v>794</v>
      </c>
      <c r="DC94" s="122" t="s">
        <v>137</v>
      </c>
    </row>
    <row r="95" spans="1:108" ht="16.5" customHeight="1">
      <c r="A95" s="119" t="s">
        <v>1044</v>
      </c>
      <c r="B95" s="10">
        <v>2022</v>
      </c>
      <c r="C95" s="16" t="s">
        <v>1045</v>
      </c>
      <c r="D95" s="138" t="s">
        <v>1046</v>
      </c>
      <c r="E95" s="271" t="s">
        <v>1047</v>
      </c>
      <c r="F95" s="10" t="s">
        <v>1048</v>
      </c>
      <c r="G95" s="10" t="s">
        <v>117</v>
      </c>
      <c r="H95" s="10" t="s">
        <v>118</v>
      </c>
      <c r="I95" s="10" t="s">
        <v>119</v>
      </c>
      <c r="J95" s="10" t="s">
        <v>1049</v>
      </c>
      <c r="K95" s="10" t="s">
        <v>1050</v>
      </c>
      <c r="L95" s="10" t="str">
        <f t="shared" si="10"/>
        <v>ANDREA DEL PILAR MOYA ZAMUDIO___</v>
      </c>
      <c r="M95" s="10" t="s">
        <v>122</v>
      </c>
      <c r="N95" s="22">
        <v>1140859930</v>
      </c>
      <c r="O95" s="130"/>
      <c r="P95" s="10" t="s">
        <v>320</v>
      </c>
      <c r="Q95" s="10" t="s">
        <v>124</v>
      </c>
      <c r="R95" s="118" t="s">
        <v>430</v>
      </c>
      <c r="S95" s="118"/>
      <c r="T95" s="10"/>
      <c r="U95" s="10"/>
      <c r="V95" s="22"/>
      <c r="W95" s="10"/>
      <c r="X95" s="10"/>
      <c r="Y95" s="10"/>
      <c r="Z95">
        <v>3044771035</v>
      </c>
      <c r="AA95" s="22"/>
      <c r="AB95" s="22">
        <v>8</v>
      </c>
      <c r="AC95" s="10">
        <v>0</v>
      </c>
      <c r="AD95" s="99">
        <v>44589</v>
      </c>
      <c r="AE95" s="103">
        <v>44621</v>
      </c>
      <c r="AF95" s="15" t="s">
        <v>287</v>
      </c>
      <c r="AG95" s="9">
        <v>44865</v>
      </c>
      <c r="AH95" s="113">
        <v>4520000</v>
      </c>
      <c r="AI95" s="113">
        <v>36160000</v>
      </c>
      <c r="AJ95" s="10" t="s">
        <v>1051</v>
      </c>
      <c r="AK95" s="10" t="s">
        <v>262</v>
      </c>
      <c r="AL95" s="10">
        <v>527</v>
      </c>
      <c r="AM95" t="s">
        <v>1052</v>
      </c>
      <c r="AN95" s="73" t="s">
        <v>421</v>
      </c>
      <c r="AO95" s="10" t="s">
        <v>131</v>
      </c>
      <c r="AP95" s="22">
        <v>3311601172160</v>
      </c>
      <c r="AQ95" s="10">
        <v>1</v>
      </c>
      <c r="AR95" s="10" t="str">
        <f>IFERROR(VLOOKUP(AQ95,PROGRAMAS!D2:E59,2,0), )</f>
        <v>Propósito 1: Hacer un nuevo contrato social para incrementar la inclusión social, productiva y política</v>
      </c>
      <c r="AS95" s="10">
        <v>17</v>
      </c>
      <c r="AT95" s="10" t="str">
        <f>IFERROR(VLOOKUP(AS95,PROGRAMAS!B2:C59,2,0), )</f>
        <v>Jóvenes con capacidades: Proyecto de vida para la ciudadanía, la innovación y el trabajo del siglo XXI</v>
      </c>
      <c r="AU95" s="10">
        <v>2160</v>
      </c>
      <c r="AV95" s="10" t="str">
        <f>IFERROR(VLOOKUP(AU95,PROGRAMAS!G2:I24,2,0), )</f>
        <v>JOVENES CON FUTURO</v>
      </c>
      <c r="AW95" s="22"/>
      <c r="AX95" s="22"/>
      <c r="AY95" s="22"/>
      <c r="AZ95" s="22"/>
      <c r="BA95" s="22"/>
      <c r="BB95" s="22"/>
      <c r="BC95" s="22"/>
      <c r="BD95" s="69"/>
      <c r="BE95" s="69"/>
      <c r="BF95" s="69"/>
      <c r="BG95" s="69"/>
      <c r="BH95" s="69"/>
      <c r="BI95" s="69"/>
      <c r="BJ95" s="69"/>
      <c r="BK95" s="69"/>
      <c r="BL95" s="69"/>
      <c r="BM95" s="69"/>
      <c r="BN95" s="5"/>
      <c r="BO95" s="22"/>
      <c r="BP95" s="5"/>
      <c r="BQ95" s="5"/>
      <c r="BR95" s="5"/>
      <c r="BS95" s="5"/>
      <c r="BT95" s="5"/>
      <c r="BU95" s="5"/>
      <c r="BV95" s="5"/>
      <c r="BW95" s="5"/>
      <c r="BX95" s="22"/>
      <c r="BY95" s="113"/>
      <c r="BZ95" s="22"/>
      <c r="CA95" s="22"/>
      <c r="CB95" s="9"/>
      <c r="CC95" s="5"/>
      <c r="CD95" s="5"/>
      <c r="CE95" s="113"/>
      <c r="CF95" s="22"/>
      <c r="CG95" s="22"/>
      <c r="CH95" s="9"/>
      <c r="CI95" s="5"/>
      <c r="CJ95" s="5"/>
      <c r="CK95" s="5"/>
      <c r="CL95" s="5"/>
      <c r="CM95" s="22"/>
      <c r="CN95" s="9"/>
      <c r="CO95" s="5">
        <f t="shared" si="11"/>
        <v>0</v>
      </c>
      <c r="CP95" s="77">
        <f t="shared" si="12"/>
        <v>0</v>
      </c>
      <c r="CQ95" s="77">
        <f t="shared" si="13"/>
        <v>0</v>
      </c>
      <c r="CR95" s="116">
        <v>44865</v>
      </c>
      <c r="CS95" s="5">
        <f t="shared" si="14"/>
        <v>36160000</v>
      </c>
      <c r="CT95" s="5"/>
      <c r="CU95" s="10"/>
      <c r="CV95" s="10"/>
      <c r="CW95" s="10" t="s">
        <v>309</v>
      </c>
      <c r="CX95" s="10" t="s">
        <v>309</v>
      </c>
      <c r="CY95" s="10"/>
      <c r="CZ95" s="10" t="s">
        <v>239</v>
      </c>
      <c r="DA95" s="10" t="s">
        <v>447</v>
      </c>
      <c r="DB95" s="122" t="s">
        <v>448</v>
      </c>
      <c r="DC95" s="122" t="s">
        <v>150</v>
      </c>
    </row>
    <row r="96" spans="1:108" ht="16.5" customHeight="1">
      <c r="A96" s="119" t="s">
        <v>1053</v>
      </c>
      <c r="B96" s="10">
        <v>2022</v>
      </c>
      <c r="C96" s="16" t="s">
        <v>960</v>
      </c>
      <c r="D96" s="138" t="s">
        <v>1054</v>
      </c>
      <c r="E96" s="17" t="s">
        <v>962</v>
      </c>
      <c r="F96" s="10" t="s">
        <v>963</v>
      </c>
      <c r="G96" s="10" t="s">
        <v>117</v>
      </c>
      <c r="H96" s="10" t="s">
        <v>118</v>
      </c>
      <c r="I96" s="10" t="s">
        <v>119</v>
      </c>
      <c r="J96" s="10" t="s">
        <v>964</v>
      </c>
      <c r="K96" s="10" t="s">
        <v>1055</v>
      </c>
      <c r="L96" s="10" t="str">
        <f t="shared" si="10"/>
        <v>OMAIRA BOADA GARCIA___</v>
      </c>
      <c r="M96" s="10" t="s">
        <v>122</v>
      </c>
      <c r="N96" s="22">
        <v>60380265</v>
      </c>
      <c r="O96" s="130"/>
      <c r="P96" s="10" t="s">
        <v>676</v>
      </c>
      <c r="Q96" s="10" t="s">
        <v>124</v>
      </c>
      <c r="R96" s="118" t="s">
        <v>1020</v>
      </c>
      <c r="S96" s="118"/>
      <c r="T96" s="10"/>
      <c r="U96" s="10"/>
      <c r="V96" s="22"/>
      <c r="W96" s="10"/>
      <c r="X96" s="10"/>
      <c r="Y96" s="10" t="s">
        <v>1056</v>
      </c>
      <c r="Z96" s="274" t="s">
        <v>1057</v>
      </c>
      <c r="AA96" s="22"/>
      <c r="AB96" s="22">
        <v>8</v>
      </c>
      <c r="AC96" s="10">
        <v>0</v>
      </c>
      <c r="AD96" s="99">
        <v>44583</v>
      </c>
      <c r="AE96" s="103">
        <v>44586</v>
      </c>
      <c r="AF96" s="15" t="s">
        <v>596</v>
      </c>
      <c r="AG96" s="9">
        <v>44828</v>
      </c>
      <c r="AH96" s="113">
        <v>2600000</v>
      </c>
      <c r="AI96" s="113">
        <v>20800000</v>
      </c>
      <c r="AJ96" s="10" t="s">
        <v>1058</v>
      </c>
      <c r="AK96" s="10" t="s">
        <v>129</v>
      </c>
      <c r="AL96" s="10">
        <v>418</v>
      </c>
      <c r="AM96" s="10" t="s">
        <v>1059</v>
      </c>
      <c r="AN96" s="8" t="s">
        <v>524</v>
      </c>
      <c r="AO96" s="10" t="s">
        <v>131</v>
      </c>
      <c r="AP96" s="22">
        <v>3311605572169</v>
      </c>
      <c r="AQ96" s="10">
        <v>5</v>
      </c>
      <c r="AR96" s="10" t="str">
        <f>IFERROR(VLOOKUP(AQ96,PROGRAMAS!D2:E59,2,0), )</f>
        <v>Propósito 5: Construir Bogotá - Región con gobierno abierto, transparente y ciudadanía consciente</v>
      </c>
      <c r="AS96" s="10">
        <v>57</v>
      </c>
      <c r="AT96" s="10" t="str">
        <f>IFERROR(VLOOKUP(AS96,PROGRAMAS!B2:C59,2,0), )</f>
        <v>Gestión pública local</v>
      </c>
      <c r="AU96" s="10">
        <v>2169</v>
      </c>
      <c r="AV96" s="10" t="str">
        <f>IFERROR(VLOOKUP(AU96,PROGRAMAS!G2:I24,2,0), )</f>
        <v>FORTALECIMIENTO INSTITUCIONAL Y RENDICIÓN DE CUENTAS</v>
      </c>
      <c r="AW96" s="22">
        <v>1</v>
      </c>
      <c r="AX96" s="22">
        <v>1</v>
      </c>
      <c r="AY96" s="22"/>
      <c r="AZ96" s="22"/>
      <c r="BA96" s="22"/>
      <c r="BB96" s="22"/>
      <c r="BC96" s="22"/>
      <c r="BD96" s="69"/>
      <c r="BE96" s="69"/>
      <c r="BF96" s="69"/>
      <c r="BG96" s="69"/>
      <c r="BH96" s="69"/>
      <c r="BI96" s="69"/>
      <c r="BJ96" s="69"/>
      <c r="BK96" s="69"/>
      <c r="BL96" s="69"/>
      <c r="BM96" s="69"/>
      <c r="BN96" s="5"/>
      <c r="BO96" s="22"/>
      <c r="BP96" s="5"/>
      <c r="BQ96" s="5"/>
      <c r="BR96" s="5"/>
      <c r="BS96" s="5"/>
      <c r="BT96" s="5"/>
      <c r="BU96" s="5"/>
      <c r="BV96" s="5"/>
      <c r="BW96" s="5"/>
      <c r="BX96" s="22"/>
      <c r="BY96" s="113">
        <v>8320000</v>
      </c>
      <c r="BZ96" s="22">
        <v>3</v>
      </c>
      <c r="CA96" s="22">
        <v>7</v>
      </c>
      <c r="CB96" s="9">
        <v>44926</v>
      </c>
      <c r="CC96" s="5"/>
      <c r="CD96" s="5"/>
      <c r="CE96" s="113"/>
      <c r="CF96" s="22"/>
      <c r="CG96" s="22"/>
      <c r="CH96" s="9"/>
      <c r="CI96" s="5"/>
      <c r="CJ96" s="5"/>
      <c r="CK96" s="5"/>
      <c r="CL96" s="5"/>
      <c r="CM96" s="22"/>
      <c r="CN96" s="9"/>
      <c r="CO96" s="5">
        <f t="shared" si="11"/>
        <v>8320000</v>
      </c>
      <c r="CP96" s="77">
        <f t="shared" si="12"/>
        <v>3</v>
      </c>
      <c r="CQ96" s="77">
        <f t="shared" si="13"/>
        <v>7</v>
      </c>
      <c r="CR96" s="9">
        <v>44926</v>
      </c>
      <c r="CS96" s="5">
        <f t="shared" si="14"/>
        <v>29120000</v>
      </c>
      <c r="CT96" s="5"/>
      <c r="CU96" s="10"/>
      <c r="CV96" s="10"/>
      <c r="CW96" s="10" t="s">
        <v>132</v>
      </c>
      <c r="CX96" s="10" t="s">
        <v>133</v>
      </c>
      <c r="CY96" s="10"/>
      <c r="CZ96" s="10" t="s">
        <v>239</v>
      </c>
      <c r="DA96" s="10" t="s">
        <v>180</v>
      </c>
      <c r="DB96" s="123" t="s">
        <v>181</v>
      </c>
      <c r="DC96" s="123"/>
    </row>
    <row r="97" spans="1:107" ht="16.5" customHeight="1">
      <c r="A97" s="119" t="s">
        <v>1060</v>
      </c>
      <c r="B97" s="10">
        <v>2022</v>
      </c>
      <c r="C97" s="16" t="s">
        <v>1061</v>
      </c>
      <c r="D97" s="138" t="s">
        <v>1062</v>
      </c>
      <c r="E97" s="17" t="s">
        <v>1063</v>
      </c>
      <c r="F97" s="10" t="s">
        <v>1064</v>
      </c>
      <c r="G97" s="10" t="s">
        <v>117</v>
      </c>
      <c r="H97" s="10" t="s">
        <v>118</v>
      </c>
      <c r="I97" s="10" t="s">
        <v>119</v>
      </c>
      <c r="J97" s="10" t="s">
        <v>120</v>
      </c>
      <c r="K97" s="10" t="s">
        <v>1065</v>
      </c>
      <c r="L97" s="10" t="str">
        <f t="shared" si="10"/>
        <v>OLGA CECILIA MARTÍNEZ OROZCO___</v>
      </c>
      <c r="M97" s="10" t="s">
        <v>122</v>
      </c>
      <c r="N97" s="22">
        <v>1014287072</v>
      </c>
      <c r="O97" s="130"/>
      <c r="P97" s="10" t="s">
        <v>123</v>
      </c>
      <c r="Q97" s="10" t="s">
        <v>124</v>
      </c>
      <c r="R97" s="118" t="s">
        <v>125</v>
      </c>
      <c r="S97" s="118"/>
      <c r="T97" s="10"/>
      <c r="U97" s="10"/>
      <c r="V97" s="22"/>
      <c r="W97" s="10"/>
      <c r="X97" s="10"/>
      <c r="Y97" s="10" t="s">
        <v>1066</v>
      </c>
      <c r="Z97" s="22">
        <v>3214850460</v>
      </c>
      <c r="AA97" s="22"/>
      <c r="AB97" s="22">
        <v>8</v>
      </c>
      <c r="AC97" s="10">
        <v>0</v>
      </c>
      <c r="AD97" s="99">
        <v>44587</v>
      </c>
      <c r="AE97" s="99">
        <v>44593</v>
      </c>
      <c r="AF97" s="15" t="s">
        <v>287</v>
      </c>
      <c r="AG97" s="9">
        <v>44834</v>
      </c>
      <c r="AH97" s="113">
        <v>2300000</v>
      </c>
      <c r="AI97" s="113">
        <v>18400000</v>
      </c>
      <c r="AJ97" s="10" t="s">
        <v>1067</v>
      </c>
      <c r="AK97" s="10" t="s">
        <v>129</v>
      </c>
      <c r="AL97" s="10">
        <v>483</v>
      </c>
      <c r="AM97" s="10" t="s">
        <v>1068</v>
      </c>
      <c r="AN97" s="8" t="s">
        <v>401</v>
      </c>
      <c r="AO97" s="10" t="s">
        <v>131</v>
      </c>
      <c r="AP97" s="22">
        <v>3311605572169</v>
      </c>
      <c r="AQ97" s="10">
        <v>5</v>
      </c>
      <c r="AR97" s="10" t="str">
        <f>IFERROR(VLOOKUP(AQ97,PROGRAMAS!D2:E59,2,0), )</f>
        <v>Propósito 5: Construir Bogotá - Región con gobierno abierto, transparente y ciudadanía consciente</v>
      </c>
      <c r="AS97" s="10">
        <v>57</v>
      </c>
      <c r="AT97" s="10" t="str">
        <f>IFERROR(VLOOKUP(AS97,PROGRAMAS!B2:C59,2,0), )</f>
        <v>Gestión pública local</v>
      </c>
      <c r="AU97" s="10">
        <v>2169</v>
      </c>
      <c r="AV97" s="10" t="str">
        <f>IFERROR(VLOOKUP(AU97,PROGRAMAS!G2:I24,2,0), )</f>
        <v>FORTALECIMIENTO INSTITUCIONAL Y RENDICIÓN DE CUENTAS</v>
      </c>
      <c r="AW97" s="22">
        <v>1</v>
      </c>
      <c r="AX97" s="22">
        <v>1</v>
      </c>
      <c r="AY97" s="22"/>
      <c r="AZ97" s="22"/>
      <c r="BA97" s="22"/>
      <c r="BB97" s="22"/>
      <c r="BC97" s="22"/>
      <c r="BD97" s="69"/>
      <c r="BE97" s="69"/>
      <c r="BF97" s="69"/>
      <c r="BG97" s="69"/>
      <c r="BH97" s="69"/>
      <c r="BI97" s="69"/>
      <c r="BJ97" s="69"/>
      <c r="BK97" s="69"/>
      <c r="BL97" s="69"/>
      <c r="BM97" s="69"/>
      <c r="BN97" s="5"/>
      <c r="BO97" s="22"/>
      <c r="BP97" s="5"/>
      <c r="BQ97" s="5"/>
      <c r="BR97" s="5"/>
      <c r="BS97" s="5"/>
      <c r="BT97" s="5"/>
      <c r="BU97" s="5"/>
      <c r="BV97" s="5"/>
      <c r="BW97" s="5"/>
      <c r="BX97" s="22"/>
      <c r="BY97" s="113">
        <v>9200000</v>
      </c>
      <c r="BZ97" s="22">
        <v>4</v>
      </c>
      <c r="CA97" s="22">
        <v>0</v>
      </c>
      <c r="CB97" s="9">
        <v>44956</v>
      </c>
      <c r="CC97" s="5"/>
      <c r="CD97" s="5"/>
      <c r="CE97" s="113"/>
      <c r="CF97" s="22"/>
      <c r="CG97" s="22"/>
      <c r="CH97" s="9"/>
      <c r="CI97" s="5"/>
      <c r="CJ97" s="5"/>
      <c r="CK97" s="5"/>
      <c r="CL97" s="5"/>
      <c r="CM97" s="22"/>
      <c r="CN97" s="9"/>
      <c r="CO97" s="5">
        <f t="shared" si="11"/>
        <v>9200000</v>
      </c>
      <c r="CP97" s="77">
        <f t="shared" si="12"/>
        <v>4</v>
      </c>
      <c r="CQ97" s="77">
        <f t="shared" si="13"/>
        <v>0</v>
      </c>
      <c r="CR97" s="9">
        <v>44956</v>
      </c>
      <c r="CS97" s="5">
        <f t="shared" si="14"/>
        <v>27600000</v>
      </c>
      <c r="CT97" s="5"/>
      <c r="CU97" s="10"/>
      <c r="CV97" s="10"/>
      <c r="CW97" s="10" t="s">
        <v>132</v>
      </c>
      <c r="CX97" s="10" t="s">
        <v>133</v>
      </c>
      <c r="CY97" s="10"/>
      <c r="CZ97" s="10" t="s">
        <v>276</v>
      </c>
      <c r="DA97" s="10" t="s">
        <v>135</v>
      </c>
      <c r="DB97" s="122" t="s">
        <v>136</v>
      </c>
      <c r="DC97" s="122" t="s">
        <v>137</v>
      </c>
    </row>
    <row r="98" spans="1:107" ht="16.5" customHeight="1">
      <c r="A98" s="119" t="s">
        <v>1069</v>
      </c>
      <c r="B98" s="10">
        <v>2022</v>
      </c>
      <c r="C98" s="16" t="s">
        <v>1070</v>
      </c>
      <c r="D98" s="138" t="s">
        <v>1071</v>
      </c>
      <c r="E98" s="17" t="s">
        <v>1072</v>
      </c>
      <c r="F98" s="10" t="s">
        <v>1073</v>
      </c>
      <c r="G98" s="10" t="s">
        <v>117</v>
      </c>
      <c r="H98" s="10" t="s">
        <v>118</v>
      </c>
      <c r="I98" s="10" t="s">
        <v>119</v>
      </c>
      <c r="J98" s="10" t="s">
        <v>1074</v>
      </c>
      <c r="K98" s="10" t="s">
        <v>889</v>
      </c>
      <c r="L98" s="10" t="str">
        <f t="shared" si="10"/>
        <v>LUIS FERNANDO BOHORQUEZ REYES___</v>
      </c>
      <c r="M98" s="10" t="s">
        <v>122</v>
      </c>
      <c r="N98" s="22">
        <v>1105781414</v>
      </c>
      <c r="O98" s="130"/>
      <c r="P98" s="10" t="s">
        <v>1075</v>
      </c>
      <c r="Q98" s="10" t="s">
        <v>124</v>
      </c>
      <c r="R98" s="118" t="s">
        <v>1076</v>
      </c>
      <c r="S98" s="118"/>
      <c r="T98" s="10"/>
      <c r="U98" s="10"/>
      <c r="V98" s="22"/>
      <c r="W98" s="10"/>
      <c r="X98" s="10"/>
      <c r="Y98" s="10" t="s">
        <v>1077</v>
      </c>
      <c r="Z98" s="22">
        <v>3105741771</v>
      </c>
      <c r="AA98" s="22"/>
      <c r="AB98" s="22">
        <v>8</v>
      </c>
      <c r="AC98" s="10">
        <v>0</v>
      </c>
      <c r="AD98" s="99">
        <v>44583</v>
      </c>
      <c r="AE98" s="99">
        <v>44586</v>
      </c>
      <c r="AF98" s="15" t="s">
        <v>596</v>
      </c>
      <c r="AG98" s="9">
        <v>44827</v>
      </c>
      <c r="AH98" s="113">
        <v>4520000</v>
      </c>
      <c r="AI98" s="113">
        <v>36160000</v>
      </c>
      <c r="AJ98" s="10" t="s">
        <v>1078</v>
      </c>
      <c r="AK98" s="10" t="s">
        <v>129</v>
      </c>
      <c r="AL98" s="10">
        <v>410</v>
      </c>
      <c r="AM98" s="10" t="s">
        <v>1079</v>
      </c>
      <c r="AN98" s="8" t="s">
        <v>524</v>
      </c>
      <c r="AO98" s="10" t="s">
        <v>131</v>
      </c>
      <c r="AP98" s="22">
        <v>3311601202072</v>
      </c>
      <c r="AQ98" s="10">
        <v>1</v>
      </c>
      <c r="AR98" s="10" t="str">
        <f>IFERROR(VLOOKUP(AQ98,PROGRAMAS!D2:E59,2,0), )</f>
        <v>Propósito 1: Hacer un nuevo contrato social para incrementar la inclusión social, productiva y política</v>
      </c>
      <c r="AS98" s="10">
        <v>20</v>
      </c>
      <c r="AT98" s="10" t="str">
        <f>IFERROR(VLOOKUP(AS98,PROGRAMAS!B2:C59,2,0), )</f>
        <v>Bogotá, referente en cultura, deporte, recreación y actividad física, con parques para el desarrollo y la salud</v>
      </c>
      <c r="AU98" s="10">
        <v>2072</v>
      </c>
      <c r="AV98" s="10" t="str">
        <f>IFERROR(VLOOKUP(AU98,PROGRAMAS!G2:I24,2,0), )</f>
        <v>TEUSAQUILLO REFERENTE EN DEPORTE, RECREACIÓN Y ACTIVIDAD FÍSICA.</v>
      </c>
      <c r="AW98" s="22">
        <v>1</v>
      </c>
      <c r="AX98" s="22">
        <v>1</v>
      </c>
      <c r="AY98" s="22"/>
      <c r="AZ98" s="22"/>
      <c r="BA98" s="22"/>
      <c r="BB98" s="22"/>
      <c r="BC98" s="22"/>
      <c r="BD98" s="69"/>
      <c r="BE98" s="69"/>
      <c r="BF98" s="69"/>
      <c r="BG98" s="69"/>
      <c r="BH98" s="69"/>
      <c r="BI98" s="69"/>
      <c r="BJ98" s="69"/>
      <c r="BK98" s="69"/>
      <c r="BL98" s="69"/>
      <c r="BM98" s="69"/>
      <c r="BN98" s="5"/>
      <c r="BO98" s="22"/>
      <c r="BP98" s="5"/>
      <c r="BQ98" s="5"/>
      <c r="BR98" s="5"/>
      <c r="BS98" s="5"/>
      <c r="BT98" s="5"/>
      <c r="BU98" s="5"/>
      <c r="BV98" s="5"/>
      <c r="BW98" s="5"/>
      <c r="BX98" s="22"/>
      <c r="BY98" s="113">
        <v>14464000</v>
      </c>
      <c r="BZ98" s="22">
        <v>3</v>
      </c>
      <c r="CA98" s="22">
        <v>7</v>
      </c>
      <c r="CB98" s="9">
        <v>44926</v>
      </c>
      <c r="CC98" s="5"/>
      <c r="CD98" s="5"/>
      <c r="CE98" s="113"/>
      <c r="CF98" s="22"/>
      <c r="CG98" s="22"/>
      <c r="CH98" s="9"/>
      <c r="CI98" s="5"/>
      <c r="CJ98" s="5"/>
      <c r="CK98" s="5"/>
      <c r="CL98" s="5"/>
      <c r="CM98" s="22"/>
      <c r="CN98" s="9"/>
      <c r="CO98" s="5">
        <f t="shared" si="11"/>
        <v>14464000</v>
      </c>
      <c r="CP98" s="77">
        <f t="shared" si="12"/>
        <v>3</v>
      </c>
      <c r="CQ98" s="77">
        <f t="shared" si="13"/>
        <v>7</v>
      </c>
      <c r="CR98" s="9">
        <v>44926</v>
      </c>
      <c r="CS98" s="5">
        <f t="shared" si="14"/>
        <v>50624000</v>
      </c>
      <c r="CT98" s="5"/>
      <c r="CU98" s="10"/>
      <c r="CV98" s="10"/>
      <c r="CW98" s="10" t="s">
        <v>132</v>
      </c>
      <c r="CX98" s="10" t="s">
        <v>133</v>
      </c>
      <c r="CY98" s="10"/>
      <c r="CZ98" s="10" t="s">
        <v>203</v>
      </c>
      <c r="DA98" s="10" t="s">
        <v>447</v>
      </c>
      <c r="DB98" s="122" t="s">
        <v>448</v>
      </c>
      <c r="DC98" s="122" t="s">
        <v>150</v>
      </c>
    </row>
    <row r="99" spans="1:107" ht="16.5" customHeight="1">
      <c r="A99" s="119" t="s">
        <v>1080</v>
      </c>
      <c r="B99" s="10">
        <v>2022</v>
      </c>
      <c r="C99" s="16" t="s">
        <v>1081</v>
      </c>
      <c r="D99" s="138" t="s">
        <v>1082</v>
      </c>
      <c r="E99" s="17" t="s">
        <v>1063</v>
      </c>
      <c r="F99" s="10" t="s">
        <v>1083</v>
      </c>
      <c r="G99" s="10" t="s">
        <v>117</v>
      </c>
      <c r="H99" s="10" t="s">
        <v>118</v>
      </c>
      <c r="I99" s="10" t="s">
        <v>119</v>
      </c>
      <c r="J99" s="10" t="s">
        <v>1084</v>
      </c>
      <c r="K99" s="10" t="s">
        <v>1085</v>
      </c>
      <c r="L99" s="10" t="str">
        <f t="shared" ref="L99:L129" si="15">_xlfn.CONCAT(K99,"_",BP99,"_",BS99,"_",BV99)</f>
        <v>AIDA LUZ RODRIGUEZ RODRIGUEZ___</v>
      </c>
      <c r="M99" s="10" t="s">
        <v>122</v>
      </c>
      <c r="N99" s="22">
        <v>1090393954</v>
      </c>
      <c r="O99" s="130"/>
      <c r="P99" s="10" t="s">
        <v>676</v>
      </c>
      <c r="Q99" s="10" t="s">
        <v>124</v>
      </c>
      <c r="R99" s="118" t="s">
        <v>594</v>
      </c>
      <c r="S99" s="118"/>
      <c r="T99" s="10"/>
      <c r="U99" s="10"/>
      <c r="V99" s="22"/>
      <c r="W99" s="10"/>
      <c r="X99" s="10"/>
      <c r="Y99" s="10" t="s">
        <v>1086</v>
      </c>
      <c r="Z99" s="22">
        <v>3232295956</v>
      </c>
      <c r="AA99" s="22"/>
      <c r="AB99" s="22">
        <v>8</v>
      </c>
      <c r="AC99" s="10">
        <v>0</v>
      </c>
      <c r="AD99" s="99">
        <v>44583</v>
      </c>
      <c r="AE99" s="99">
        <v>44586</v>
      </c>
      <c r="AF99" s="15" t="s">
        <v>596</v>
      </c>
      <c r="AG99" s="9">
        <v>44827</v>
      </c>
      <c r="AH99" s="113">
        <v>4520000</v>
      </c>
      <c r="AI99" s="113">
        <v>36160000</v>
      </c>
      <c r="AJ99" s="10" t="s">
        <v>1087</v>
      </c>
      <c r="AK99" s="10" t="s">
        <v>129</v>
      </c>
      <c r="AL99" s="10">
        <v>411</v>
      </c>
      <c r="AM99" s="10" t="s">
        <v>1088</v>
      </c>
      <c r="AN99" s="8" t="s">
        <v>524</v>
      </c>
      <c r="AO99" s="10" t="s">
        <v>131</v>
      </c>
      <c r="AP99" s="22">
        <v>3311605572172</v>
      </c>
      <c r="AQ99" s="10">
        <v>5</v>
      </c>
      <c r="AR99" s="10" t="str">
        <f>IFERROR(VLOOKUP(AQ99,PROGRAMAS!D2:E59,2,0), )</f>
        <v>Propósito 5: Construir Bogotá - Región con gobierno abierto, transparente y ciudadanía consciente</v>
      </c>
      <c r="AS99" s="10">
        <v>57</v>
      </c>
      <c r="AT99" s="10" t="str">
        <f>IFERROR(VLOOKUP(AS99,PROGRAMAS!B2:C59,2,0), )</f>
        <v>Gestión pública local</v>
      </c>
      <c r="AU99" s="10">
        <v>2172</v>
      </c>
      <c r="AV99" s="10" t="str">
        <f>IFERROR(VLOOKUP(AU99,PROGRAMAS!G2:I24,2,0), )</f>
        <v>TEUSAQUILLO CON ACCIONES DE INSPECCIÓN, VIGILANCIA Y CONTROL DE MANERA TRANSPARENTE.</v>
      </c>
      <c r="AW99" s="22">
        <v>1</v>
      </c>
      <c r="AX99" s="22">
        <v>1</v>
      </c>
      <c r="AY99" s="22"/>
      <c r="AZ99" s="22"/>
      <c r="BA99" s="22"/>
      <c r="BB99" s="22"/>
      <c r="BC99" s="22"/>
      <c r="BD99" s="69"/>
      <c r="BE99" s="69"/>
      <c r="BF99" s="69"/>
      <c r="BG99" s="69"/>
      <c r="BH99" s="69"/>
      <c r="BI99" s="69"/>
      <c r="BJ99" s="69"/>
      <c r="BK99" s="69"/>
      <c r="BL99" s="69"/>
      <c r="BM99" s="69"/>
      <c r="BN99" s="5"/>
      <c r="BO99" s="22"/>
      <c r="BP99" s="5"/>
      <c r="BQ99" s="5"/>
      <c r="BR99" s="5"/>
      <c r="BS99" s="5"/>
      <c r="BT99" s="5"/>
      <c r="BU99" s="5"/>
      <c r="BV99" s="5"/>
      <c r="BW99" s="5"/>
      <c r="BX99" s="22"/>
      <c r="BY99" s="113">
        <v>18080000</v>
      </c>
      <c r="BZ99" s="22">
        <v>4</v>
      </c>
      <c r="CA99" s="22">
        <v>0</v>
      </c>
      <c r="CB99" s="9">
        <v>44950</v>
      </c>
      <c r="CC99" s="5"/>
      <c r="CD99" s="5"/>
      <c r="CE99" s="113"/>
      <c r="CF99" s="22"/>
      <c r="CG99" s="22"/>
      <c r="CH99" s="9"/>
      <c r="CI99" s="5"/>
      <c r="CJ99" s="5"/>
      <c r="CK99" s="5"/>
      <c r="CL99" s="5"/>
      <c r="CM99" s="22"/>
      <c r="CN99" s="9"/>
      <c r="CO99" s="5">
        <f t="shared" ref="CO99:CO129" si="16">+BY99+CE99+CK99</f>
        <v>18080000</v>
      </c>
      <c r="CP99" s="77">
        <f t="shared" ref="CP99:CP129" si="17">BZ99+CF99+CL99</f>
        <v>4</v>
      </c>
      <c r="CQ99" s="77">
        <f t="shared" ref="CQ99:CQ129" si="18">CA99+CG99+CM99</f>
        <v>0</v>
      </c>
      <c r="CR99" s="9">
        <v>44950</v>
      </c>
      <c r="CS99" s="5">
        <f t="shared" ref="CS99:CS129" si="19">+AI99+BY99+CE99+CK99</f>
        <v>54240000</v>
      </c>
      <c r="CT99" s="5"/>
      <c r="CU99" s="10"/>
      <c r="CV99" s="10"/>
      <c r="CW99" s="10" t="s">
        <v>132</v>
      </c>
      <c r="CX99" s="10" t="s">
        <v>133</v>
      </c>
      <c r="CY99" s="10"/>
      <c r="CZ99" s="10" t="s">
        <v>203</v>
      </c>
      <c r="DA99" s="10" t="s">
        <v>1089</v>
      </c>
      <c r="DB99" s="122" t="s">
        <v>764</v>
      </c>
      <c r="DC99" s="122" t="s">
        <v>150</v>
      </c>
    </row>
    <row r="100" spans="1:107" ht="16.5" customHeight="1">
      <c r="A100" s="119" t="s">
        <v>1090</v>
      </c>
      <c r="B100" s="10">
        <v>2022</v>
      </c>
      <c r="C100" s="16" t="s">
        <v>1081</v>
      </c>
      <c r="D100" s="138" t="s">
        <v>1091</v>
      </c>
      <c r="E100" s="17" t="s">
        <v>1063</v>
      </c>
      <c r="F100" s="10" t="s">
        <v>1083</v>
      </c>
      <c r="G100" s="10" t="s">
        <v>117</v>
      </c>
      <c r="H100" s="10" t="s">
        <v>118</v>
      </c>
      <c r="I100" s="10" t="s">
        <v>119</v>
      </c>
      <c r="J100" s="10" t="s">
        <v>1084</v>
      </c>
      <c r="K100" s="10" t="s">
        <v>1092</v>
      </c>
      <c r="L100" s="10" t="str">
        <f t="shared" si="15"/>
        <v>DEISI PAOLA MARTÍNEZ PINEDA___</v>
      </c>
      <c r="M100" s="10" t="s">
        <v>122</v>
      </c>
      <c r="N100" s="22">
        <v>1057573698</v>
      </c>
      <c r="O100" s="130"/>
      <c r="P100" s="10" t="s">
        <v>1093</v>
      </c>
      <c r="Q100" s="10" t="s">
        <v>124</v>
      </c>
      <c r="R100" s="118" t="s">
        <v>826</v>
      </c>
      <c r="S100" s="118"/>
      <c r="T100" s="10"/>
      <c r="U100" s="10"/>
      <c r="V100" s="22"/>
      <c r="W100" s="10"/>
      <c r="X100" s="10"/>
      <c r="Y100" s="10" t="s">
        <v>1094</v>
      </c>
      <c r="Z100" s="22">
        <v>3202367724</v>
      </c>
      <c r="AA100" s="22"/>
      <c r="AB100" s="22">
        <v>8</v>
      </c>
      <c r="AC100" s="10">
        <v>0</v>
      </c>
      <c r="AD100" s="99">
        <v>44583</v>
      </c>
      <c r="AE100" s="99">
        <v>44585</v>
      </c>
      <c r="AF100" s="15" t="s">
        <v>524</v>
      </c>
      <c r="AG100" s="9">
        <v>44827</v>
      </c>
      <c r="AH100" s="113">
        <v>4520000</v>
      </c>
      <c r="AI100" s="113">
        <v>36160000</v>
      </c>
      <c r="AJ100" s="10" t="s">
        <v>1095</v>
      </c>
      <c r="AK100" s="10" t="s">
        <v>129</v>
      </c>
      <c r="AL100" s="10">
        <v>411</v>
      </c>
      <c r="AM100" s="10" t="s">
        <v>1088</v>
      </c>
      <c r="AN100" s="8" t="s">
        <v>524</v>
      </c>
      <c r="AO100" s="10" t="s">
        <v>131</v>
      </c>
      <c r="AP100" s="22">
        <v>3311605572172</v>
      </c>
      <c r="AQ100" s="10">
        <v>5</v>
      </c>
      <c r="AR100" s="10" t="str">
        <f>IFERROR(VLOOKUP(AQ100,PROGRAMAS!D2:E59,2,0), )</f>
        <v>Propósito 5: Construir Bogotá - Región con gobierno abierto, transparente y ciudadanía consciente</v>
      </c>
      <c r="AS100" s="10">
        <v>57</v>
      </c>
      <c r="AT100" s="10" t="str">
        <f>IFERROR(VLOOKUP(AS100,PROGRAMAS!B2:C59,2,0), )</f>
        <v>Gestión pública local</v>
      </c>
      <c r="AU100" s="10">
        <v>2172</v>
      </c>
      <c r="AV100" s="10" t="str">
        <f>IFERROR(VLOOKUP(AU100,PROGRAMAS!G2:I24,2,0), )</f>
        <v>TEUSAQUILLO CON ACCIONES DE INSPECCIÓN, VIGILANCIA Y CONTROL DE MANERA TRANSPARENTE.</v>
      </c>
      <c r="AW100" s="22">
        <v>1</v>
      </c>
      <c r="AX100" s="22">
        <v>1</v>
      </c>
      <c r="AY100" s="22"/>
      <c r="AZ100" s="22"/>
      <c r="BA100" s="22"/>
      <c r="BB100" s="22"/>
      <c r="BC100" s="22"/>
      <c r="BD100" s="69"/>
      <c r="BE100" s="69"/>
      <c r="BF100" s="69"/>
      <c r="BG100" s="69"/>
      <c r="BH100" s="69"/>
      <c r="BI100" s="69"/>
      <c r="BJ100" s="69"/>
      <c r="BK100" s="69"/>
      <c r="BL100" s="69"/>
      <c r="BM100" s="69"/>
      <c r="BN100" s="5"/>
      <c r="BO100" s="22"/>
      <c r="BP100" s="5"/>
      <c r="BQ100" s="5"/>
      <c r="BR100" s="5"/>
      <c r="BS100" s="5"/>
      <c r="BT100" s="5"/>
      <c r="BU100" s="5"/>
      <c r="BV100" s="5"/>
      <c r="BW100" s="5"/>
      <c r="BX100" s="22"/>
      <c r="BY100" s="113">
        <v>18080000</v>
      </c>
      <c r="BZ100" s="22">
        <v>4</v>
      </c>
      <c r="CA100" s="22">
        <v>0</v>
      </c>
      <c r="CB100" s="9">
        <v>44949</v>
      </c>
      <c r="CC100" s="5"/>
      <c r="CD100" s="5"/>
      <c r="CE100" s="113"/>
      <c r="CF100" s="22"/>
      <c r="CG100" s="22"/>
      <c r="CH100" s="9"/>
      <c r="CI100" s="5"/>
      <c r="CJ100" s="5"/>
      <c r="CK100" s="5"/>
      <c r="CL100" s="5"/>
      <c r="CM100" s="22"/>
      <c r="CN100" s="9"/>
      <c r="CO100" s="5">
        <f t="shared" si="16"/>
        <v>18080000</v>
      </c>
      <c r="CP100" s="77">
        <f t="shared" si="17"/>
        <v>4</v>
      </c>
      <c r="CQ100" s="77">
        <f t="shared" si="18"/>
        <v>0</v>
      </c>
      <c r="CR100" s="9">
        <v>44949</v>
      </c>
      <c r="CS100" s="5">
        <f t="shared" si="19"/>
        <v>54240000</v>
      </c>
      <c r="CT100" s="5"/>
      <c r="CU100" s="10"/>
      <c r="CV100" s="10"/>
      <c r="CW100" s="10" t="s">
        <v>132</v>
      </c>
      <c r="CX100" s="10" t="s">
        <v>133</v>
      </c>
      <c r="CY100" s="10"/>
      <c r="CZ100" s="10" t="s">
        <v>203</v>
      </c>
      <c r="DA100" s="10" t="s">
        <v>737</v>
      </c>
      <c r="DB100" s="122" t="s">
        <v>738</v>
      </c>
      <c r="DC100" s="122" t="s">
        <v>150</v>
      </c>
    </row>
    <row r="101" spans="1:107" ht="16.5" customHeight="1">
      <c r="A101" s="119" t="s">
        <v>1096</v>
      </c>
      <c r="B101" s="10">
        <v>2022</v>
      </c>
      <c r="C101" s="16" t="s">
        <v>1081</v>
      </c>
      <c r="D101" s="138" t="s">
        <v>1097</v>
      </c>
      <c r="E101" s="17" t="s">
        <v>1063</v>
      </c>
      <c r="F101" s="10" t="s">
        <v>1083</v>
      </c>
      <c r="G101" s="10" t="s">
        <v>117</v>
      </c>
      <c r="H101" s="10" t="s">
        <v>118</v>
      </c>
      <c r="I101" s="10" t="s">
        <v>119</v>
      </c>
      <c r="J101" s="10" t="s">
        <v>1084</v>
      </c>
      <c r="K101" s="10" t="s">
        <v>1098</v>
      </c>
      <c r="L101" s="10" t="str">
        <f t="shared" si="15"/>
        <v>ROSALBA VELOSA DIAZ___</v>
      </c>
      <c r="M101" s="10" t="s">
        <v>122</v>
      </c>
      <c r="N101" s="22">
        <v>1033715248</v>
      </c>
      <c r="O101" s="130"/>
      <c r="P101" s="10" t="s">
        <v>123</v>
      </c>
      <c r="Q101" s="10" t="s">
        <v>124</v>
      </c>
      <c r="R101" s="118" t="s">
        <v>236</v>
      </c>
      <c r="S101" s="118"/>
      <c r="T101" s="10"/>
      <c r="U101" s="10"/>
      <c r="V101" s="22"/>
      <c r="W101" s="10"/>
      <c r="X101" s="10"/>
      <c r="Y101" s="10" t="s">
        <v>1099</v>
      </c>
      <c r="Z101" s="22">
        <v>3143557453</v>
      </c>
      <c r="AA101" s="22"/>
      <c r="AB101" s="22">
        <v>8</v>
      </c>
      <c r="AC101" s="10">
        <v>0</v>
      </c>
      <c r="AD101" s="99">
        <v>44583</v>
      </c>
      <c r="AE101" s="107">
        <v>44589</v>
      </c>
      <c r="AF101" s="11" t="s">
        <v>421</v>
      </c>
      <c r="AG101" s="256">
        <v>44831</v>
      </c>
      <c r="AH101" s="113">
        <v>4520000</v>
      </c>
      <c r="AI101" s="113">
        <v>36160000</v>
      </c>
      <c r="AJ101" s="10" t="s">
        <v>1100</v>
      </c>
      <c r="AK101" s="10" t="s">
        <v>129</v>
      </c>
      <c r="AL101" s="10">
        <v>413</v>
      </c>
      <c r="AM101" s="10" t="s">
        <v>1101</v>
      </c>
      <c r="AN101" s="8" t="s">
        <v>524</v>
      </c>
      <c r="AO101" s="10" t="s">
        <v>131</v>
      </c>
      <c r="AP101" s="22">
        <v>3311605572172</v>
      </c>
      <c r="AQ101" s="10">
        <v>5</v>
      </c>
      <c r="AR101" s="10" t="str">
        <f>IFERROR(VLOOKUP(AQ101,PROGRAMAS!D2:E59,2,0), )</f>
        <v>Propósito 5: Construir Bogotá - Región con gobierno abierto, transparente y ciudadanía consciente</v>
      </c>
      <c r="AS101" s="10">
        <v>57</v>
      </c>
      <c r="AT101" s="10" t="str">
        <f>IFERROR(VLOOKUP(AS101,PROGRAMAS!B2:C59,2,0), )</f>
        <v>Gestión pública local</v>
      </c>
      <c r="AU101" s="10">
        <v>2172</v>
      </c>
      <c r="AV101" s="10" t="str">
        <f>IFERROR(VLOOKUP(AU101,PROGRAMAS!G2:I24,2,0), )</f>
        <v>TEUSAQUILLO CON ACCIONES DE INSPECCIÓN, VIGILANCIA Y CONTROL DE MANERA TRANSPARENTE.</v>
      </c>
      <c r="AW101" s="22">
        <v>1</v>
      </c>
      <c r="AX101" s="22">
        <v>1</v>
      </c>
      <c r="AY101" s="22"/>
      <c r="AZ101" s="22"/>
      <c r="BA101" s="22"/>
      <c r="BB101" s="22"/>
      <c r="BC101" s="22"/>
      <c r="BD101" s="69"/>
      <c r="BE101" s="69"/>
      <c r="BF101" s="69"/>
      <c r="BG101" s="69"/>
      <c r="BH101" s="69"/>
      <c r="BI101" s="69"/>
      <c r="BJ101" s="69"/>
      <c r="BK101" s="69"/>
      <c r="BL101" s="69"/>
      <c r="BM101" s="69"/>
      <c r="BN101" s="5"/>
      <c r="BO101" s="22"/>
      <c r="BP101" s="5"/>
      <c r="BQ101" s="5"/>
      <c r="BR101" s="5"/>
      <c r="BS101" s="5"/>
      <c r="BT101" s="5"/>
      <c r="BU101" s="5"/>
      <c r="BV101" s="5"/>
      <c r="BW101" s="5"/>
      <c r="BX101" s="22"/>
      <c r="BY101" s="113">
        <v>16573333</v>
      </c>
      <c r="BZ101" s="22">
        <v>3</v>
      </c>
      <c r="CA101" s="22">
        <v>21</v>
      </c>
      <c r="CB101" s="9">
        <v>44943</v>
      </c>
      <c r="CC101" s="5"/>
      <c r="CD101" s="5"/>
      <c r="CE101" s="113"/>
      <c r="CF101" s="22"/>
      <c r="CG101" s="22"/>
      <c r="CH101" s="9"/>
      <c r="CI101" s="5"/>
      <c r="CJ101" s="5"/>
      <c r="CK101" s="5"/>
      <c r="CL101" s="5"/>
      <c r="CM101" s="22"/>
      <c r="CN101" s="9"/>
      <c r="CO101" s="5">
        <f t="shared" si="16"/>
        <v>16573333</v>
      </c>
      <c r="CP101" s="77">
        <f t="shared" si="17"/>
        <v>3</v>
      </c>
      <c r="CQ101" s="77">
        <f t="shared" si="18"/>
        <v>21</v>
      </c>
      <c r="CR101" s="9">
        <v>44943</v>
      </c>
      <c r="CS101" s="5">
        <f t="shared" si="19"/>
        <v>52733333</v>
      </c>
      <c r="CT101" s="5"/>
      <c r="CU101" s="10"/>
      <c r="CV101" s="10"/>
      <c r="CW101" s="10" t="s">
        <v>132</v>
      </c>
      <c r="CX101" s="10" t="s">
        <v>133</v>
      </c>
      <c r="CY101" s="10"/>
      <c r="CZ101" s="10" t="s">
        <v>203</v>
      </c>
      <c r="DA101" s="10" t="s">
        <v>745</v>
      </c>
      <c r="DB101" s="122" t="s">
        <v>746</v>
      </c>
      <c r="DC101" s="122" t="s">
        <v>150</v>
      </c>
    </row>
    <row r="102" spans="1:107" ht="16.5" customHeight="1">
      <c r="A102" s="119" t="s">
        <v>1102</v>
      </c>
      <c r="B102" s="10">
        <v>2022</v>
      </c>
      <c r="C102" s="16" t="s">
        <v>1081</v>
      </c>
      <c r="D102" s="138" t="s">
        <v>1103</v>
      </c>
      <c r="E102" s="17" t="s">
        <v>1063</v>
      </c>
      <c r="F102" s="10" t="s">
        <v>1083</v>
      </c>
      <c r="G102" s="10" t="s">
        <v>117</v>
      </c>
      <c r="H102" s="10" t="s">
        <v>118</v>
      </c>
      <c r="I102" s="10" t="s">
        <v>119</v>
      </c>
      <c r="J102" s="10" t="s">
        <v>1084</v>
      </c>
      <c r="K102" s="10" t="s">
        <v>1104</v>
      </c>
      <c r="L102" s="10" t="str">
        <f t="shared" si="15"/>
        <v>PAULA ANDREA MEJIA AMADO___</v>
      </c>
      <c r="M102" s="10" t="s">
        <v>122</v>
      </c>
      <c r="N102" s="22">
        <v>1026288359</v>
      </c>
      <c r="O102" s="130"/>
      <c r="P102" s="10" t="s">
        <v>123</v>
      </c>
      <c r="Q102" s="10" t="s">
        <v>124</v>
      </c>
      <c r="R102" s="118" t="s">
        <v>826</v>
      </c>
      <c r="S102" s="118"/>
      <c r="T102" s="10"/>
      <c r="U102" s="10"/>
      <c r="V102" s="22"/>
      <c r="W102" s="10"/>
      <c r="X102" s="10"/>
      <c r="Y102" s="10" t="s">
        <v>1105</v>
      </c>
      <c r="Z102" s="22">
        <v>3202420171</v>
      </c>
      <c r="AA102" s="22"/>
      <c r="AB102" s="22">
        <v>8</v>
      </c>
      <c r="AC102" s="10">
        <v>0</v>
      </c>
      <c r="AD102" s="99">
        <v>44583</v>
      </c>
      <c r="AE102" s="99">
        <v>44585</v>
      </c>
      <c r="AF102" s="15" t="s">
        <v>524</v>
      </c>
      <c r="AG102" s="9">
        <v>44827</v>
      </c>
      <c r="AH102" s="113">
        <v>4520000</v>
      </c>
      <c r="AI102" s="113">
        <v>36160000</v>
      </c>
      <c r="AJ102" s="10" t="s">
        <v>1106</v>
      </c>
      <c r="AK102" s="10" t="s">
        <v>129</v>
      </c>
      <c r="AL102" s="10">
        <v>414</v>
      </c>
      <c r="AM102" s="10" t="s">
        <v>1107</v>
      </c>
      <c r="AN102" s="8" t="s">
        <v>524</v>
      </c>
      <c r="AO102" s="10" t="s">
        <v>131</v>
      </c>
      <c r="AP102" s="22">
        <v>3311605572172</v>
      </c>
      <c r="AQ102" s="10">
        <v>5</v>
      </c>
      <c r="AR102" s="10" t="str">
        <f>IFERROR(VLOOKUP(AQ102,PROGRAMAS!D2:E59,2,0), )</f>
        <v>Propósito 5: Construir Bogotá - Región con gobierno abierto, transparente y ciudadanía consciente</v>
      </c>
      <c r="AS102" s="10">
        <v>57</v>
      </c>
      <c r="AT102" s="10" t="str">
        <f>IFERROR(VLOOKUP(AS102,PROGRAMAS!B2:C59,2,0), )</f>
        <v>Gestión pública local</v>
      </c>
      <c r="AU102" s="10">
        <v>2172</v>
      </c>
      <c r="AV102" s="10" t="str">
        <f>IFERROR(VLOOKUP(AU102,PROGRAMAS!G2:I24,2,0), )</f>
        <v>TEUSAQUILLO CON ACCIONES DE INSPECCIÓN, VIGILANCIA Y CONTROL DE MANERA TRANSPARENTE.</v>
      </c>
      <c r="AW102" s="22">
        <v>1</v>
      </c>
      <c r="AX102" s="22">
        <v>1</v>
      </c>
      <c r="AY102" s="22"/>
      <c r="AZ102" s="22"/>
      <c r="BA102" s="22"/>
      <c r="BB102" s="22"/>
      <c r="BC102" s="22"/>
      <c r="BD102" s="69"/>
      <c r="BE102" s="69"/>
      <c r="BF102" s="69"/>
      <c r="BG102" s="69"/>
      <c r="BH102" s="69"/>
      <c r="BI102" s="69"/>
      <c r="BJ102" s="69"/>
      <c r="BK102" s="69"/>
      <c r="BL102" s="69"/>
      <c r="BM102" s="69"/>
      <c r="BN102" s="5"/>
      <c r="BO102" s="22"/>
      <c r="BP102" s="5"/>
      <c r="BQ102" s="5"/>
      <c r="BR102" s="5"/>
      <c r="BS102" s="5"/>
      <c r="BT102" s="5"/>
      <c r="BU102" s="5"/>
      <c r="BV102" s="5"/>
      <c r="BW102" s="5"/>
      <c r="BX102" s="22"/>
      <c r="BY102" s="113">
        <v>18080000</v>
      </c>
      <c r="BZ102" s="22">
        <v>4</v>
      </c>
      <c r="CA102" s="22">
        <v>0</v>
      </c>
      <c r="CB102" s="9">
        <v>44949</v>
      </c>
      <c r="CC102" s="5"/>
      <c r="CD102" s="5"/>
      <c r="CE102" s="113"/>
      <c r="CF102" s="22"/>
      <c r="CG102" s="22"/>
      <c r="CH102" s="9"/>
      <c r="CI102" s="5"/>
      <c r="CJ102" s="5"/>
      <c r="CK102" s="5"/>
      <c r="CL102" s="5"/>
      <c r="CM102" s="22"/>
      <c r="CN102" s="9"/>
      <c r="CO102" s="5">
        <f t="shared" si="16"/>
        <v>18080000</v>
      </c>
      <c r="CP102" s="77">
        <f t="shared" si="17"/>
        <v>4</v>
      </c>
      <c r="CQ102" s="77">
        <f t="shared" si="18"/>
        <v>0</v>
      </c>
      <c r="CR102" s="9">
        <v>44949</v>
      </c>
      <c r="CS102" s="5">
        <f t="shared" si="19"/>
        <v>54240000</v>
      </c>
      <c r="CT102" s="5"/>
      <c r="CU102" s="10"/>
      <c r="CV102" s="10"/>
      <c r="CW102" s="10" t="s">
        <v>132</v>
      </c>
      <c r="CX102" s="10" t="s">
        <v>133</v>
      </c>
      <c r="CY102" s="10"/>
      <c r="CZ102" s="10" t="s">
        <v>203</v>
      </c>
      <c r="DA102" s="10" t="s">
        <v>754</v>
      </c>
      <c r="DB102" s="122" t="s">
        <v>755</v>
      </c>
      <c r="DC102" s="122" t="s">
        <v>150</v>
      </c>
    </row>
    <row r="103" spans="1:107" ht="16.5" customHeight="1">
      <c r="A103" s="119" t="s">
        <v>1108</v>
      </c>
      <c r="B103" s="10">
        <v>2022</v>
      </c>
      <c r="C103" s="16" t="s">
        <v>1109</v>
      </c>
      <c r="D103" s="138" t="s">
        <v>1110</v>
      </c>
      <c r="E103" s="17" t="s">
        <v>1111</v>
      </c>
      <c r="F103" s="10" t="s">
        <v>1112</v>
      </c>
      <c r="G103" s="10" t="s">
        <v>117</v>
      </c>
      <c r="H103" s="10" t="s">
        <v>118</v>
      </c>
      <c r="I103" s="10" t="s">
        <v>119</v>
      </c>
      <c r="J103" s="10" t="s">
        <v>1113</v>
      </c>
      <c r="K103" s="10" t="s">
        <v>1114</v>
      </c>
      <c r="L103" s="10" t="str">
        <f t="shared" si="15"/>
        <v>OSCAR FELIPE AVILA BLANCO___</v>
      </c>
      <c r="M103" s="10" t="s">
        <v>122</v>
      </c>
      <c r="N103" s="22">
        <v>81715536</v>
      </c>
      <c r="O103" s="130"/>
      <c r="P103" s="10" t="s">
        <v>123</v>
      </c>
      <c r="Q103" s="10" t="s">
        <v>124</v>
      </c>
      <c r="R103" s="118" t="s">
        <v>1115</v>
      </c>
      <c r="S103" s="118"/>
      <c r="T103" s="10"/>
      <c r="U103" s="10"/>
      <c r="V103" s="22"/>
      <c r="W103" s="10"/>
      <c r="X103" s="10"/>
      <c r="Y103" s="10"/>
      <c r="Z103" s="22">
        <v>3123795249</v>
      </c>
      <c r="AA103" s="22"/>
      <c r="AB103" s="22">
        <v>8</v>
      </c>
      <c r="AC103" s="10">
        <v>0</v>
      </c>
      <c r="AD103" s="99">
        <v>44583</v>
      </c>
      <c r="AE103" s="99">
        <v>44593</v>
      </c>
      <c r="AF103" s="15" t="s">
        <v>287</v>
      </c>
      <c r="AG103" s="9">
        <v>44834</v>
      </c>
      <c r="AH103" s="113">
        <v>4520000</v>
      </c>
      <c r="AI103" s="113">
        <v>36160000</v>
      </c>
      <c r="AJ103" s="10" t="s">
        <v>1116</v>
      </c>
      <c r="AK103" s="10" t="s">
        <v>129</v>
      </c>
      <c r="AL103" s="10">
        <v>405</v>
      </c>
      <c r="AM103" s="10" t="s">
        <v>1117</v>
      </c>
      <c r="AN103" s="8" t="s">
        <v>1118</v>
      </c>
      <c r="AO103" s="10" t="s">
        <v>131</v>
      </c>
      <c r="AP103" s="22">
        <v>3311605572169</v>
      </c>
      <c r="AQ103" s="10">
        <v>5</v>
      </c>
      <c r="AR103" s="10" t="str">
        <f>IFERROR(VLOOKUP(AQ103,PROGRAMAS!D2:E59,2,0), )</f>
        <v>Propósito 5: Construir Bogotá - Región con gobierno abierto, transparente y ciudadanía consciente</v>
      </c>
      <c r="AS103" s="10">
        <v>57</v>
      </c>
      <c r="AT103" s="10" t="str">
        <f>IFERROR(VLOOKUP(AS103,PROGRAMAS!B2:C59,2,0), )</f>
        <v>Gestión pública local</v>
      </c>
      <c r="AU103" s="10">
        <v>2172</v>
      </c>
      <c r="AV103" s="10" t="str">
        <f>IFERROR(VLOOKUP(AU103,PROGRAMAS!G2:I24,2,0), )</f>
        <v>TEUSAQUILLO CON ACCIONES DE INSPECCIÓN, VIGILANCIA Y CONTROL DE MANERA TRANSPARENTE.</v>
      </c>
      <c r="AW103" s="22">
        <v>1</v>
      </c>
      <c r="AX103" s="22">
        <v>1</v>
      </c>
      <c r="AY103" s="22"/>
      <c r="AZ103" s="22"/>
      <c r="BA103" s="22"/>
      <c r="BB103" s="22"/>
      <c r="BC103" s="22"/>
      <c r="BD103" s="69"/>
      <c r="BE103" s="69"/>
      <c r="BF103" s="69"/>
      <c r="BG103" s="69"/>
      <c r="BH103" s="69"/>
      <c r="BI103" s="69"/>
      <c r="BJ103" s="69"/>
      <c r="BK103" s="69"/>
      <c r="BL103" s="69"/>
      <c r="BM103" s="69"/>
      <c r="BN103" s="5"/>
      <c r="BO103" s="22"/>
      <c r="BP103" s="5"/>
      <c r="BQ103" s="5"/>
      <c r="BR103" s="5"/>
      <c r="BS103" s="5"/>
      <c r="BT103" s="5"/>
      <c r="BU103" s="5"/>
      <c r="BV103" s="5"/>
      <c r="BW103" s="5"/>
      <c r="BX103" s="22"/>
      <c r="BY103" s="113">
        <v>13560000</v>
      </c>
      <c r="BZ103" s="22">
        <v>3</v>
      </c>
      <c r="CA103" s="22">
        <v>0</v>
      </c>
      <c r="CB103" s="9">
        <v>44926</v>
      </c>
      <c r="CC103" s="5"/>
      <c r="CD103" s="5"/>
      <c r="CE103" s="113"/>
      <c r="CF103" s="22"/>
      <c r="CG103" s="22"/>
      <c r="CH103" s="9"/>
      <c r="CI103" s="5"/>
      <c r="CJ103" s="5"/>
      <c r="CK103" s="5"/>
      <c r="CL103" s="5"/>
      <c r="CM103" s="22"/>
      <c r="CN103" s="9"/>
      <c r="CO103" s="5">
        <f t="shared" si="16"/>
        <v>13560000</v>
      </c>
      <c r="CP103" s="77">
        <f t="shared" si="17"/>
        <v>3</v>
      </c>
      <c r="CQ103" s="77">
        <f t="shared" si="18"/>
        <v>0</v>
      </c>
      <c r="CR103" s="9">
        <v>44926</v>
      </c>
      <c r="CS103" s="5">
        <f t="shared" si="19"/>
        <v>49720000</v>
      </c>
      <c r="CT103" s="5"/>
      <c r="CU103" s="10"/>
      <c r="CV103" s="10"/>
      <c r="CW103" s="10" t="s">
        <v>132</v>
      </c>
      <c r="CX103" s="10" t="s">
        <v>133</v>
      </c>
      <c r="CY103" s="10"/>
      <c r="CZ103" s="10" t="s">
        <v>203</v>
      </c>
      <c r="DA103" s="10" t="s">
        <v>715</v>
      </c>
      <c r="DB103" s="122" t="s">
        <v>716</v>
      </c>
      <c r="DC103" s="122" t="s">
        <v>150</v>
      </c>
    </row>
    <row r="104" spans="1:107" ht="16.5" customHeight="1">
      <c r="A104" s="119" t="s">
        <v>1119</v>
      </c>
      <c r="B104" s="10">
        <v>2022</v>
      </c>
      <c r="C104" s="16" t="s">
        <v>1109</v>
      </c>
      <c r="D104" s="138" t="s">
        <v>1120</v>
      </c>
      <c r="E104" s="17" t="s">
        <v>1111</v>
      </c>
      <c r="F104" s="10" t="s">
        <v>1121</v>
      </c>
      <c r="G104" s="10" t="s">
        <v>117</v>
      </c>
      <c r="H104" s="10" t="s">
        <v>118</v>
      </c>
      <c r="I104" s="10" t="s">
        <v>119</v>
      </c>
      <c r="J104" s="10" t="s">
        <v>1113</v>
      </c>
      <c r="K104" s="10" t="s">
        <v>1122</v>
      </c>
      <c r="L104" s="10" t="str">
        <f t="shared" si="15"/>
        <v>THALIA VALENTINA FUENTES PEDROZO___</v>
      </c>
      <c r="M104" s="10" t="s">
        <v>122</v>
      </c>
      <c r="N104" s="22">
        <v>1019127390</v>
      </c>
      <c r="O104" s="130"/>
      <c r="P104" s="10" t="s">
        <v>123</v>
      </c>
      <c r="Q104" s="10" t="s">
        <v>124</v>
      </c>
      <c r="R104" s="118" t="s">
        <v>990</v>
      </c>
      <c r="S104" s="118"/>
      <c r="T104" s="10"/>
      <c r="U104" s="10"/>
      <c r="V104" s="22"/>
      <c r="W104" s="10"/>
      <c r="X104" s="10"/>
      <c r="Y104" s="10" t="s">
        <v>1123</v>
      </c>
      <c r="Z104" s="22">
        <v>3016614609</v>
      </c>
      <c r="AA104" s="22"/>
      <c r="AB104" s="22">
        <v>8</v>
      </c>
      <c r="AC104" s="10">
        <v>0</v>
      </c>
      <c r="AD104" s="99">
        <v>44583</v>
      </c>
      <c r="AE104" s="99">
        <v>44586</v>
      </c>
      <c r="AF104" s="15" t="s">
        <v>596</v>
      </c>
      <c r="AG104" s="9">
        <v>44828</v>
      </c>
      <c r="AH104" s="113">
        <v>4520000</v>
      </c>
      <c r="AI104" s="113">
        <v>36160000</v>
      </c>
      <c r="AJ104" s="10" t="s">
        <v>1124</v>
      </c>
      <c r="AK104" s="10" t="s">
        <v>129</v>
      </c>
      <c r="AL104" s="10">
        <v>416</v>
      </c>
      <c r="AM104" s="10" t="s">
        <v>1125</v>
      </c>
      <c r="AN104" s="8" t="s">
        <v>524</v>
      </c>
      <c r="AO104" s="10" t="s">
        <v>131</v>
      </c>
      <c r="AP104" s="22">
        <v>3311605572169</v>
      </c>
      <c r="AQ104" s="10">
        <v>5</v>
      </c>
      <c r="AR104" s="10" t="str">
        <f>IFERROR(VLOOKUP(AQ104,PROGRAMAS!D2:E59,2,0), )</f>
        <v>Propósito 5: Construir Bogotá - Región con gobierno abierto, transparente y ciudadanía consciente</v>
      </c>
      <c r="AS104" s="10">
        <v>57</v>
      </c>
      <c r="AT104" s="10" t="str">
        <f>IFERROR(VLOOKUP(AS104,PROGRAMAS!B2:C59,2,0), )</f>
        <v>Gestión pública local</v>
      </c>
      <c r="AU104" s="10">
        <v>2169</v>
      </c>
      <c r="AV104" s="10" t="str">
        <f>IFERROR(VLOOKUP(AU104,PROGRAMAS!G2:I24,2,0), )</f>
        <v>FORTALECIMIENTO INSTITUCIONAL Y RENDICIÓN DE CUENTAS</v>
      </c>
      <c r="AW104" s="22">
        <v>1</v>
      </c>
      <c r="AX104" s="22">
        <v>1</v>
      </c>
      <c r="AY104" s="22"/>
      <c r="AZ104" s="22"/>
      <c r="BA104" s="22"/>
      <c r="BB104" s="22"/>
      <c r="BC104" s="22"/>
      <c r="BD104" s="69"/>
      <c r="BE104" s="69"/>
      <c r="BF104" s="69"/>
      <c r="BG104" s="69"/>
      <c r="BH104" s="69"/>
      <c r="BI104" s="69"/>
      <c r="BJ104" s="69"/>
      <c r="BK104" s="69"/>
      <c r="BL104" s="69"/>
      <c r="BM104" s="69"/>
      <c r="BN104" s="5"/>
      <c r="BO104" s="22"/>
      <c r="BP104" s="5"/>
      <c r="BQ104" s="5"/>
      <c r="BR104" s="5"/>
      <c r="BS104" s="5"/>
      <c r="BT104" s="5"/>
      <c r="BU104" s="5"/>
      <c r="BV104" s="5"/>
      <c r="BW104" s="5"/>
      <c r="BX104" s="22"/>
      <c r="BY104" s="113">
        <v>15820000</v>
      </c>
      <c r="BZ104" s="22">
        <v>3</v>
      </c>
      <c r="CA104" s="22">
        <v>16</v>
      </c>
      <c r="CB104" s="9">
        <v>44935</v>
      </c>
      <c r="CC104" s="5"/>
      <c r="CD104" s="5"/>
      <c r="CE104" s="113"/>
      <c r="CF104" s="22"/>
      <c r="CG104" s="22"/>
      <c r="CH104" s="9"/>
      <c r="CI104" s="5"/>
      <c r="CJ104" s="5"/>
      <c r="CK104" s="5"/>
      <c r="CL104" s="5"/>
      <c r="CM104" s="22"/>
      <c r="CN104" s="9"/>
      <c r="CO104" s="5">
        <f t="shared" si="16"/>
        <v>15820000</v>
      </c>
      <c r="CP104" s="77">
        <f t="shared" si="17"/>
        <v>3</v>
      </c>
      <c r="CQ104" s="77">
        <f t="shared" si="18"/>
        <v>16</v>
      </c>
      <c r="CR104" s="9">
        <v>44935</v>
      </c>
      <c r="CS104" s="5">
        <f t="shared" si="19"/>
        <v>51980000</v>
      </c>
      <c r="CT104" s="5"/>
      <c r="CU104" s="10"/>
      <c r="CV104" s="10"/>
      <c r="CW104" s="10" t="s">
        <v>132</v>
      </c>
      <c r="CX104" s="10" t="s">
        <v>133</v>
      </c>
      <c r="CY104" s="10"/>
      <c r="CZ104" s="10" t="s">
        <v>203</v>
      </c>
      <c r="DA104" s="10" t="s">
        <v>715</v>
      </c>
      <c r="DB104" s="122" t="s">
        <v>716</v>
      </c>
      <c r="DC104" s="122" t="s">
        <v>150</v>
      </c>
    </row>
    <row r="105" spans="1:107" ht="16.5" customHeight="1">
      <c r="A105" s="119" t="s">
        <v>1126</v>
      </c>
      <c r="B105" s="10">
        <v>2022</v>
      </c>
      <c r="C105" s="16" t="s">
        <v>1127</v>
      </c>
      <c r="D105" s="138" t="s">
        <v>1128</v>
      </c>
      <c r="E105" s="17" t="s">
        <v>1129</v>
      </c>
      <c r="F105" s="10" t="s">
        <v>1130</v>
      </c>
      <c r="G105" s="10" t="s">
        <v>117</v>
      </c>
      <c r="H105" s="10" t="s">
        <v>118</v>
      </c>
      <c r="I105" s="10" t="s">
        <v>119</v>
      </c>
      <c r="J105" s="10" t="s">
        <v>1131</v>
      </c>
      <c r="K105" s="10" t="s">
        <v>1132</v>
      </c>
      <c r="L105" s="10" t="str">
        <f t="shared" si="15"/>
        <v>NUBIA ISABEL LEIVA HERNANDEZ_ELKIN MAURICIO BARBOSA SANTANA_YERSON ANDRES MOJICA COGOLLOS_</v>
      </c>
      <c r="M105" s="10" t="s">
        <v>122</v>
      </c>
      <c r="N105" s="22">
        <v>51626421</v>
      </c>
      <c r="O105" s="130"/>
      <c r="P105" s="10" t="s">
        <v>123</v>
      </c>
      <c r="Q105" s="10" t="s">
        <v>124</v>
      </c>
      <c r="R105" s="118" t="s">
        <v>815</v>
      </c>
      <c r="S105" s="118"/>
      <c r="T105" s="10"/>
      <c r="U105" s="10"/>
      <c r="V105" s="22"/>
      <c r="W105" s="10"/>
      <c r="X105" s="10"/>
      <c r="Y105" s="10"/>
      <c r="Z105" s="22">
        <v>3138179506</v>
      </c>
      <c r="AA105" s="22"/>
      <c r="AB105" s="22">
        <v>8</v>
      </c>
      <c r="AC105" s="10">
        <v>0</v>
      </c>
      <c r="AD105" s="99">
        <v>44588</v>
      </c>
      <c r="AE105" s="99">
        <v>44593</v>
      </c>
      <c r="AF105" s="15" t="s">
        <v>287</v>
      </c>
      <c r="AG105" s="9">
        <v>44834</v>
      </c>
      <c r="AH105" s="113">
        <v>4520000</v>
      </c>
      <c r="AI105" s="113">
        <v>36160000</v>
      </c>
      <c r="AJ105" s="10" t="s">
        <v>1133</v>
      </c>
      <c r="AK105" s="10" t="s">
        <v>129</v>
      </c>
      <c r="AL105" s="10">
        <v>505</v>
      </c>
      <c r="AM105" s="10" t="s">
        <v>1134</v>
      </c>
      <c r="AN105" s="8" t="s">
        <v>413</v>
      </c>
      <c r="AO105" s="10" t="s">
        <v>131</v>
      </c>
      <c r="AP105" s="22">
        <v>3311605572169</v>
      </c>
      <c r="AQ105" s="10">
        <v>5</v>
      </c>
      <c r="AR105" s="10" t="str">
        <f>IFERROR(VLOOKUP(AQ105,PROGRAMAS!D2:E59,2,0), )</f>
        <v>Propósito 5: Construir Bogotá - Región con gobierno abierto, transparente y ciudadanía consciente</v>
      </c>
      <c r="AS105" s="10">
        <v>57</v>
      </c>
      <c r="AT105" s="10" t="str">
        <f>IFERROR(VLOOKUP(AS105,PROGRAMAS!B2:C59,2,0), )</f>
        <v>Gestión pública local</v>
      </c>
      <c r="AU105" s="10">
        <v>2169</v>
      </c>
      <c r="AV105" s="10" t="str">
        <f>IFERROR(VLOOKUP(AU105,PROGRAMAS!G2:I24,2,0), )</f>
        <v>FORTALECIMIENTO INSTITUCIONAL Y RENDICIÓN DE CUENTAS</v>
      </c>
      <c r="AW105" s="22">
        <v>1</v>
      </c>
      <c r="AX105" s="22">
        <v>1</v>
      </c>
      <c r="AY105" s="22">
        <v>3</v>
      </c>
      <c r="AZ105" s="22"/>
      <c r="BA105" s="22"/>
      <c r="BB105" s="22"/>
      <c r="BC105" s="22"/>
      <c r="BD105" s="69"/>
      <c r="BE105" s="69"/>
      <c r="BF105" s="69"/>
      <c r="BG105" s="69"/>
      <c r="BH105" s="69"/>
      <c r="BI105" s="69"/>
      <c r="BJ105" s="69"/>
      <c r="BK105" s="69"/>
      <c r="BL105" s="69"/>
      <c r="BM105" s="69"/>
      <c r="BN105" s="5"/>
      <c r="BO105" s="22"/>
      <c r="BP105" t="s">
        <v>1135</v>
      </c>
      <c r="BQ105" s="5" t="s">
        <v>364</v>
      </c>
      <c r="BR105" s="257">
        <v>79420690</v>
      </c>
      <c r="BS105" t="s">
        <v>1136</v>
      </c>
      <c r="BT105" s="5" t="s">
        <v>364</v>
      </c>
      <c r="BU105" s="257">
        <v>79420690</v>
      </c>
      <c r="BV105" s="5"/>
      <c r="BW105" s="5"/>
      <c r="BX105" s="22"/>
      <c r="BY105" s="113">
        <v>13560000</v>
      </c>
      <c r="BZ105" s="22">
        <v>3</v>
      </c>
      <c r="CA105" s="22">
        <v>0</v>
      </c>
      <c r="CB105" s="9">
        <v>44926</v>
      </c>
      <c r="CC105" s="5"/>
      <c r="CD105" s="5"/>
      <c r="CE105" s="113"/>
      <c r="CF105" s="22"/>
      <c r="CG105" s="22"/>
      <c r="CH105" s="9"/>
      <c r="CI105" s="5"/>
      <c r="CJ105" s="5"/>
      <c r="CK105" s="5"/>
      <c r="CL105" s="5"/>
      <c r="CM105" s="22"/>
      <c r="CN105" s="9"/>
      <c r="CO105" s="5">
        <f t="shared" si="16"/>
        <v>13560000</v>
      </c>
      <c r="CP105" s="77">
        <f t="shared" si="17"/>
        <v>3</v>
      </c>
      <c r="CQ105" s="77">
        <f t="shared" si="18"/>
        <v>0</v>
      </c>
      <c r="CR105" s="9">
        <v>44926</v>
      </c>
      <c r="CS105" s="5">
        <f t="shared" si="19"/>
        <v>49720000</v>
      </c>
      <c r="CT105" s="5"/>
      <c r="CU105" s="10"/>
      <c r="CV105" s="10"/>
      <c r="CW105" s="10" t="s">
        <v>132</v>
      </c>
      <c r="CX105" s="10" t="s">
        <v>133</v>
      </c>
      <c r="CY105" s="10"/>
      <c r="CZ105" s="10" t="s">
        <v>203</v>
      </c>
      <c r="DA105" s="10" t="s">
        <v>148</v>
      </c>
      <c r="DB105" s="122" t="s">
        <v>561</v>
      </c>
      <c r="DC105" s="122" t="s">
        <v>137</v>
      </c>
    </row>
    <row r="106" spans="1:107" ht="16.5" customHeight="1">
      <c r="A106" s="119" t="s">
        <v>1137</v>
      </c>
      <c r="B106" s="10">
        <v>2022</v>
      </c>
      <c r="C106" s="16" t="s">
        <v>1127</v>
      </c>
      <c r="D106" s="138" t="s">
        <v>1138</v>
      </c>
      <c r="E106" s="17" t="s">
        <v>1129</v>
      </c>
      <c r="F106" s="10" t="s">
        <v>1130</v>
      </c>
      <c r="G106" s="10" t="s">
        <v>117</v>
      </c>
      <c r="H106" s="10" t="s">
        <v>118</v>
      </c>
      <c r="I106" s="10" t="s">
        <v>119</v>
      </c>
      <c r="J106" s="10" t="s">
        <v>1131</v>
      </c>
      <c r="K106" s="10" t="s">
        <v>1139</v>
      </c>
      <c r="L106" s="10" t="str">
        <f t="shared" si="15"/>
        <v>MARYURY PATRICIA OÑATE MARTINEZ___</v>
      </c>
      <c r="M106" s="10" t="s">
        <v>122</v>
      </c>
      <c r="N106" s="22">
        <v>49797897</v>
      </c>
      <c r="O106" s="130"/>
      <c r="P106" s="10" t="s">
        <v>123</v>
      </c>
      <c r="Q106" s="10" t="s">
        <v>124</v>
      </c>
      <c r="R106" s="118" t="s">
        <v>1140</v>
      </c>
      <c r="S106" s="118"/>
      <c r="T106" s="10"/>
      <c r="U106" s="10"/>
      <c r="V106" s="22"/>
      <c r="W106" s="10"/>
      <c r="X106" s="10"/>
      <c r="Y106" s="10" t="s">
        <v>1141</v>
      </c>
      <c r="Z106" s="22">
        <v>3214921311</v>
      </c>
      <c r="AA106" s="22"/>
      <c r="AB106" s="22">
        <v>8</v>
      </c>
      <c r="AC106" s="10">
        <v>0</v>
      </c>
      <c r="AD106" s="99">
        <v>44589</v>
      </c>
      <c r="AE106" s="99">
        <v>44593</v>
      </c>
      <c r="AF106" s="15" t="s">
        <v>287</v>
      </c>
      <c r="AG106" s="9">
        <v>44834</v>
      </c>
      <c r="AH106" s="113">
        <v>4520000</v>
      </c>
      <c r="AI106" s="113">
        <v>36160000</v>
      </c>
      <c r="AJ106" s="10" t="s">
        <v>1142</v>
      </c>
      <c r="AK106" s="10" t="s">
        <v>129</v>
      </c>
      <c r="AL106" s="10">
        <v>532</v>
      </c>
      <c r="AM106" s="10" t="s">
        <v>1143</v>
      </c>
      <c r="AN106" s="8" t="s">
        <v>413</v>
      </c>
      <c r="AO106" s="10" t="s">
        <v>131</v>
      </c>
      <c r="AP106" s="22">
        <v>3311605572169</v>
      </c>
      <c r="AQ106" s="10">
        <v>5</v>
      </c>
      <c r="AR106" s="10" t="str">
        <f>IFERROR(VLOOKUP(AQ106,PROGRAMAS!D2:E59,2,0), )</f>
        <v>Propósito 5: Construir Bogotá - Región con gobierno abierto, transparente y ciudadanía consciente</v>
      </c>
      <c r="AS106" s="10">
        <v>57</v>
      </c>
      <c r="AT106" s="10" t="str">
        <f>IFERROR(VLOOKUP(AS106,PROGRAMAS!B2:C59,2,0), )</f>
        <v>Gestión pública local</v>
      </c>
      <c r="AU106" s="10">
        <v>2169</v>
      </c>
      <c r="AV106" s="10" t="str">
        <f>IFERROR(VLOOKUP(AU106,PROGRAMAS!G2:I24,2,0), )</f>
        <v>FORTALECIMIENTO INSTITUCIONAL Y RENDICIÓN DE CUENTAS</v>
      </c>
      <c r="AW106" s="22">
        <v>1</v>
      </c>
      <c r="AX106" s="22">
        <v>1</v>
      </c>
      <c r="AY106" s="22"/>
      <c r="AZ106" s="22"/>
      <c r="BA106" s="22"/>
      <c r="BB106" s="22"/>
      <c r="BC106" s="22"/>
      <c r="BD106" s="69"/>
      <c r="BE106" s="69"/>
      <c r="BF106" s="69"/>
      <c r="BG106" s="69"/>
      <c r="BH106" s="69"/>
      <c r="BI106" s="69"/>
      <c r="BJ106" s="69"/>
      <c r="BK106" s="69"/>
      <c r="BL106" s="69"/>
      <c r="BM106" s="69"/>
      <c r="BN106" s="5"/>
      <c r="BO106" s="22"/>
      <c r="BP106" s="5"/>
      <c r="BQ106" s="5"/>
      <c r="BR106" s="5"/>
      <c r="BS106" s="5"/>
      <c r="BT106" s="5"/>
      <c r="BU106" s="5"/>
      <c r="BV106" s="5"/>
      <c r="BW106" s="5"/>
      <c r="BX106" s="22"/>
      <c r="BY106" s="113">
        <v>18080000</v>
      </c>
      <c r="BZ106" s="22">
        <v>4</v>
      </c>
      <c r="CA106" s="22">
        <v>0</v>
      </c>
      <c r="CB106" s="9">
        <v>44956</v>
      </c>
      <c r="CC106" s="5"/>
      <c r="CD106" s="5"/>
      <c r="CE106" s="113"/>
      <c r="CF106" s="22"/>
      <c r="CG106" s="22"/>
      <c r="CH106" s="9"/>
      <c r="CI106" s="5"/>
      <c r="CJ106" s="5"/>
      <c r="CK106" s="5"/>
      <c r="CL106" s="5"/>
      <c r="CM106" s="22"/>
      <c r="CN106" s="9"/>
      <c r="CO106" s="5">
        <f t="shared" si="16"/>
        <v>18080000</v>
      </c>
      <c r="CP106" s="77">
        <f t="shared" si="17"/>
        <v>4</v>
      </c>
      <c r="CQ106" s="77">
        <f t="shared" si="18"/>
        <v>0</v>
      </c>
      <c r="CR106" s="9">
        <v>44956</v>
      </c>
      <c r="CS106" s="5">
        <f t="shared" si="19"/>
        <v>54240000</v>
      </c>
      <c r="CT106" s="5"/>
      <c r="CU106" s="10"/>
      <c r="CV106" s="10"/>
      <c r="CW106" s="10" t="s">
        <v>132</v>
      </c>
      <c r="CX106" s="10" t="s">
        <v>133</v>
      </c>
      <c r="CY106" s="10"/>
      <c r="CZ106" s="10" t="s">
        <v>203</v>
      </c>
      <c r="DA106" s="10" t="s">
        <v>148</v>
      </c>
      <c r="DB106" s="122" t="s">
        <v>561</v>
      </c>
      <c r="DC106" s="122" t="s">
        <v>137</v>
      </c>
    </row>
    <row r="107" spans="1:107" ht="16.5" customHeight="1">
      <c r="A107" s="119" t="s">
        <v>1144</v>
      </c>
      <c r="B107" s="10">
        <v>2022</v>
      </c>
      <c r="C107" s="16" t="s">
        <v>1145</v>
      </c>
      <c r="D107" s="138" t="s">
        <v>1146</v>
      </c>
      <c r="E107" s="17" t="s">
        <v>1147</v>
      </c>
      <c r="F107" s="10" t="s">
        <v>1148</v>
      </c>
      <c r="G107" s="10" t="s">
        <v>117</v>
      </c>
      <c r="H107" s="10" t="s">
        <v>118</v>
      </c>
      <c r="I107" s="10" t="s">
        <v>119</v>
      </c>
      <c r="J107" s="10" t="s">
        <v>1149</v>
      </c>
      <c r="K107" s="10" t="s">
        <v>447</v>
      </c>
      <c r="L107" s="10" t="str">
        <f t="shared" si="15"/>
        <v>ERIKA MILENA ESPEJO SOSA___</v>
      </c>
      <c r="M107" s="10" t="s">
        <v>122</v>
      </c>
      <c r="N107" s="22">
        <v>1015412609</v>
      </c>
      <c r="O107" s="130"/>
      <c r="P107" s="10" t="s">
        <v>123</v>
      </c>
      <c r="Q107" s="10" t="s">
        <v>124</v>
      </c>
      <c r="R107" s="118" t="s">
        <v>803</v>
      </c>
      <c r="S107" s="118"/>
      <c r="T107" s="10"/>
      <c r="U107" s="10"/>
      <c r="V107" s="22"/>
      <c r="W107" s="10"/>
      <c r="X107" s="10"/>
      <c r="Y107" s="10"/>
      <c r="Z107" s="22">
        <v>3188742510</v>
      </c>
      <c r="AA107" s="22"/>
      <c r="AB107" s="22">
        <v>8</v>
      </c>
      <c r="AC107" s="10">
        <v>0</v>
      </c>
      <c r="AD107" s="99">
        <v>44582</v>
      </c>
      <c r="AE107" s="100">
        <v>44583</v>
      </c>
      <c r="AF107" s="15" t="s">
        <v>836</v>
      </c>
      <c r="AG107" s="9">
        <v>44825</v>
      </c>
      <c r="AH107" s="113">
        <v>5500000</v>
      </c>
      <c r="AI107" s="113">
        <v>44000000</v>
      </c>
      <c r="AJ107" s="10" t="s">
        <v>1150</v>
      </c>
      <c r="AK107" s="10" t="s">
        <v>262</v>
      </c>
      <c r="AL107" s="10">
        <v>404</v>
      </c>
      <c r="AM107" s="10" t="s">
        <v>1151</v>
      </c>
      <c r="AN107" s="8" t="s">
        <v>291</v>
      </c>
      <c r="AO107" s="10" t="s">
        <v>131</v>
      </c>
      <c r="AP107" s="22">
        <v>3311605572169</v>
      </c>
      <c r="AQ107" s="10">
        <v>5</v>
      </c>
      <c r="AR107" s="10" t="str">
        <f>IFERROR(VLOOKUP(AQ107,PROGRAMAS!D2:E59,2,0), )</f>
        <v>Propósito 5: Construir Bogotá - Región con gobierno abierto, transparente y ciudadanía consciente</v>
      </c>
      <c r="AS107" s="10">
        <v>57</v>
      </c>
      <c r="AT107" s="10" t="str">
        <f>IFERROR(VLOOKUP(AS107,PROGRAMAS!B2:C59,2,0), )</f>
        <v>Gestión pública local</v>
      </c>
      <c r="AU107" s="10">
        <v>2169</v>
      </c>
      <c r="AV107" s="10" t="str">
        <f>IFERROR(VLOOKUP(AU107,PROGRAMAS!G2:I24,2,0), )</f>
        <v>FORTALECIMIENTO INSTITUCIONAL Y RENDICIÓN DE CUENTAS</v>
      </c>
      <c r="AW107" s="22"/>
      <c r="AX107" s="22"/>
      <c r="AY107" s="22"/>
      <c r="AZ107" s="22"/>
      <c r="BA107" s="22"/>
      <c r="BB107" s="22"/>
      <c r="BC107" s="22"/>
      <c r="BD107" s="69"/>
      <c r="BE107" s="69"/>
      <c r="BF107" s="69"/>
      <c r="BG107" s="69"/>
      <c r="BH107" s="69"/>
      <c r="BI107" s="69"/>
      <c r="BJ107" s="69"/>
      <c r="BK107" s="69"/>
      <c r="BL107" s="69"/>
      <c r="BM107" s="69"/>
      <c r="BN107" s="5"/>
      <c r="BO107" s="22"/>
      <c r="BP107" s="5"/>
      <c r="BQ107" s="5"/>
      <c r="BR107" s="5"/>
      <c r="BS107" s="5"/>
      <c r="BT107" s="5"/>
      <c r="BU107" s="5"/>
      <c r="BV107" s="5"/>
      <c r="BW107" s="5"/>
      <c r="BX107" s="22"/>
      <c r="BY107" s="113"/>
      <c r="BZ107" s="22"/>
      <c r="CA107" s="22"/>
      <c r="CB107" s="9"/>
      <c r="CC107" s="5"/>
      <c r="CD107" s="5"/>
      <c r="CE107" s="113"/>
      <c r="CF107" s="22"/>
      <c r="CG107" s="22"/>
      <c r="CH107" s="9"/>
      <c r="CI107" s="5"/>
      <c r="CJ107" s="5"/>
      <c r="CK107" s="5"/>
      <c r="CL107" s="5"/>
      <c r="CM107" s="22"/>
      <c r="CN107" s="9"/>
      <c r="CO107" s="5">
        <f t="shared" si="16"/>
        <v>0</v>
      </c>
      <c r="CP107" s="77">
        <f t="shared" si="17"/>
        <v>0</v>
      </c>
      <c r="CQ107" s="77">
        <f t="shared" si="18"/>
        <v>0</v>
      </c>
      <c r="CR107" s="9">
        <v>44825</v>
      </c>
      <c r="CS107" s="5">
        <f t="shared" si="19"/>
        <v>44000000</v>
      </c>
      <c r="CT107" s="5"/>
      <c r="CU107" s="10"/>
      <c r="CV107" s="10"/>
      <c r="CW107" s="10" t="s">
        <v>309</v>
      </c>
      <c r="CX107" s="10" t="s">
        <v>309</v>
      </c>
      <c r="CY107" s="10"/>
      <c r="CZ107" s="10" t="s">
        <v>217</v>
      </c>
      <c r="DA107" s="10" t="s">
        <v>180</v>
      </c>
      <c r="DB107" s="123" t="s">
        <v>181</v>
      </c>
      <c r="DC107" s="123"/>
    </row>
    <row r="108" spans="1:107" ht="16.5" customHeight="1">
      <c r="A108" s="119" t="s">
        <v>1152</v>
      </c>
      <c r="B108" s="10">
        <v>2022</v>
      </c>
      <c r="C108" s="16" t="s">
        <v>673</v>
      </c>
      <c r="D108" s="138" t="s">
        <v>1153</v>
      </c>
      <c r="E108" s="17" t="s">
        <v>282</v>
      </c>
      <c r="F108" s="10" t="s">
        <v>283</v>
      </c>
      <c r="G108" s="10" t="s">
        <v>117</v>
      </c>
      <c r="H108" s="10" t="s">
        <v>118</v>
      </c>
      <c r="I108" s="10" t="s">
        <v>119</v>
      </c>
      <c r="J108" s="10" t="s">
        <v>284</v>
      </c>
      <c r="K108" s="10" t="s">
        <v>1154</v>
      </c>
      <c r="L108" s="10" t="str">
        <f t="shared" si="15"/>
        <v>YURI ADRIANA RODRIGUEZ AVENDAÑO___</v>
      </c>
      <c r="M108" s="10" t="s">
        <v>122</v>
      </c>
      <c r="N108" s="93" t="s">
        <v>1155</v>
      </c>
      <c r="O108" s="132"/>
      <c r="P108" s="10" t="s">
        <v>123</v>
      </c>
      <c r="Q108" s="10" t="s">
        <v>124</v>
      </c>
      <c r="R108" s="118" t="s">
        <v>1156</v>
      </c>
      <c r="S108" s="118"/>
      <c r="T108" s="10"/>
      <c r="U108" s="10"/>
      <c r="V108" s="22"/>
      <c r="W108" s="10"/>
      <c r="X108" s="10"/>
      <c r="Y108" s="10" t="s">
        <v>1157</v>
      </c>
      <c r="Z108" s="22">
        <v>3195136080</v>
      </c>
      <c r="AA108" s="22"/>
      <c r="AB108" s="22">
        <v>8</v>
      </c>
      <c r="AC108" s="10">
        <v>0</v>
      </c>
      <c r="AD108" s="99">
        <v>44586</v>
      </c>
      <c r="AE108" s="100">
        <v>44587</v>
      </c>
      <c r="AF108" s="15" t="s">
        <v>374</v>
      </c>
      <c r="AG108" s="9">
        <v>44829</v>
      </c>
      <c r="AH108" s="113">
        <v>2300000</v>
      </c>
      <c r="AI108" s="113">
        <v>18400000</v>
      </c>
      <c r="AJ108" s="10" t="s">
        <v>1158</v>
      </c>
      <c r="AK108" s="10" t="s">
        <v>129</v>
      </c>
      <c r="AL108" s="10">
        <v>448</v>
      </c>
      <c r="AM108" s="10" t="s">
        <v>1159</v>
      </c>
      <c r="AN108" s="8" t="s">
        <v>1160</v>
      </c>
      <c r="AO108" s="10" t="s">
        <v>131</v>
      </c>
      <c r="AP108" s="22">
        <v>3311603432164</v>
      </c>
      <c r="AQ108" s="10">
        <v>3</v>
      </c>
      <c r="AR108" s="10" t="str">
        <f>IFERROR(VLOOKUP(AQ108,PROGRAMAS!D2:E59,2,0), )</f>
        <v>Propósito 3: Inspirar confianza y legitimidad para vivir sin miedo y ser epicentro de cultura ciudadana, paz y reconciliación</v>
      </c>
      <c r="AS108" s="10">
        <v>43</v>
      </c>
      <c r="AT108" s="10" t="str">
        <f>IFERROR(VLOOKUP(AS108,PROGRAMAS!B2:C59,2,0), )</f>
        <v>Cultura ciudadana para la confianza, la convivencia y la participación desde la vida cotidiana</v>
      </c>
      <c r="AU108" s="10">
        <v>2164</v>
      </c>
      <c r="AV108" s="10" t="str">
        <f>IFERROR(VLOOKUP(AU108,PROGRAMAS!G2:I24,2,0), )</f>
        <v>TEUSAQUILLO RESPIRA CONFIANZA Y SEGURIDAD CIUDADANA</v>
      </c>
      <c r="AW108" s="22">
        <v>1</v>
      </c>
      <c r="AX108" s="22">
        <v>1</v>
      </c>
      <c r="AY108" s="22"/>
      <c r="AZ108" s="22"/>
      <c r="BA108" s="22"/>
      <c r="BB108" s="22"/>
      <c r="BC108" s="22"/>
      <c r="BD108" s="69"/>
      <c r="BE108" s="69"/>
      <c r="BF108" s="69"/>
      <c r="BG108" s="69"/>
      <c r="BH108" s="69"/>
      <c r="BI108" s="69"/>
      <c r="BJ108" s="69"/>
      <c r="BK108" s="69"/>
      <c r="BL108" s="69"/>
      <c r="BM108" s="69"/>
      <c r="BN108" s="5"/>
      <c r="BO108" s="22"/>
      <c r="BP108" s="5"/>
      <c r="BQ108" s="5"/>
      <c r="BR108" s="5"/>
      <c r="BS108" s="5"/>
      <c r="BT108" s="5"/>
      <c r="BU108" s="5"/>
      <c r="BV108" s="5"/>
      <c r="BW108" s="5"/>
      <c r="BX108" s="22"/>
      <c r="BY108" s="113">
        <v>8433333</v>
      </c>
      <c r="BZ108" s="22">
        <v>3</v>
      </c>
      <c r="CA108" s="22">
        <v>21</v>
      </c>
      <c r="CB108" s="9">
        <v>44941</v>
      </c>
      <c r="CC108" s="5"/>
      <c r="CD108" s="5"/>
      <c r="CE108" s="113"/>
      <c r="CF108" s="22"/>
      <c r="CG108" s="22"/>
      <c r="CH108" s="9"/>
      <c r="CI108" s="5"/>
      <c r="CJ108" s="5"/>
      <c r="CK108" s="5"/>
      <c r="CL108" s="5"/>
      <c r="CM108" s="22"/>
      <c r="CN108" s="9"/>
      <c r="CO108" s="5">
        <f t="shared" si="16"/>
        <v>8433333</v>
      </c>
      <c r="CP108" s="77">
        <f t="shared" si="17"/>
        <v>3</v>
      </c>
      <c r="CQ108" s="77">
        <f t="shared" si="18"/>
        <v>21</v>
      </c>
      <c r="CR108" s="9">
        <v>44941</v>
      </c>
      <c r="CS108" s="5">
        <f t="shared" si="19"/>
        <v>26833333</v>
      </c>
      <c r="CT108" s="5"/>
      <c r="CU108" s="10"/>
      <c r="CV108" s="10"/>
      <c r="CW108" s="10" t="s">
        <v>132</v>
      </c>
      <c r="CX108" s="10" t="s">
        <v>133</v>
      </c>
      <c r="CY108" s="10"/>
      <c r="CZ108" s="10" t="s">
        <v>217</v>
      </c>
      <c r="DA108" s="10" t="s">
        <v>271</v>
      </c>
      <c r="DB108" s="122" t="s">
        <v>367</v>
      </c>
      <c r="DC108" s="122" t="s">
        <v>137</v>
      </c>
    </row>
    <row r="109" spans="1:107" ht="16.5" customHeight="1">
      <c r="A109" s="119" t="s">
        <v>1161</v>
      </c>
      <c r="B109" s="10">
        <v>2022</v>
      </c>
      <c r="C109" s="16" t="s">
        <v>1162</v>
      </c>
      <c r="D109" s="138" t="s">
        <v>1163</v>
      </c>
      <c r="E109" s="90" t="s">
        <v>1164</v>
      </c>
      <c r="F109" s="10" t="s">
        <v>1165</v>
      </c>
      <c r="G109" s="10" t="s">
        <v>117</v>
      </c>
      <c r="H109" s="10" t="s">
        <v>118</v>
      </c>
      <c r="I109" s="10" t="s">
        <v>119</v>
      </c>
      <c r="J109" s="10" t="s">
        <v>1166</v>
      </c>
      <c r="K109" s="10" t="s">
        <v>1167</v>
      </c>
      <c r="L109" s="10" t="str">
        <f t="shared" si="15"/>
        <v>RAQUEL ANDREA DEVIA HERNANDEZ___</v>
      </c>
      <c r="M109" s="10" t="s">
        <v>122</v>
      </c>
      <c r="N109" s="93">
        <v>53076898</v>
      </c>
      <c r="O109" s="132"/>
      <c r="P109" s="10" t="s">
        <v>123</v>
      </c>
      <c r="Q109" s="10" t="s">
        <v>124</v>
      </c>
      <c r="R109" s="118" t="s">
        <v>1168</v>
      </c>
      <c r="S109" s="118"/>
      <c r="T109" s="10"/>
      <c r="U109" s="10"/>
      <c r="V109" s="22"/>
      <c r="W109" s="10"/>
      <c r="X109" s="10"/>
      <c r="Y109" s="10"/>
      <c r="Z109" s="22">
        <v>3229420358</v>
      </c>
      <c r="AA109" s="22"/>
      <c r="AB109" s="22">
        <v>8</v>
      </c>
      <c r="AC109" s="10">
        <v>0</v>
      </c>
      <c r="AD109" s="99">
        <v>44585</v>
      </c>
      <c r="AE109" s="105">
        <v>44593</v>
      </c>
      <c r="AF109" s="15" t="s">
        <v>287</v>
      </c>
      <c r="AG109" s="9">
        <v>44834</v>
      </c>
      <c r="AH109" s="113">
        <v>5000000</v>
      </c>
      <c r="AI109" s="113">
        <v>40000000</v>
      </c>
      <c r="AJ109" s="10" t="s">
        <v>1169</v>
      </c>
      <c r="AK109" s="10" t="s">
        <v>129</v>
      </c>
      <c r="AL109" s="10">
        <v>450</v>
      </c>
      <c r="AM109" s="10" t="s">
        <v>1170</v>
      </c>
      <c r="AN109" s="8" t="s">
        <v>1160</v>
      </c>
      <c r="AO109" s="10" t="s">
        <v>131</v>
      </c>
      <c r="AP109" s="22">
        <v>331160162113</v>
      </c>
      <c r="AQ109" s="10">
        <v>1</v>
      </c>
      <c r="AR109" s="10" t="str">
        <f>IFERROR(VLOOKUP(AQ109,PROGRAMAS!D2:E59,2,0), )</f>
        <v>Propósito 1: Hacer un nuevo contrato social para incrementar la inclusión social, productiva y política</v>
      </c>
      <c r="AS109" s="10">
        <v>6</v>
      </c>
      <c r="AT109" s="10" t="str">
        <f>IFERROR(VLOOKUP(AS109,PROGRAMAS!B2:C59,2,0), )</f>
        <v>Sistema Distrital de Cuidado</v>
      </c>
      <c r="AU109" s="10">
        <v>2113</v>
      </c>
      <c r="AV109" s="10" t="str">
        <f>IFERROR(VLOOKUP(AU109,PROGRAMAS!G2:I24,2,0), )</f>
        <v>TEUSAQUILLO  INCLUYENTE  PARA LAS PERSONAS CON DISCAPACIDAD Y LA DISMINUCIÓN DE FACTORES DE RIESGO FRENTE AL CONSUMO DE SUSTANCIAS PSICOACTIVAS</v>
      </c>
      <c r="AW109" s="22"/>
      <c r="AX109" s="22"/>
      <c r="AY109" s="22"/>
      <c r="AZ109" s="22"/>
      <c r="BA109" s="22"/>
      <c r="BB109" s="22"/>
      <c r="BC109" s="22"/>
      <c r="BD109" s="69"/>
      <c r="BE109" s="69"/>
      <c r="BF109" s="69"/>
      <c r="BG109" s="69"/>
      <c r="BH109" s="69"/>
      <c r="BI109" s="69"/>
      <c r="BJ109" s="69"/>
      <c r="BK109" s="69"/>
      <c r="BL109" s="69"/>
      <c r="BM109" s="69"/>
      <c r="BN109" s="5"/>
      <c r="BO109" s="22"/>
      <c r="BP109" s="5"/>
      <c r="BQ109" s="5"/>
      <c r="BR109" s="5"/>
      <c r="BS109" s="5"/>
      <c r="BT109" s="5"/>
      <c r="BU109" s="5"/>
      <c r="BV109" s="5"/>
      <c r="BW109" s="5"/>
      <c r="BX109" s="22"/>
      <c r="BY109" s="113"/>
      <c r="BZ109" s="22"/>
      <c r="CA109" s="22"/>
      <c r="CB109" s="9"/>
      <c r="CC109" s="5"/>
      <c r="CD109" s="5"/>
      <c r="CE109" s="113"/>
      <c r="CF109" s="22"/>
      <c r="CG109" s="22"/>
      <c r="CH109" s="9"/>
      <c r="CI109" s="5"/>
      <c r="CJ109" s="5"/>
      <c r="CK109" s="5"/>
      <c r="CL109" s="5"/>
      <c r="CM109" s="22"/>
      <c r="CN109" s="9"/>
      <c r="CO109" s="5">
        <f t="shared" si="16"/>
        <v>0</v>
      </c>
      <c r="CP109" s="77">
        <f t="shared" si="17"/>
        <v>0</v>
      </c>
      <c r="CQ109" s="77">
        <f t="shared" si="18"/>
        <v>0</v>
      </c>
      <c r="CR109" s="9">
        <v>44834</v>
      </c>
      <c r="CS109" s="5">
        <f t="shared" si="19"/>
        <v>40000000</v>
      </c>
      <c r="CT109" s="5"/>
      <c r="CU109" s="10"/>
      <c r="CV109" s="10"/>
      <c r="CW109" s="10" t="s">
        <v>309</v>
      </c>
      <c r="CX109" s="10" t="s">
        <v>309</v>
      </c>
      <c r="CY109" s="10"/>
      <c r="CZ109" s="10" t="s">
        <v>217</v>
      </c>
      <c r="DA109" s="10" t="s">
        <v>655</v>
      </c>
      <c r="DB109" s="122" t="s">
        <v>807</v>
      </c>
      <c r="DC109" s="122" t="s">
        <v>150</v>
      </c>
    </row>
    <row r="110" spans="1:107" ht="16.5" customHeight="1">
      <c r="A110" s="119" t="s">
        <v>1171</v>
      </c>
      <c r="B110" s="10">
        <v>2022</v>
      </c>
      <c r="C110" s="16" t="s">
        <v>1172</v>
      </c>
      <c r="D110" s="138" t="s">
        <v>1173</v>
      </c>
      <c r="E110" s="18" t="s">
        <v>1174</v>
      </c>
      <c r="F110" s="10" t="s">
        <v>1175</v>
      </c>
      <c r="G110" s="10" t="s">
        <v>117</v>
      </c>
      <c r="H110" s="10" t="s">
        <v>118</v>
      </c>
      <c r="I110" s="10" t="s">
        <v>119</v>
      </c>
      <c r="J110" s="10" t="s">
        <v>1176</v>
      </c>
      <c r="K110" s="10" t="s">
        <v>1177</v>
      </c>
      <c r="L110" s="10" t="str">
        <f t="shared" si="15"/>
        <v>KAREN DANIELA PARADA NOVOA___</v>
      </c>
      <c r="M110" s="10" t="s">
        <v>122</v>
      </c>
      <c r="N110" s="93">
        <v>1012435649</v>
      </c>
      <c r="O110" s="132"/>
      <c r="P110" s="10" t="s">
        <v>1178</v>
      </c>
      <c r="Q110" s="10" t="s">
        <v>124</v>
      </c>
      <c r="R110" s="118" t="s">
        <v>1168</v>
      </c>
      <c r="S110" s="118"/>
      <c r="T110" s="10"/>
      <c r="U110" s="10"/>
      <c r="V110" s="22"/>
      <c r="W110" s="10"/>
      <c r="X110" s="10"/>
      <c r="Y110" s="10"/>
      <c r="Z110" s="22">
        <v>3112555613</v>
      </c>
      <c r="AA110" s="22"/>
      <c r="AB110" s="22">
        <v>8</v>
      </c>
      <c r="AC110" s="10">
        <v>0</v>
      </c>
      <c r="AD110" s="99">
        <v>44585</v>
      </c>
      <c r="AE110" s="100">
        <v>44587</v>
      </c>
      <c r="AF110" s="15" t="s">
        <v>374</v>
      </c>
      <c r="AG110" s="9">
        <v>44829</v>
      </c>
      <c r="AH110" s="113">
        <v>4520000</v>
      </c>
      <c r="AI110" s="113">
        <v>36160000</v>
      </c>
      <c r="AJ110" s="10" t="s">
        <v>1179</v>
      </c>
      <c r="AK110" s="10" t="s">
        <v>129</v>
      </c>
      <c r="AL110" s="10">
        <v>449</v>
      </c>
      <c r="AM110" s="10" t="s">
        <v>1180</v>
      </c>
      <c r="AN110" s="8" t="s">
        <v>1160</v>
      </c>
      <c r="AO110" s="10" t="s">
        <v>131</v>
      </c>
      <c r="AP110" s="22">
        <v>3311605572169</v>
      </c>
      <c r="AQ110" s="10">
        <v>5</v>
      </c>
      <c r="AR110" s="10" t="str">
        <f>IFERROR(VLOOKUP(AQ110,PROGRAMAS!D2:E59,2,0), )</f>
        <v>Propósito 5: Construir Bogotá - Región con gobierno abierto, transparente y ciudadanía consciente</v>
      </c>
      <c r="AS110" s="10">
        <v>57</v>
      </c>
      <c r="AT110" s="10" t="str">
        <f>IFERROR(VLOOKUP(AS110,PROGRAMAS!B2:C59,2,0), )</f>
        <v>Gestión pública local</v>
      </c>
      <c r="AU110" s="10">
        <v>2169</v>
      </c>
      <c r="AV110" s="10" t="str">
        <f>IFERROR(VLOOKUP(AU110,PROGRAMAS!G2:I24,2,0), )</f>
        <v>FORTALECIMIENTO INSTITUCIONAL Y RENDICIÓN DE CUENTAS</v>
      </c>
      <c r="AW110" s="22"/>
      <c r="AX110" s="22"/>
      <c r="AY110" s="22"/>
      <c r="AZ110" s="22"/>
      <c r="BA110" s="22"/>
      <c r="BB110" s="22"/>
      <c r="BC110" s="22"/>
      <c r="BD110" s="69"/>
      <c r="BE110" s="69"/>
      <c r="BF110" s="69"/>
      <c r="BG110" s="69"/>
      <c r="BH110" s="69"/>
      <c r="BI110" s="69"/>
      <c r="BJ110" s="69"/>
      <c r="BK110" s="69"/>
      <c r="BL110" s="69"/>
      <c r="BM110" s="69"/>
      <c r="BN110" s="5"/>
      <c r="BO110" s="22"/>
      <c r="BP110" s="5"/>
      <c r="BQ110" s="5"/>
      <c r="BR110" s="5"/>
      <c r="BS110" s="5"/>
      <c r="BT110" s="5"/>
      <c r="BU110" s="5"/>
      <c r="BV110" s="5"/>
      <c r="BW110" s="5"/>
      <c r="BX110" s="22"/>
      <c r="BY110" s="113"/>
      <c r="BZ110" s="22"/>
      <c r="CA110" s="22"/>
      <c r="CB110" s="9"/>
      <c r="CC110" s="5"/>
      <c r="CD110" s="5"/>
      <c r="CE110" s="113"/>
      <c r="CF110" s="22"/>
      <c r="CG110" s="22"/>
      <c r="CH110" s="9"/>
      <c r="CI110" s="5"/>
      <c r="CJ110" s="5"/>
      <c r="CK110" s="5"/>
      <c r="CL110" s="5"/>
      <c r="CM110" s="22"/>
      <c r="CN110" s="9"/>
      <c r="CO110" s="5">
        <f t="shared" si="16"/>
        <v>0</v>
      </c>
      <c r="CP110" s="77">
        <f t="shared" si="17"/>
        <v>0</v>
      </c>
      <c r="CQ110" s="77">
        <f t="shared" si="18"/>
        <v>0</v>
      </c>
      <c r="CR110" s="116">
        <v>44829</v>
      </c>
      <c r="CS110" s="5">
        <f t="shared" si="19"/>
        <v>36160000</v>
      </c>
      <c r="CT110" s="5"/>
      <c r="CU110" s="10"/>
      <c r="CV110" s="10"/>
      <c r="CW110" s="10" t="s">
        <v>309</v>
      </c>
      <c r="CX110" s="10" t="s">
        <v>309</v>
      </c>
      <c r="CY110" s="10"/>
      <c r="CZ110" s="10" t="s">
        <v>217</v>
      </c>
      <c r="DA110" s="10" t="s">
        <v>715</v>
      </c>
      <c r="DB110" s="122" t="s">
        <v>716</v>
      </c>
      <c r="DC110" s="122" t="s">
        <v>150</v>
      </c>
    </row>
    <row r="111" spans="1:107" ht="16.5" customHeight="1">
      <c r="A111" s="119" t="s">
        <v>1181</v>
      </c>
      <c r="B111" s="10">
        <v>2022</v>
      </c>
      <c r="C111" s="16" t="s">
        <v>1182</v>
      </c>
      <c r="D111" s="138" t="s">
        <v>1183</v>
      </c>
      <c r="E111" s="90" t="s">
        <v>1184</v>
      </c>
      <c r="F111" s="10" t="s">
        <v>1185</v>
      </c>
      <c r="G111" s="10" t="s">
        <v>117</v>
      </c>
      <c r="H111" s="10" t="s">
        <v>118</v>
      </c>
      <c r="I111" s="10" t="s">
        <v>119</v>
      </c>
      <c r="J111" s="10" t="s">
        <v>1186</v>
      </c>
      <c r="K111" s="10" t="s">
        <v>1187</v>
      </c>
      <c r="L111" s="10" t="str">
        <f t="shared" si="15"/>
        <v>LAURA NATALIA FRANCO CUESTA___</v>
      </c>
      <c r="M111" s="10" t="s">
        <v>122</v>
      </c>
      <c r="N111" s="93">
        <v>1032477544</v>
      </c>
      <c r="O111" s="132"/>
      <c r="P111" s="10" t="s">
        <v>123</v>
      </c>
      <c r="Q111" s="10" t="s">
        <v>124</v>
      </c>
      <c r="R111" s="118" t="s">
        <v>1188</v>
      </c>
      <c r="S111" s="118"/>
      <c r="T111" s="10"/>
      <c r="U111" s="10"/>
      <c r="V111" s="22"/>
      <c r="W111" s="10"/>
      <c r="X111" s="10"/>
      <c r="Y111" s="10" t="s">
        <v>1189</v>
      </c>
      <c r="Z111" s="22">
        <v>3115514572</v>
      </c>
      <c r="AA111" s="22"/>
      <c r="AB111" s="22">
        <v>8</v>
      </c>
      <c r="AC111" s="10">
        <v>0</v>
      </c>
      <c r="AD111" s="99">
        <v>44586</v>
      </c>
      <c r="AE111" s="100">
        <v>44587</v>
      </c>
      <c r="AF111" s="15" t="s">
        <v>374</v>
      </c>
      <c r="AG111" s="9">
        <v>44829</v>
      </c>
      <c r="AH111" s="113">
        <v>4520000</v>
      </c>
      <c r="AI111" s="113">
        <v>36160000</v>
      </c>
      <c r="AJ111" s="10" t="s">
        <v>1190</v>
      </c>
      <c r="AK111" s="10" t="s">
        <v>129</v>
      </c>
      <c r="AL111" s="10">
        <v>452</v>
      </c>
      <c r="AM111" s="10" t="s">
        <v>1191</v>
      </c>
      <c r="AN111" s="8" t="s">
        <v>1160</v>
      </c>
      <c r="AO111" s="10" t="s">
        <v>131</v>
      </c>
      <c r="AP111" s="22">
        <v>331160162094</v>
      </c>
      <c r="AQ111" s="10">
        <v>1</v>
      </c>
      <c r="AR111" s="10" t="str">
        <f>IFERROR(VLOOKUP(AQ111,PROGRAMAS!D2:E59,2,0), )</f>
        <v>Propósito 1: Hacer un nuevo contrato social para incrementar la inclusión social, productiva y política</v>
      </c>
      <c r="AS111" s="10">
        <v>6</v>
      </c>
      <c r="AT111" s="10" t="str">
        <f>IFERROR(VLOOKUP(AS111,PROGRAMAS!B2:C59,2,0), )</f>
        <v>Sistema Distrital de Cuidado</v>
      </c>
      <c r="AU111" s="10">
        <v>2094</v>
      </c>
      <c r="AV111" s="10" t="str">
        <f>IFERROR(VLOOKUP(AU111,PROGRAMAS!G2:I24,2,0), )</f>
        <v>TEUSAQUILLO CONSTRUYENDO ACCIONES PARA EL FORTALECIMIENTO DE CAPACIDADES DE LA GENTE, LA REACTIVACIÓN ECONÓMICA Y EL IMPULSO EMPRESARIAL E INDUSTRIAL DE LA LOCALIDAD.</v>
      </c>
      <c r="AW111" s="22">
        <v>1</v>
      </c>
      <c r="AX111" s="22">
        <v>1</v>
      </c>
      <c r="AY111" s="22"/>
      <c r="AZ111" s="22"/>
      <c r="BA111" s="22"/>
      <c r="BB111" s="22"/>
      <c r="BC111" s="22"/>
      <c r="BD111" s="69"/>
      <c r="BE111" s="69"/>
      <c r="BF111" s="69"/>
      <c r="BG111" s="69"/>
      <c r="BH111" s="69"/>
      <c r="BI111" s="69"/>
      <c r="BJ111" s="69"/>
      <c r="BK111" s="69"/>
      <c r="BL111" s="69"/>
      <c r="BM111" s="69"/>
      <c r="BN111" s="5"/>
      <c r="BO111" s="22"/>
      <c r="BP111" s="5"/>
      <c r="BQ111" s="5"/>
      <c r="BR111" s="5"/>
      <c r="BS111" s="5"/>
      <c r="BT111" s="5"/>
      <c r="BU111" s="5"/>
      <c r="BV111" s="5"/>
      <c r="BW111" s="5"/>
      <c r="BX111" s="22"/>
      <c r="BY111" s="113">
        <v>13560000</v>
      </c>
      <c r="BZ111" s="22">
        <v>3</v>
      </c>
      <c r="CA111" s="22">
        <v>0</v>
      </c>
      <c r="CB111" s="9">
        <v>44920</v>
      </c>
      <c r="CC111" s="5"/>
      <c r="CD111" s="5"/>
      <c r="CE111" s="113"/>
      <c r="CF111" s="22"/>
      <c r="CG111" s="22"/>
      <c r="CH111" s="9"/>
      <c r="CI111" s="5"/>
      <c r="CJ111" s="5"/>
      <c r="CK111" s="5"/>
      <c r="CL111" s="5"/>
      <c r="CM111" s="22"/>
      <c r="CN111" s="9"/>
      <c r="CO111" s="5">
        <f t="shared" si="16"/>
        <v>13560000</v>
      </c>
      <c r="CP111" s="77">
        <f t="shared" si="17"/>
        <v>3</v>
      </c>
      <c r="CQ111" s="77">
        <f t="shared" si="18"/>
        <v>0</v>
      </c>
      <c r="CR111" s="9">
        <v>44920</v>
      </c>
      <c r="CS111" s="5">
        <f t="shared" si="19"/>
        <v>49720000</v>
      </c>
      <c r="CT111" s="5"/>
      <c r="CU111" s="10"/>
      <c r="CV111" s="10"/>
      <c r="CW111" s="10" t="s">
        <v>132</v>
      </c>
      <c r="CX111" s="10" t="s">
        <v>133</v>
      </c>
      <c r="CY111" s="10"/>
      <c r="CZ111" s="10" t="s">
        <v>217</v>
      </c>
      <c r="DA111" s="10" t="s">
        <v>447</v>
      </c>
      <c r="DB111" s="122" t="s">
        <v>448</v>
      </c>
      <c r="DC111" s="122" t="s">
        <v>150</v>
      </c>
    </row>
    <row r="112" spans="1:107" ht="16.5" customHeight="1">
      <c r="A112" s="119" t="s">
        <v>1192</v>
      </c>
      <c r="B112" s="10">
        <v>2022</v>
      </c>
      <c r="C112" s="16" t="s">
        <v>1193</v>
      </c>
      <c r="D112" s="138" t="s">
        <v>1194</v>
      </c>
      <c r="E112" s="90" t="s">
        <v>1195</v>
      </c>
      <c r="F112" s="10" t="s">
        <v>1196</v>
      </c>
      <c r="G112" s="10" t="s">
        <v>117</v>
      </c>
      <c r="H112" s="10" t="s">
        <v>118</v>
      </c>
      <c r="I112" s="10" t="s">
        <v>119</v>
      </c>
      <c r="J112" s="10" t="s">
        <v>1186</v>
      </c>
      <c r="K112" s="10" t="s">
        <v>1197</v>
      </c>
      <c r="L112" s="10" t="str">
        <f t="shared" si="15"/>
        <v>JUANITA DIAZ VILLALOBOS___</v>
      </c>
      <c r="M112" s="10" t="s">
        <v>122</v>
      </c>
      <c r="N112" s="93" t="s">
        <v>1198</v>
      </c>
      <c r="O112" s="132"/>
      <c r="P112" s="10" t="s">
        <v>1199</v>
      </c>
      <c r="Q112" s="10" t="s">
        <v>124</v>
      </c>
      <c r="R112" s="118" t="s">
        <v>1200</v>
      </c>
      <c r="S112" s="118"/>
      <c r="T112" s="10"/>
      <c r="U112" s="10"/>
      <c r="V112" s="22"/>
      <c r="W112" s="10"/>
      <c r="X112" s="10"/>
      <c r="Y112" s="10" t="s">
        <v>1201</v>
      </c>
      <c r="Z112" s="22">
        <v>3115278293</v>
      </c>
      <c r="AA112" s="22"/>
      <c r="AB112" s="22">
        <v>8</v>
      </c>
      <c r="AC112" s="10">
        <v>0</v>
      </c>
      <c r="AD112" s="99">
        <v>44585</v>
      </c>
      <c r="AE112" s="100">
        <v>44587</v>
      </c>
      <c r="AF112" s="15" t="s">
        <v>374</v>
      </c>
      <c r="AG112" s="9">
        <v>44829</v>
      </c>
      <c r="AH112" s="113">
        <v>4520000</v>
      </c>
      <c r="AI112" s="113">
        <v>36160000</v>
      </c>
      <c r="AJ112" s="10" t="s">
        <v>1202</v>
      </c>
      <c r="AK112" s="10" t="s">
        <v>129</v>
      </c>
      <c r="AL112" s="10">
        <v>451</v>
      </c>
      <c r="AM112" s="10" t="s">
        <v>1203</v>
      </c>
      <c r="AN112" s="8" t="s">
        <v>1160</v>
      </c>
      <c r="AO112" s="10" t="s">
        <v>131</v>
      </c>
      <c r="AP112" s="22">
        <v>331160162094</v>
      </c>
      <c r="AQ112" s="10">
        <v>1</v>
      </c>
      <c r="AR112" s="10" t="str">
        <f>IFERROR(VLOOKUP(AQ112,PROGRAMAS!D2:E59,2,0), )</f>
        <v>Propósito 1: Hacer un nuevo contrato social para incrementar la inclusión social, productiva y política</v>
      </c>
      <c r="AS112" s="10">
        <v>6</v>
      </c>
      <c r="AT112" s="10" t="str">
        <f>IFERROR(VLOOKUP(AS112,PROGRAMAS!B2:C59,2,0), )</f>
        <v>Sistema Distrital de Cuidado</v>
      </c>
      <c r="AU112" s="10">
        <v>2094</v>
      </c>
      <c r="AV112" s="10" t="str">
        <f>IFERROR(VLOOKUP(AU112,PROGRAMAS!G2:I24,2,0), )</f>
        <v>TEUSAQUILLO CONSTRUYENDO ACCIONES PARA EL FORTALECIMIENTO DE CAPACIDADES DE LA GENTE, LA REACTIVACIÓN ECONÓMICA Y EL IMPULSO EMPRESARIAL E INDUSTRIAL DE LA LOCALIDAD.</v>
      </c>
      <c r="AW112" s="22">
        <v>1</v>
      </c>
      <c r="AX112" s="22">
        <v>1</v>
      </c>
      <c r="AY112" s="22"/>
      <c r="AZ112" s="22"/>
      <c r="BA112" s="22"/>
      <c r="BB112" s="22"/>
      <c r="BC112" s="22"/>
      <c r="BD112" s="69"/>
      <c r="BE112" s="69"/>
      <c r="BF112" s="69"/>
      <c r="BG112" s="69"/>
      <c r="BH112" s="69"/>
      <c r="BI112" s="69"/>
      <c r="BJ112" s="69"/>
      <c r="BK112" s="69"/>
      <c r="BL112" s="69"/>
      <c r="BM112" s="69"/>
      <c r="BN112" s="5"/>
      <c r="BO112" s="22"/>
      <c r="BP112" s="5"/>
      <c r="BQ112" s="5"/>
      <c r="BR112" s="5"/>
      <c r="BS112" s="5"/>
      <c r="BT112" s="5"/>
      <c r="BU112" s="5"/>
      <c r="BV112" s="5"/>
      <c r="BW112" s="5"/>
      <c r="BX112" s="22"/>
      <c r="BY112" s="113">
        <v>13560000</v>
      </c>
      <c r="BZ112" s="22">
        <v>3</v>
      </c>
      <c r="CA112" s="22">
        <v>0</v>
      </c>
      <c r="CB112" s="9">
        <v>44920</v>
      </c>
      <c r="CC112" s="5"/>
      <c r="CD112" s="5"/>
      <c r="CE112" s="113"/>
      <c r="CF112" s="22"/>
      <c r="CG112" s="22"/>
      <c r="CH112" s="9"/>
      <c r="CI112" s="5"/>
      <c r="CJ112" s="5"/>
      <c r="CK112" s="5"/>
      <c r="CL112" s="5"/>
      <c r="CM112" s="22"/>
      <c r="CN112" s="9"/>
      <c r="CO112" s="5">
        <f t="shared" si="16"/>
        <v>13560000</v>
      </c>
      <c r="CP112" s="77">
        <f t="shared" si="17"/>
        <v>3</v>
      </c>
      <c r="CQ112" s="77">
        <f t="shared" si="18"/>
        <v>0</v>
      </c>
      <c r="CR112" s="9">
        <v>44920</v>
      </c>
      <c r="CS112" s="5">
        <f t="shared" si="19"/>
        <v>49720000</v>
      </c>
      <c r="CT112" s="5"/>
      <c r="CU112" s="10"/>
      <c r="CV112" s="10"/>
      <c r="CW112" s="10" t="s">
        <v>132</v>
      </c>
      <c r="CX112" s="10" t="s">
        <v>133</v>
      </c>
      <c r="CY112" s="10"/>
      <c r="CZ112" s="10" t="s">
        <v>217</v>
      </c>
      <c r="DA112" s="10" t="s">
        <v>655</v>
      </c>
      <c r="DB112" s="122" t="s">
        <v>807</v>
      </c>
      <c r="DC112" s="122" t="s">
        <v>150</v>
      </c>
    </row>
    <row r="113" spans="1:108" ht="16.5" customHeight="1">
      <c r="A113" s="119" t="s">
        <v>1204</v>
      </c>
      <c r="B113" s="10">
        <v>2022</v>
      </c>
      <c r="C113" s="16" t="s">
        <v>1205</v>
      </c>
      <c r="D113" s="138" t="s">
        <v>1206</v>
      </c>
      <c r="E113" s="17" t="s">
        <v>1207</v>
      </c>
      <c r="F113" s="10" t="s">
        <v>1208</v>
      </c>
      <c r="G113" s="10" t="s">
        <v>117</v>
      </c>
      <c r="H113" s="10" t="s">
        <v>118</v>
      </c>
      <c r="I113" s="10" t="s">
        <v>119</v>
      </c>
      <c r="J113" s="10" t="s">
        <v>1209</v>
      </c>
      <c r="K113" s="10" t="s">
        <v>1210</v>
      </c>
      <c r="L113" s="10" t="str">
        <f t="shared" si="15"/>
        <v>JUAN CARLOS VARGAS BARREIRO_OSCAR LEONARDO ARIAS REYES__</v>
      </c>
      <c r="M113" s="10" t="s">
        <v>122</v>
      </c>
      <c r="N113" s="93">
        <v>12131231</v>
      </c>
      <c r="O113" s="132"/>
      <c r="P113" s="10" t="s">
        <v>1211</v>
      </c>
      <c r="Q113" s="10" t="s">
        <v>124</v>
      </c>
      <c r="R113" s="118" t="s">
        <v>236</v>
      </c>
      <c r="S113" s="118"/>
      <c r="T113" s="10"/>
      <c r="U113" s="10"/>
      <c r="V113" s="22"/>
      <c r="W113" s="10"/>
      <c r="X113" s="10"/>
      <c r="Y113" s="10" t="s">
        <v>1212</v>
      </c>
      <c r="Z113" s="22">
        <v>3115313833</v>
      </c>
      <c r="AA113" s="22"/>
      <c r="AB113" s="22">
        <v>8</v>
      </c>
      <c r="AC113" s="10">
        <v>0</v>
      </c>
      <c r="AD113" s="99">
        <v>44586</v>
      </c>
      <c r="AE113" s="100">
        <v>44588</v>
      </c>
      <c r="AF113" s="15" t="s">
        <v>401</v>
      </c>
      <c r="AG113" s="9">
        <v>44830</v>
      </c>
      <c r="AH113" s="113">
        <v>6600000</v>
      </c>
      <c r="AI113" s="113">
        <v>52800000</v>
      </c>
      <c r="AJ113" s="10" t="s">
        <v>1213</v>
      </c>
      <c r="AK113" s="10" t="s">
        <v>129</v>
      </c>
      <c r="AL113" s="10">
        <v>453</v>
      </c>
      <c r="AM113" s="10" t="s">
        <v>1214</v>
      </c>
      <c r="AN113" s="8" t="s">
        <v>1160</v>
      </c>
      <c r="AO113" s="10" t="s">
        <v>131</v>
      </c>
      <c r="AP113" s="22">
        <v>3311605572169</v>
      </c>
      <c r="AQ113" s="10">
        <v>5</v>
      </c>
      <c r="AR113" s="10" t="str">
        <f>IFERROR(VLOOKUP(AQ113,PROGRAMAS!D2:E59,2,0), )</f>
        <v>Propósito 5: Construir Bogotá - Región con gobierno abierto, transparente y ciudadanía consciente</v>
      </c>
      <c r="AS113" s="10">
        <v>57</v>
      </c>
      <c r="AT113" s="10" t="str">
        <f>IFERROR(VLOOKUP(AS113,PROGRAMAS!B2:C59,2,0), )</f>
        <v>Gestión pública local</v>
      </c>
      <c r="AU113" s="10">
        <v>2094</v>
      </c>
      <c r="AV113" s="10" t="str">
        <f>IFERROR(VLOOKUP(AU113,PROGRAMAS!G2:I24,2,0), )</f>
        <v>TEUSAQUILLO CONSTRUYENDO ACCIONES PARA EL FORTALECIMIENTO DE CAPACIDADES DE LA GENTE, LA REACTIVACIÓN ECONÓMICA Y EL IMPULSO EMPRESARIAL E INDUSTRIAL DE LA LOCALIDAD.</v>
      </c>
      <c r="AW113" s="22">
        <v>1</v>
      </c>
      <c r="AX113" s="22">
        <v>1</v>
      </c>
      <c r="AY113" s="22">
        <v>1</v>
      </c>
      <c r="AZ113" s="22"/>
      <c r="BA113" s="22"/>
      <c r="BB113" s="22"/>
      <c r="BC113" s="22"/>
      <c r="BD113" s="69">
        <v>44636</v>
      </c>
      <c r="BE113" s="69"/>
      <c r="BF113" s="69"/>
      <c r="BG113" s="69"/>
      <c r="BH113" s="69"/>
      <c r="BI113" s="69"/>
      <c r="BJ113" s="69"/>
      <c r="BK113" s="69"/>
      <c r="BL113" s="69"/>
      <c r="BM113" s="69"/>
      <c r="BN113" s="5" t="s">
        <v>122</v>
      </c>
      <c r="BO113" s="22">
        <v>79702007</v>
      </c>
      <c r="BP113" s="5" t="s">
        <v>776</v>
      </c>
      <c r="BQ113" s="5"/>
      <c r="BR113" s="22"/>
      <c r="BS113" s="5"/>
      <c r="BT113" s="5"/>
      <c r="BU113" s="5"/>
      <c r="BV113" s="5"/>
      <c r="BW113" s="5"/>
      <c r="BX113" s="22"/>
      <c r="BY113" s="113">
        <v>26400000</v>
      </c>
      <c r="BZ113" s="22">
        <v>4</v>
      </c>
      <c r="CA113" s="22">
        <v>0</v>
      </c>
      <c r="CB113" s="9">
        <v>44952</v>
      </c>
      <c r="CC113" s="5"/>
      <c r="CD113" s="5"/>
      <c r="CE113" s="113"/>
      <c r="CF113" s="22"/>
      <c r="CG113" s="22"/>
      <c r="CH113" s="9"/>
      <c r="CI113" s="5"/>
      <c r="CJ113" s="5"/>
      <c r="CK113" s="5"/>
      <c r="CL113" s="5"/>
      <c r="CM113" s="22"/>
      <c r="CN113" s="9"/>
      <c r="CO113" s="5">
        <f t="shared" si="16"/>
        <v>26400000</v>
      </c>
      <c r="CP113" s="77">
        <f t="shared" si="17"/>
        <v>4</v>
      </c>
      <c r="CQ113" s="77">
        <f t="shared" si="18"/>
        <v>0</v>
      </c>
      <c r="CR113" s="9">
        <v>44952</v>
      </c>
      <c r="CS113" s="5">
        <f t="shared" si="19"/>
        <v>79200000</v>
      </c>
      <c r="CT113" s="5"/>
      <c r="CU113" s="10"/>
      <c r="CV113" s="10"/>
      <c r="CW113" s="10" t="s">
        <v>132</v>
      </c>
      <c r="CX113" s="10" t="s">
        <v>133</v>
      </c>
      <c r="CY113" s="10"/>
      <c r="CZ113" s="10" t="s">
        <v>217</v>
      </c>
      <c r="DA113" s="10" t="s">
        <v>180</v>
      </c>
      <c r="DB113" s="123" t="s">
        <v>181</v>
      </c>
      <c r="DC113" s="123"/>
    </row>
    <row r="114" spans="1:108" ht="16.5" customHeight="1">
      <c r="A114" s="119" t="s">
        <v>1215</v>
      </c>
      <c r="B114" s="10">
        <v>2022</v>
      </c>
      <c r="C114" s="16" t="s">
        <v>1216</v>
      </c>
      <c r="D114" s="138" t="s">
        <v>1217</v>
      </c>
      <c r="E114" s="17" t="s">
        <v>1218</v>
      </c>
      <c r="F114" s="10" t="s">
        <v>1219</v>
      </c>
      <c r="G114" s="10" t="s">
        <v>117</v>
      </c>
      <c r="H114" s="10" t="s">
        <v>118</v>
      </c>
      <c r="I114" s="10" t="s">
        <v>119</v>
      </c>
      <c r="J114" s="10" t="s">
        <v>1220</v>
      </c>
      <c r="K114" s="10" t="s">
        <v>1221</v>
      </c>
      <c r="L114" s="10" t="str">
        <f t="shared" si="15"/>
        <v>YULIETH ALEXANDRA RIAÑO ESPITIA___</v>
      </c>
      <c r="M114" s="10" t="s">
        <v>122</v>
      </c>
      <c r="N114" s="93">
        <v>1022390159</v>
      </c>
      <c r="O114" s="132"/>
      <c r="P114" s="10" t="s">
        <v>123</v>
      </c>
      <c r="Q114" s="10" t="s">
        <v>124</v>
      </c>
      <c r="R114" s="118" t="s">
        <v>1222</v>
      </c>
      <c r="S114" s="118"/>
      <c r="T114" s="10"/>
      <c r="U114" s="10"/>
      <c r="V114" s="22"/>
      <c r="W114" s="10"/>
      <c r="X114" s="10"/>
      <c r="Y114" s="10"/>
      <c r="Z114" s="22">
        <v>3007971145</v>
      </c>
      <c r="AA114" s="22"/>
      <c r="AB114" s="22">
        <v>8</v>
      </c>
      <c r="AC114" s="10">
        <v>0</v>
      </c>
      <c r="AD114" s="99">
        <v>44585</v>
      </c>
      <c r="AE114" s="99">
        <v>44593</v>
      </c>
      <c r="AF114" s="15" t="s">
        <v>287</v>
      </c>
      <c r="AG114" s="9">
        <v>44834</v>
      </c>
      <c r="AH114" s="113">
        <v>2800000</v>
      </c>
      <c r="AI114" s="113">
        <v>22400000</v>
      </c>
      <c r="AJ114" s="10" t="s">
        <v>1223</v>
      </c>
      <c r="AK114" s="10" t="s">
        <v>129</v>
      </c>
      <c r="AL114" s="10">
        <v>454</v>
      </c>
      <c r="AM114" s="10" t="s">
        <v>1224</v>
      </c>
      <c r="AN114" s="8" t="s">
        <v>1160</v>
      </c>
      <c r="AO114" s="10" t="s">
        <v>131</v>
      </c>
      <c r="AP114" s="22">
        <v>3311601202072</v>
      </c>
      <c r="AQ114" s="10">
        <v>1</v>
      </c>
      <c r="AR114" s="10" t="str">
        <f>IFERROR(VLOOKUP(AQ114,PROGRAMAS!D2:E59,2,0), )</f>
        <v>Propósito 1: Hacer un nuevo contrato social para incrementar la inclusión social, productiva y política</v>
      </c>
      <c r="AS114" s="10">
        <v>20</v>
      </c>
      <c r="AT114" s="10" t="str">
        <f>IFERROR(VLOOKUP(AS114,PROGRAMAS!B2:C59,2,0), )</f>
        <v>Bogotá, referente en cultura, deporte, recreación y actividad física, con parques para el desarrollo y la salud</v>
      </c>
      <c r="AU114" s="10">
        <v>2169</v>
      </c>
      <c r="AV114" s="10" t="str">
        <f>IFERROR(VLOOKUP(AU114,PROGRAMAS!G2:I24,2,0), )</f>
        <v>FORTALECIMIENTO INSTITUCIONAL Y RENDICIÓN DE CUENTAS</v>
      </c>
      <c r="AW114" s="22">
        <v>1</v>
      </c>
      <c r="AX114" s="22">
        <v>1</v>
      </c>
      <c r="AY114" s="22"/>
      <c r="AZ114" s="22"/>
      <c r="BA114" s="22"/>
      <c r="BB114" s="22"/>
      <c r="BC114" s="22"/>
      <c r="BD114" s="69"/>
      <c r="BE114" s="69"/>
      <c r="BF114" s="69"/>
      <c r="BG114" s="69"/>
      <c r="BH114" s="69"/>
      <c r="BI114" s="69"/>
      <c r="BJ114" s="69"/>
      <c r="BK114" s="69"/>
      <c r="BL114" s="69"/>
      <c r="BM114" s="69"/>
      <c r="BN114" s="5"/>
      <c r="BO114" s="22"/>
      <c r="BP114" s="5"/>
      <c r="BQ114" s="5"/>
      <c r="BR114" s="5"/>
      <c r="BS114" s="5"/>
      <c r="BT114" s="5"/>
      <c r="BU114" s="5"/>
      <c r="BV114" s="5"/>
      <c r="BW114" s="5"/>
      <c r="BX114" s="22"/>
      <c r="BY114" s="113">
        <v>8400000</v>
      </c>
      <c r="BZ114" s="22">
        <v>3</v>
      </c>
      <c r="CA114" s="22">
        <v>0</v>
      </c>
      <c r="CB114" s="9">
        <v>44926</v>
      </c>
      <c r="CC114" s="5"/>
      <c r="CD114" s="5"/>
      <c r="CE114" s="113"/>
      <c r="CF114" s="22"/>
      <c r="CG114" s="22"/>
      <c r="CH114" s="9"/>
      <c r="CI114" s="5"/>
      <c r="CJ114" s="5"/>
      <c r="CK114" s="5"/>
      <c r="CL114" s="5"/>
      <c r="CM114" s="22"/>
      <c r="CN114" s="9"/>
      <c r="CO114" s="5">
        <f t="shared" si="16"/>
        <v>8400000</v>
      </c>
      <c r="CP114" s="77">
        <f t="shared" si="17"/>
        <v>3</v>
      </c>
      <c r="CQ114" s="77">
        <f t="shared" si="18"/>
        <v>0</v>
      </c>
      <c r="CR114" s="116">
        <v>44926</v>
      </c>
      <c r="CS114" s="5">
        <f t="shared" si="19"/>
        <v>30800000</v>
      </c>
      <c r="CT114" s="5"/>
      <c r="CU114" s="10"/>
      <c r="CV114" s="10"/>
      <c r="CW114" s="10" t="s">
        <v>132</v>
      </c>
      <c r="CX114" s="10" t="s">
        <v>133</v>
      </c>
      <c r="CY114" s="10"/>
      <c r="CZ114" s="10" t="s">
        <v>217</v>
      </c>
      <c r="DA114" s="10" t="s">
        <v>1225</v>
      </c>
      <c r="DB114" s="122" t="s">
        <v>890</v>
      </c>
      <c r="DC114" s="122" t="s">
        <v>150</v>
      </c>
      <c r="DD114" s="10" t="s">
        <v>1226</v>
      </c>
    </row>
    <row r="115" spans="1:108" ht="16.5" customHeight="1">
      <c r="A115" s="119" t="s">
        <v>1227</v>
      </c>
      <c r="B115" s="10">
        <v>2022</v>
      </c>
      <c r="C115" s="16" t="s">
        <v>1228</v>
      </c>
      <c r="D115" s="138" t="s">
        <v>1229</v>
      </c>
      <c r="E115" s="17" t="s">
        <v>1230</v>
      </c>
      <c r="F115" s="10" t="s">
        <v>1231</v>
      </c>
      <c r="G115" s="10" t="s">
        <v>117</v>
      </c>
      <c r="H115" s="10" t="s">
        <v>118</v>
      </c>
      <c r="I115" s="10" t="s">
        <v>119</v>
      </c>
      <c r="J115" s="10" t="s">
        <v>1232</v>
      </c>
      <c r="K115" s="10" t="s">
        <v>1233</v>
      </c>
      <c r="L115" s="10" t="str">
        <f t="shared" si="15"/>
        <v>JUAN MANUEL VARGAS BUENDÍA___</v>
      </c>
      <c r="M115" s="10" t="s">
        <v>122</v>
      </c>
      <c r="N115" s="93" t="s">
        <v>1234</v>
      </c>
      <c r="O115" s="132"/>
      <c r="P115" s="10" t="s">
        <v>123</v>
      </c>
      <c r="Q115" s="10" t="s">
        <v>124</v>
      </c>
      <c r="R115" s="118" t="s">
        <v>815</v>
      </c>
      <c r="S115" s="118"/>
      <c r="T115" s="10"/>
      <c r="U115" s="10"/>
      <c r="V115" s="22"/>
      <c r="W115" s="10"/>
      <c r="X115" s="10"/>
      <c r="Y115" s="10"/>
      <c r="Z115" s="22">
        <v>3173908652</v>
      </c>
      <c r="AA115" s="22"/>
      <c r="AB115" s="22">
        <v>8</v>
      </c>
      <c r="AC115" s="10">
        <v>0</v>
      </c>
      <c r="AD115" s="99">
        <v>44587</v>
      </c>
      <c r="AE115" s="99">
        <v>44593</v>
      </c>
      <c r="AF115" s="15" t="s">
        <v>287</v>
      </c>
      <c r="AG115" s="9">
        <v>44834</v>
      </c>
      <c r="AH115" s="113">
        <v>4520000</v>
      </c>
      <c r="AI115" s="113">
        <v>36160000</v>
      </c>
      <c r="AJ115" s="10" t="s">
        <v>1235</v>
      </c>
      <c r="AK115" s="10" t="s">
        <v>129</v>
      </c>
      <c r="AL115" s="10">
        <v>462</v>
      </c>
      <c r="AM115" s="10" t="s">
        <v>1236</v>
      </c>
      <c r="AN115" s="8" t="s">
        <v>935</v>
      </c>
      <c r="AO115" s="10" t="s">
        <v>131</v>
      </c>
      <c r="AP115" s="22">
        <v>331160112045</v>
      </c>
      <c r="AQ115" s="10">
        <v>1</v>
      </c>
      <c r="AR115" s="10" t="str">
        <f>IFERROR(VLOOKUP(AQ115,PROGRAMAS!D2:E59,2,0), )</f>
        <v>Propósito 1: Hacer un nuevo contrato social para incrementar la inclusión social, productiva y política</v>
      </c>
      <c r="AS115" s="10">
        <v>1</v>
      </c>
      <c r="AT115" s="10" t="str">
        <f>IFERROR(VLOOKUP(AS115,PROGRAMAS!B2:C59,2,0), )</f>
        <v>Subsidios y transferencias para la equidad</v>
      </c>
      <c r="AU115" s="10">
        <v>2072</v>
      </c>
      <c r="AV115" s="10" t="str">
        <f>IFERROR(VLOOKUP(AU115,PROGRAMAS!G2:I24,2,0), )</f>
        <v>TEUSAQUILLO REFERENTE EN DEPORTE, RECREACIÓN Y ACTIVIDAD FÍSICA.</v>
      </c>
      <c r="AW115" s="22"/>
      <c r="AX115" s="22"/>
      <c r="AY115" s="22"/>
      <c r="AZ115" s="22"/>
      <c r="BA115" s="22"/>
      <c r="BB115" s="22"/>
      <c r="BC115" s="22"/>
      <c r="BD115" s="69"/>
      <c r="BE115" s="69"/>
      <c r="BF115" s="69"/>
      <c r="BG115" s="69"/>
      <c r="BH115" s="69"/>
      <c r="BI115" s="69"/>
      <c r="BJ115" s="69"/>
      <c r="BK115" s="69"/>
      <c r="BL115" s="69"/>
      <c r="BM115" s="69"/>
      <c r="BN115" s="5"/>
      <c r="BO115" s="22"/>
      <c r="BP115" s="5"/>
      <c r="BQ115" s="5"/>
      <c r="BR115" s="5"/>
      <c r="BS115" s="5"/>
      <c r="BT115" s="5"/>
      <c r="BU115" s="5"/>
      <c r="BV115" s="5"/>
      <c r="BW115" s="5"/>
      <c r="BX115" s="22"/>
      <c r="BY115" s="113"/>
      <c r="BZ115" s="22"/>
      <c r="CA115" s="22"/>
      <c r="CB115" s="9"/>
      <c r="CC115" s="5"/>
      <c r="CD115" s="5"/>
      <c r="CE115" s="113"/>
      <c r="CF115" s="22"/>
      <c r="CG115" s="22"/>
      <c r="CH115" s="9"/>
      <c r="CI115" s="5"/>
      <c r="CJ115" s="5"/>
      <c r="CK115" s="5"/>
      <c r="CL115" s="5"/>
      <c r="CM115" s="22"/>
      <c r="CN115" s="9"/>
      <c r="CO115" s="5">
        <f t="shared" si="16"/>
        <v>0</v>
      </c>
      <c r="CP115" s="77">
        <f t="shared" si="17"/>
        <v>0</v>
      </c>
      <c r="CQ115" s="77">
        <f t="shared" si="18"/>
        <v>0</v>
      </c>
      <c r="CR115" s="9">
        <v>44834</v>
      </c>
      <c r="CS115" s="5">
        <f t="shared" si="19"/>
        <v>36160000</v>
      </c>
      <c r="CT115" s="5"/>
      <c r="CU115" s="10"/>
      <c r="CV115" s="10"/>
      <c r="CW115" s="10" t="s">
        <v>309</v>
      </c>
      <c r="CX115" s="10" t="s">
        <v>309</v>
      </c>
      <c r="CY115" s="10"/>
      <c r="CZ115" s="10" t="s">
        <v>217</v>
      </c>
      <c r="DA115" s="10" t="s">
        <v>447</v>
      </c>
      <c r="DB115" s="122" t="s">
        <v>448</v>
      </c>
      <c r="DC115" s="122" t="s">
        <v>150</v>
      </c>
    </row>
    <row r="116" spans="1:108" ht="16.5" customHeight="1">
      <c r="A116" s="119" t="s">
        <v>1237</v>
      </c>
      <c r="B116" s="10">
        <v>2022</v>
      </c>
      <c r="C116" s="16" t="s">
        <v>1238</v>
      </c>
      <c r="D116" s="138" t="s">
        <v>1239</v>
      </c>
      <c r="E116" s="17" t="s">
        <v>1240</v>
      </c>
      <c r="F116" s="10" t="s">
        <v>1241</v>
      </c>
      <c r="G116" s="10" t="s">
        <v>117</v>
      </c>
      <c r="H116" s="10" t="s">
        <v>118</v>
      </c>
      <c r="I116" s="10" t="s">
        <v>119</v>
      </c>
      <c r="J116" s="10" t="s">
        <v>1242</v>
      </c>
      <c r="K116" s="10" t="s">
        <v>1243</v>
      </c>
      <c r="L116" s="10" t="str">
        <f t="shared" si="15"/>
        <v>DIANA PAOLA MARTINEZ MORALES ___</v>
      </c>
      <c r="M116" s="10" t="s">
        <v>122</v>
      </c>
      <c r="N116" s="93">
        <v>1032409382</v>
      </c>
      <c r="O116" s="132"/>
      <c r="P116" s="10" t="s">
        <v>123</v>
      </c>
      <c r="Q116" s="10" t="s">
        <v>124</v>
      </c>
      <c r="R116" s="118" t="s">
        <v>1244</v>
      </c>
      <c r="S116" s="118"/>
      <c r="T116" s="10"/>
      <c r="U116" s="10"/>
      <c r="V116" s="22"/>
      <c r="W116" s="10"/>
      <c r="X116" s="10"/>
      <c r="Y116" s="10"/>
      <c r="Z116" s="22">
        <v>3185268829</v>
      </c>
      <c r="AA116" s="22"/>
      <c r="AB116" s="22">
        <v>8</v>
      </c>
      <c r="AC116" s="10">
        <v>0</v>
      </c>
      <c r="AD116" s="99">
        <v>44588</v>
      </c>
      <c r="AE116" s="100">
        <v>44589</v>
      </c>
      <c r="AF116" s="15" t="s">
        <v>421</v>
      </c>
      <c r="AG116" s="9">
        <v>44831</v>
      </c>
      <c r="AH116" s="113">
        <v>2300000</v>
      </c>
      <c r="AI116" s="113">
        <v>18400000</v>
      </c>
      <c r="AJ116" s="10" t="s">
        <v>1245</v>
      </c>
      <c r="AK116" s="10" t="s">
        <v>129</v>
      </c>
      <c r="AL116" s="10">
        <v>478</v>
      </c>
      <c r="AM116" s="10" t="s">
        <v>1246</v>
      </c>
      <c r="AN116" s="8" t="s">
        <v>401</v>
      </c>
      <c r="AO116" s="10" t="s">
        <v>131</v>
      </c>
      <c r="AP116" s="22">
        <v>331160112045</v>
      </c>
      <c r="AQ116" s="10">
        <v>1</v>
      </c>
      <c r="AR116" s="10" t="str">
        <f>IFERROR(VLOOKUP(AQ116,PROGRAMAS!D2:E59,2,0), )</f>
        <v>Propósito 1: Hacer un nuevo contrato social para incrementar la inclusión social, productiva y política</v>
      </c>
      <c r="AS116" s="10">
        <v>1</v>
      </c>
      <c r="AT116" s="10" t="str">
        <f>IFERROR(VLOOKUP(AS116,PROGRAMAS!B2:C59,2,0), )</f>
        <v>Subsidios y transferencias para la equidad</v>
      </c>
      <c r="AU116" s="10">
        <v>2045</v>
      </c>
      <c r="AV116" s="10" t="str">
        <f>IFERROR(VLOOKUP(AU116,PROGRAMAS!G2:I24,2,0), )</f>
        <v>TEUSAQUILLO CON UN NUEVO CONTRATO SOCIAL CON IGUALDAD DE OPORTUNIDADES PARA LA INCLUSIÓN SOCIAL</v>
      </c>
      <c r="AW116" s="22">
        <v>1</v>
      </c>
      <c r="AX116" s="22">
        <v>1</v>
      </c>
      <c r="AY116" s="22"/>
      <c r="AZ116" s="22"/>
      <c r="BA116" s="22"/>
      <c r="BB116" s="22"/>
      <c r="BC116" s="22"/>
      <c r="BD116" s="69"/>
      <c r="BE116" s="69"/>
      <c r="BF116" s="69"/>
      <c r="BG116" s="69"/>
      <c r="BH116" s="69"/>
      <c r="BI116" s="69"/>
      <c r="BJ116" s="69"/>
      <c r="BK116" s="69"/>
      <c r="BL116" s="69"/>
      <c r="BM116" s="69"/>
      <c r="BN116" s="5"/>
      <c r="BO116" s="22"/>
      <c r="BP116" s="5"/>
      <c r="BQ116" s="5"/>
      <c r="BR116" s="5"/>
      <c r="BS116" s="5"/>
      <c r="BT116" s="5"/>
      <c r="BU116" s="5"/>
      <c r="BV116" s="5"/>
      <c r="BW116" s="5"/>
      <c r="BX116" s="22"/>
      <c r="BY116" s="113">
        <v>6900000</v>
      </c>
      <c r="BZ116" s="22">
        <v>3</v>
      </c>
      <c r="CA116" s="22">
        <v>0</v>
      </c>
      <c r="CB116" s="9">
        <v>44922</v>
      </c>
      <c r="CC116" s="5"/>
      <c r="CD116" s="5"/>
      <c r="CE116" s="113"/>
      <c r="CF116" s="22"/>
      <c r="CG116" s="22"/>
      <c r="CH116" s="9"/>
      <c r="CI116" s="5"/>
      <c r="CJ116" s="5"/>
      <c r="CK116" s="5"/>
      <c r="CL116" s="5"/>
      <c r="CM116" s="22"/>
      <c r="CN116" s="9"/>
      <c r="CO116" s="5">
        <f t="shared" si="16"/>
        <v>6900000</v>
      </c>
      <c r="CP116" s="77">
        <f t="shared" si="17"/>
        <v>3</v>
      </c>
      <c r="CQ116" s="77">
        <f t="shared" si="18"/>
        <v>0</v>
      </c>
      <c r="CR116" s="9">
        <v>44922</v>
      </c>
      <c r="CS116" s="5">
        <f t="shared" si="19"/>
        <v>25300000</v>
      </c>
      <c r="CT116" s="5"/>
      <c r="CU116" s="10"/>
      <c r="CV116" s="10"/>
      <c r="CW116" s="10" t="s">
        <v>132</v>
      </c>
      <c r="CX116" s="10" t="s">
        <v>133</v>
      </c>
      <c r="CY116" s="10"/>
      <c r="CZ116" s="10" t="s">
        <v>217</v>
      </c>
      <c r="DA116" s="10" t="s">
        <v>698</v>
      </c>
      <c r="DB116" s="122" t="s">
        <v>1247</v>
      </c>
      <c r="DC116" s="122" t="s">
        <v>150</v>
      </c>
      <c r="DD116" s="10" t="s">
        <v>1226</v>
      </c>
    </row>
    <row r="117" spans="1:108" ht="16.5" customHeight="1">
      <c r="A117" s="119" t="s">
        <v>1248</v>
      </c>
      <c r="B117" s="10">
        <v>2022</v>
      </c>
      <c r="C117" s="16" t="s">
        <v>1249</v>
      </c>
      <c r="D117" s="138" t="s">
        <v>1250</v>
      </c>
      <c r="E117" s="17" t="s">
        <v>1251</v>
      </c>
      <c r="F117" s="10" t="s">
        <v>1252</v>
      </c>
      <c r="G117" s="10" t="s">
        <v>117</v>
      </c>
      <c r="H117" s="10" t="s">
        <v>118</v>
      </c>
      <c r="I117" s="10" t="s">
        <v>119</v>
      </c>
      <c r="J117" s="10" t="s">
        <v>1253</v>
      </c>
      <c r="K117" s="10" t="s">
        <v>1254</v>
      </c>
      <c r="L117" s="10" t="str">
        <f t="shared" si="15"/>
        <v>NARCY JOHANNA MANOSALVA BERNAL___</v>
      </c>
      <c r="M117" s="10" t="s">
        <v>122</v>
      </c>
      <c r="N117" s="93">
        <v>53097419</v>
      </c>
      <c r="O117" s="132"/>
      <c r="P117" s="10" t="s">
        <v>123</v>
      </c>
      <c r="Q117" s="10" t="s">
        <v>124</v>
      </c>
      <c r="R117" s="118" t="s">
        <v>1255</v>
      </c>
      <c r="S117" s="118"/>
      <c r="T117" s="10"/>
      <c r="U117" s="10"/>
      <c r="V117" s="22"/>
      <c r="W117" s="10"/>
      <c r="X117" s="10"/>
      <c r="Y117" s="10" t="s">
        <v>1256</v>
      </c>
      <c r="Z117" s="22">
        <v>3163769990</v>
      </c>
      <c r="AA117" s="22"/>
      <c r="AB117" s="22">
        <v>8</v>
      </c>
      <c r="AC117" s="10">
        <v>0</v>
      </c>
      <c r="AD117" s="99">
        <v>44588</v>
      </c>
      <c r="AE117" s="100">
        <v>44589</v>
      </c>
      <c r="AF117" s="15" t="s">
        <v>421</v>
      </c>
      <c r="AG117" s="9">
        <v>44830</v>
      </c>
      <c r="AH117" s="113">
        <v>2800000</v>
      </c>
      <c r="AI117" s="113">
        <v>22400000</v>
      </c>
      <c r="AJ117" s="10" t="s">
        <v>1257</v>
      </c>
      <c r="AK117" s="10" t="s">
        <v>262</v>
      </c>
      <c r="AL117" s="10">
        <v>475</v>
      </c>
      <c r="AM117" s="10" t="s">
        <v>1258</v>
      </c>
      <c r="AN117" s="8" t="s">
        <v>935</v>
      </c>
      <c r="AO117" s="10" t="s">
        <v>131</v>
      </c>
      <c r="AP117" s="22">
        <v>331160112045</v>
      </c>
      <c r="AQ117" s="10">
        <v>1</v>
      </c>
      <c r="AR117" s="10" t="str">
        <f>IFERROR(VLOOKUP(AQ117,PROGRAMAS!D2:E59,2,0), )</f>
        <v>Propósito 1: Hacer un nuevo contrato social para incrementar la inclusión social, productiva y política</v>
      </c>
      <c r="AS117" s="10">
        <v>1</v>
      </c>
      <c r="AT117" s="10" t="str">
        <f>IFERROR(VLOOKUP(AS117,PROGRAMAS!B2:C59,2,0), )</f>
        <v>Subsidios y transferencias para la equidad</v>
      </c>
      <c r="AU117" s="10">
        <v>2045</v>
      </c>
      <c r="AV117" s="10" t="str">
        <f>IFERROR(VLOOKUP(AU117,PROGRAMAS!G2:I24,2,0), )</f>
        <v>TEUSAQUILLO CON UN NUEVO CONTRATO SOCIAL CON IGUALDAD DE OPORTUNIDADES PARA LA INCLUSIÓN SOCIAL</v>
      </c>
      <c r="AW117" s="22">
        <v>1</v>
      </c>
      <c r="AX117" s="22">
        <v>1</v>
      </c>
      <c r="AY117" s="22"/>
      <c r="AZ117" s="22"/>
      <c r="BA117" s="22"/>
      <c r="BB117" s="22"/>
      <c r="BC117" s="22"/>
      <c r="BD117" s="69"/>
      <c r="BE117" s="69"/>
      <c r="BF117" s="69"/>
      <c r="BG117" s="69"/>
      <c r="BH117" s="69"/>
      <c r="BI117" s="69"/>
      <c r="BJ117" s="69"/>
      <c r="BK117" s="69"/>
      <c r="BL117" s="69"/>
      <c r="BM117" s="69"/>
      <c r="BN117" s="5"/>
      <c r="BO117" s="22"/>
      <c r="BP117" s="5"/>
      <c r="BQ117" s="5"/>
      <c r="BR117" s="5"/>
      <c r="BS117" s="5"/>
      <c r="BT117" s="5"/>
      <c r="BU117" s="5"/>
      <c r="BV117" s="5"/>
      <c r="BW117" s="5"/>
      <c r="BX117" s="22"/>
      <c r="BY117" s="113">
        <v>8733333</v>
      </c>
      <c r="BZ117" s="22">
        <v>3</v>
      </c>
      <c r="CA117" s="22">
        <v>4</v>
      </c>
      <c r="CB117" s="9">
        <v>44927</v>
      </c>
      <c r="CC117" s="5"/>
      <c r="CD117" s="5"/>
      <c r="CE117" s="113"/>
      <c r="CF117" s="22"/>
      <c r="CG117" s="22"/>
      <c r="CH117" s="9"/>
      <c r="CI117" s="5"/>
      <c r="CJ117" s="5"/>
      <c r="CK117" s="5"/>
      <c r="CL117" s="5"/>
      <c r="CM117" s="22"/>
      <c r="CN117" s="9"/>
      <c r="CO117" s="5">
        <f t="shared" si="16"/>
        <v>8733333</v>
      </c>
      <c r="CP117" s="77">
        <f t="shared" si="17"/>
        <v>3</v>
      </c>
      <c r="CQ117" s="77">
        <f t="shared" si="18"/>
        <v>4</v>
      </c>
      <c r="CR117" s="9">
        <v>44927</v>
      </c>
      <c r="CS117" s="5">
        <f t="shared" si="19"/>
        <v>31133333</v>
      </c>
      <c r="CT117" s="5"/>
      <c r="CU117" s="10"/>
      <c r="CV117" s="10"/>
      <c r="CW117" s="10" t="s">
        <v>132</v>
      </c>
      <c r="CX117" s="10" t="s">
        <v>133</v>
      </c>
      <c r="CY117" s="10"/>
      <c r="CZ117" s="10" t="s">
        <v>217</v>
      </c>
      <c r="DA117" s="10" t="s">
        <v>929</v>
      </c>
      <c r="DB117" s="122" t="s">
        <v>1259</v>
      </c>
      <c r="DC117" s="122" t="s">
        <v>150</v>
      </c>
    </row>
    <row r="118" spans="1:108" ht="16.5" customHeight="1">
      <c r="A118" s="119" t="s">
        <v>1260</v>
      </c>
      <c r="B118" s="10">
        <v>2022</v>
      </c>
      <c r="C118" s="16" t="s">
        <v>1261</v>
      </c>
      <c r="D118" s="138" t="s">
        <v>1262</v>
      </c>
      <c r="E118" s="17" t="s">
        <v>1263</v>
      </c>
      <c r="F118" s="10" t="s">
        <v>1264</v>
      </c>
      <c r="G118" s="10" t="s">
        <v>117</v>
      </c>
      <c r="H118" s="10" t="s">
        <v>118</v>
      </c>
      <c r="I118" s="10" t="s">
        <v>119</v>
      </c>
      <c r="J118" s="10" t="s">
        <v>1265</v>
      </c>
      <c r="K118" s="10" t="s">
        <v>1266</v>
      </c>
      <c r="L118" s="10" t="str">
        <f t="shared" si="15"/>
        <v>JENNY UMAÑA LOPEZ___</v>
      </c>
      <c r="M118" s="10" t="s">
        <v>122</v>
      </c>
      <c r="N118" s="93">
        <v>52714155</v>
      </c>
      <c r="O118" s="132"/>
      <c r="P118" s="10" t="s">
        <v>123</v>
      </c>
      <c r="Q118" s="10" t="s">
        <v>124</v>
      </c>
      <c r="R118" s="118" t="s">
        <v>1267</v>
      </c>
      <c r="S118" s="118"/>
      <c r="T118" s="10"/>
      <c r="U118" s="10"/>
      <c r="V118" s="22"/>
      <c r="W118" s="10"/>
      <c r="X118" s="10"/>
      <c r="Y118" s="10"/>
      <c r="Z118" s="22">
        <v>3175068834</v>
      </c>
      <c r="AA118" s="22"/>
      <c r="AB118" s="22">
        <v>8</v>
      </c>
      <c r="AC118" s="10">
        <v>0</v>
      </c>
      <c r="AD118" s="99">
        <v>44587</v>
      </c>
      <c r="AE118" s="99">
        <v>44593</v>
      </c>
      <c r="AF118" s="15" t="s">
        <v>287</v>
      </c>
      <c r="AG118" s="9">
        <v>44834</v>
      </c>
      <c r="AH118" s="113">
        <v>4520000</v>
      </c>
      <c r="AI118" s="113">
        <v>36160000</v>
      </c>
      <c r="AJ118" s="10" t="s">
        <v>1268</v>
      </c>
      <c r="AK118" s="10" t="s">
        <v>129</v>
      </c>
      <c r="AL118" s="10">
        <v>461</v>
      </c>
      <c r="AM118" s="10" t="s">
        <v>1269</v>
      </c>
      <c r="AN118" s="8" t="s">
        <v>935</v>
      </c>
      <c r="AO118" s="10" t="s">
        <v>131</v>
      </c>
      <c r="AP118" s="22">
        <v>3311601122049</v>
      </c>
      <c r="AQ118" s="10">
        <v>1</v>
      </c>
      <c r="AR118" s="10" t="str">
        <f>IFERROR(VLOOKUP(AQ118,PROGRAMAS!D2:E59,2,0), )</f>
        <v>Propósito 1: Hacer un nuevo contrato social para incrementar la inclusión social, productiva y política</v>
      </c>
      <c r="AS118" s="10">
        <v>12</v>
      </c>
      <c r="AT118" s="10" t="str">
        <f>IFERROR(VLOOKUP(AS118,PROGRAMAS!B2:C59,2,0), )</f>
        <v>Educación inicial: Bases sólidas para la vida.</v>
      </c>
      <c r="AU118" s="10">
        <v>2045</v>
      </c>
      <c r="AV118" s="10" t="str">
        <f>IFERROR(VLOOKUP(AU118,PROGRAMAS!G2:I24,2,0), )</f>
        <v>TEUSAQUILLO CON UN NUEVO CONTRATO SOCIAL CON IGUALDAD DE OPORTUNIDADES PARA LA INCLUSIÓN SOCIAL</v>
      </c>
      <c r="AW118" s="22"/>
      <c r="AX118" s="22"/>
      <c r="AY118" s="22"/>
      <c r="AZ118" s="22"/>
      <c r="BA118" s="22"/>
      <c r="BB118" s="22"/>
      <c r="BC118" s="22"/>
      <c r="BD118" s="69"/>
      <c r="BE118" s="69"/>
      <c r="BF118" s="69"/>
      <c r="BG118" s="69"/>
      <c r="BH118" s="69"/>
      <c r="BI118" s="69"/>
      <c r="BJ118" s="69"/>
      <c r="BK118" s="69"/>
      <c r="BL118" s="69"/>
      <c r="BM118" s="69"/>
      <c r="BN118" s="5"/>
      <c r="BO118" s="22"/>
      <c r="BP118" s="5"/>
      <c r="BQ118" s="5"/>
      <c r="BR118" s="5"/>
      <c r="BS118" s="5"/>
      <c r="BT118" s="5"/>
      <c r="BU118" s="5"/>
      <c r="BV118" s="5"/>
      <c r="BW118" s="5"/>
      <c r="BX118" s="22"/>
      <c r="BY118" s="113"/>
      <c r="BZ118" s="22"/>
      <c r="CA118" s="22"/>
      <c r="CB118" s="9"/>
      <c r="CC118" s="5"/>
      <c r="CD118" s="5"/>
      <c r="CE118" s="113"/>
      <c r="CF118" s="22"/>
      <c r="CG118" s="22"/>
      <c r="CH118" s="9"/>
      <c r="CI118" s="5"/>
      <c r="CJ118" s="5"/>
      <c r="CK118" s="5"/>
      <c r="CL118" s="5"/>
      <c r="CM118" s="22"/>
      <c r="CN118" s="9"/>
      <c r="CO118" s="5">
        <f t="shared" si="16"/>
        <v>0</v>
      </c>
      <c r="CP118" s="77">
        <f t="shared" si="17"/>
        <v>0</v>
      </c>
      <c r="CQ118" s="77">
        <f t="shared" si="18"/>
        <v>0</v>
      </c>
      <c r="CR118" s="9">
        <v>44834</v>
      </c>
      <c r="CS118" s="5">
        <f t="shared" si="19"/>
        <v>36160000</v>
      </c>
      <c r="CT118" s="5"/>
      <c r="CU118" s="10"/>
      <c r="CV118" s="10"/>
      <c r="CW118" s="10" t="s">
        <v>309</v>
      </c>
      <c r="CX118" s="10" t="s">
        <v>309</v>
      </c>
      <c r="CY118" s="10"/>
      <c r="CZ118" s="10" t="s">
        <v>217</v>
      </c>
      <c r="DA118" s="10" t="s">
        <v>655</v>
      </c>
      <c r="DB118" s="122" t="s">
        <v>807</v>
      </c>
      <c r="DC118" s="122" t="s">
        <v>150</v>
      </c>
    </row>
    <row r="119" spans="1:108" ht="16.5" customHeight="1">
      <c r="A119" s="119" t="s">
        <v>1270</v>
      </c>
      <c r="B119" s="10">
        <v>2022</v>
      </c>
      <c r="C119" s="16" t="s">
        <v>1271</v>
      </c>
      <c r="D119" s="138" t="s">
        <v>1272</v>
      </c>
      <c r="E119" s="17" t="s">
        <v>1273</v>
      </c>
      <c r="F119" s="10" t="s">
        <v>1274</v>
      </c>
      <c r="G119" s="10" t="s">
        <v>117</v>
      </c>
      <c r="H119" s="10" t="s">
        <v>118</v>
      </c>
      <c r="I119" s="10" t="s">
        <v>119</v>
      </c>
      <c r="J119" s="10" t="s">
        <v>1275</v>
      </c>
      <c r="K119" s="10" t="s">
        <v>1276</v>
      </c>
      <c r="L119" s="10" t="str">
        <f t="shared" si="15"/>
        <v>JONNATHAN ORLANDO BORRERO OVALLE___</v>
      </c>
      <c r="M119" s="10" t="s">
        <v>122</v>
      </c>
      <c r="N119" s="93">
        <v>1023902965</v>
      </c>
      <c r="O119" s="132"/>
      <c r="P119" s="10" t="s">
        <v>123</v>
      </c>
      <c r="Q119" s="10" t="s">
        <v>124</v>
      </c>
      <c r="R119" s="118" t="s">
        <v>326</v>
      </c>
      <c r="S119" s="118"/>
      <c r="T119" s="10"/>
      <c r="U119" s="10"/>
      <c r="V119" s="22"/>
      <c r="W119" s="10"/>
      <c r="X119" s="10"/>
      <c r="Y119" s="10" t="s">
        <v>1277</v>
      </c>
      <c r="Z119" s="22">
        <v>3017275200</v>
      </c>
      <c r="AA119" s="22"/>
      <c r="AB119" s="22">
        <v>8</v>
      </c>
      <c r="AC119" s="10">
        <v>0</v>
      </c>
      <c r="AD119" s="99">
        <v>44586</v>
      </c>
      <c r="AE119" s="100">
        <v>44588</v>
      </c>
      <c r="AF119" s="15" t="s">
        <v>401</v>
      </c>
      <c r="AG119" s="9">
        <v>44830</v>
      </c>
      <c r="AH119" s="113">
        <v>4520000</v>
      </c>
      <c r="AI119" s="113">
        <v>36160000</v>
      </c>
      <c r="AJ119" s="10" t="s">
        <v>1278</v>
      </c>
      <c r="AK119" s="10" t="s">
        <v>129</v>
      </c>
      <c r="AL119" s="10">
        <v>463</v>
      </c>
      <c r="AM119" s="10" t="s">
        <v>1279</v>
      </c>
      <c r="AN119" s="8" t="s">
        <v>935</v>
      </c>
      <c r="AO119" s="10" t="s">
        <v>131</v>
      </c>
      <c r="AP119" s="22">
        <v>331160121</v>
      </c>
      <c r="AQ119" s="10">
        <v>1</v>
      </c>
      <c r="AR119" s="10" t="str">
        <f>IFERROR(VLOOKUP(AQ119,PROGRAMAS!D2:E59,2,0), )</f>
        <v>Propósito 1: Hacer un nuevo contrato social para incrementar la inclusión social, productiva y política</v>
      </c>
      <c r="AS119" s="10">
        <v>21</v>
      </c>
      <c r="AT119" s="10" t="str">
        <f>IFERROR(VLOOKUP(AS119,PROGRAMAS!B2:C59,2,0), )</f>
        <v>Creación y vida cotidiana: Apropiación ciudadana del arte, la cultura y el patrimonio, para la democracia cultural</v>
      </c>
      <c r="AU119" s="10">
        <v>2049</v>
      </c>
      <c r="AV119" s="10" t="str">
        <f>IFERROR(VLOOKUP(AU119,PROGRAMAS!G2:I24,2,0), )</f>
        <v>TEUSAQUILLO ENTORNO PROTECTOR PARA LOS NIÑOS Y LAS NIÑAS</v>
      </c>
      <c r="AW119" s="22">
        <v>1</v>
      </c>
      <c r="AX119" s="22">
        <v>1</v>
      </c>
      <c r="AY119" s="22"/>
      <c r="AZ119" s="22"/>
      <c r="BA119" s="22"/>
      <c r="BB119" s="22"/>
      <c r="BC119" s="22"/>
      <c r="BD119" s="69"/>
      <c r="BE119" s="69"/>
      <c r="BF119" s="69"/>
      <c r="BG119" s="69"/>
      <c r="BH119" s="69"/>
      <c r="BI119" s="69"/>
      <c r="BJ119" s="69"/>
      <c r="BK119" s="69"/>
      <c r="BL119" s="69"/>
      <c r="BM119" s="69"/>
      <c r="BN119" s="5"/>
      <c r="BO119" s="22"/>
      <c r="BP119" s="5"/>
      <c r="BQ119" s="5"/>
      <c r="BR119" s="5"/>
      <c r="BS119" s="5"/>
      <c r="BT119" s="5"/>
      <c r="BU119" s="5"/>
      <c r="BV119" s="5"/>
      <c r="BW119" s="5"/>
      <c r="BX119" s="22"/>
      <c r="BY119" s="113">
        <v>13560000</v>
      </c>
      <c r="BZ119" s="22">
        <v>3</v>
      </c>
      <c r="CA119" s="22">
        <v>0</v>
      </c>
      <c r="CB119" s="9">
        <v>44921</v>
      </c>
      <c r="CC119" s="5"/>
      <c r="CD119" s="5"/>
      <c r="CE119" s="113"/>
      <c r="CF119" s="22"/>
      <c r="CG119" s="22"/>
      <c r="CH119" s="9"/>
      <c r="CI119" s="5"/>
      <c r="CJ119" s="5"/>
      <c r="CK119" s="5"/>
      <c r="CL119" s="5"/>
      <c r="CM119" s="22"/>
      <c r="CN119" s="9"/>
      <c r="CO119" s="5">
        <f t="shared" si="16"/>
        <v>13560000</v>
      </c>
      <c r="CP119" s="77">
        <f t="shared" si="17"/>
        <v>3</v>
      </c>
      <c r="CQ119" s="77">
        <f t="shared" si="18"/>
        <v>0</v>
      </c>
      <c r="CR119" s="9">
        <v>44921</v>
      </c>
      <c r="CS119" s="5">
        <f t="shared" si="19"/>
        <v>49720000</v>
      </c>
      <c r="CT119" s="5"/>
      <c r="CU119" s="10"/>
      <c r="CV119" s="10"/>
      <c r="CW119" s="10" t="s">
        <v>132</v>
      </c>
      <c r="CX119" s="10" t="s">
        <v>133</v>
      </c>
      <c r="CY119" s="10"/>
      <c r="CZ119" s="10" t="s">
        <v>217</v>
      </c>
      <c r="DA119" s="10" t="s">
        <v>655</v>
      </c>
      <c r="DB119" s="122" t="s">
        <v>807</v>
      </c>
      <c r="DC119" s="122" t="s">
        <v>150</v>
      </c>
    </row>
    <row r="120" spans="1:108" ht="16.5" customHeight="1">
      <c r="A120" s="119" t="s">
        <v>1280</v>
      </c>
      <c r="B120" s="10">
        <v>2022</v>
      </c>
      <c r="C120" s="16" t="s">
        <v>1281</v>
      </c>
      <c r="D120" s="138" t="s">
        <v>1282</v>
      </c>
      <c r="E120" s="17" t="s">
        <v>1283</v>
      </c>
      <c r="F120" s="10" t="s">
        <v>1284</v>
      </c>
      <c r="G120" s="10" t="s">
        <v>117</v>
      </c>
      <c r="H120" s="10" t="s">
        <v>118</v>
      </c>
      <c r="I120" s="10" t="s">
        <v>119</v>
      </c>
      <c r="J120" s="10" t="s">
        <v>1242</v>
      </c>
      <c r="K120" s="10" t="s">
        <v>1285</v>
      </c>
      <c r="L120" s="10" t="str">
        <f t="shared" si="15"/>
        <v>CESAR AUGUSTO BARREIRO FERRO___</v>
      </c>
      <c r="M120" s="10" t="s">
        <v>122</v>
      </c>
      <c r="N120" s="93">
        <v>12199592</v>
      </c>
      <c r="O120" s="132"/>
      <c r="P120" s="10" t="s">
        <v>676</v>
      </c>
      <c r="Q120" s="10" t="s">
        <v>124</v>
      </c>
      <c r="R120" s="118" t="s">
        <v>125</v>
      </c>
      <c r="S120" s="118"/>
      <c r="T120" s="10"/>
      <c r="U120" s="10"/>
      <c r="V120" s="22"/>
      <c r="W120" s="10"/>
      <c r="X120" s="10"/>
      <c r="Y120" s="10" t="s">
        <v>1286</v>
      </c>
      <c r="Z120" s="22">
        <v>3123840570</v>
      </c>
      <c r="AA120" s="22"/>
      <c r="AB120" s="22">
        <v>8</v>
      </c>
      <c r="AC120" s="10">
        <v>0</v>
      </c>
      <c r="AD120" s="99">
        <v>44587</v>
      </c>
      <c r="AE120" s="100">
        <v>44588</v>
      </c>
      <c r="AF120" s="15" t="s">
        <v>401</v>
      </c>
      <c r="AG120" s="9">
        <v>44830</v>
      </c>
      <c r="AH120" s="113">
        <v>2300000</v>
      </c>
      <c r="AI120" s="113">
        <v>18400000</v>
      </c>
      <c r="AJ120" s="10" t="s">
        <v>1287</v>
      </c>
      <c r="AK120" s="10" t="s">
        <v>262</v>
      </c>
      <c r="AL120" s="10">
        <v>460</v>
      </c>
      <c r="AM120" s="10" t="s">
        <v>1288</v>
      </c>
      <c r="AN120" s="8" t="s">
        <v>401</v>
      </c>
      <c r="AO120" s="10" t="s">
        <v>131</v>
      </c>
      <c r="AP120" s="22">
        <v>331160121</v>
      </c>
      <c r="AQ120" s="10">
        <v>1</v>
      </c>
      <c r="AR120" s="10" t="str">
        <f>IFERROR(VLOOKUP(AQ120,PROGRAMAS!D2:E59,2,0), )</f>
        <v>Propósito 1: Hacer un nuevo contrato social para incrementar la inclusión social, productiva y política</v>
      </c>
      <c r="AS120" s="10">
        <v>21</v>
      </c>
      <c r="AT120" s="10" t="str">
        <f>IFERROR(VLOOKUP(AS120,PROGRAMAS!B2:C59,2,0), )</f>
        <v>Creación y vida cotidiana: Apropiación ciudadana del arte, la cultura y el patrimonio, para la democracia cultural</v>
      </c>
      <c r="AU120" s="10"/>
      <c r="AV120" s="10">
        <f>IFERROR(VLOOKUP(AU120,PROGRAMAS!G2:I24,2,0), )</f>
        <v>0</v>
      </c>
      <c r="AW120" s="22">
        <v>1</v>
      </c>
      <c r="AX120" s="22">
        <v>1</v>
      </c>
      <c r="AY120" s="22"/>
      <c r="AZ120" s="22"/>
      <c r="BA120" s="22"/>
      <c r="BB120" s="22"/>
      <c r="BC120" s="22"/>
      <c r="BD120" s="69"/>
      <c r="BE120" s="69"/>
      <c r="BF120" s="69"/>
      <c r="BG120" s="69"/>
      <c r="BH120" s="69"/>
      <c r="BI120" s="69"/>
      <c r="BJ120" s="69"/>
      <c r="BK120" s="69"/>
      <c r="BL120" s="69"/>
      <c r="BM120" s="69"/>
      <c r="BN120" s="5"/>
      <c r="BO120" s="22"/>
      <c r="BP120" s="5"/>
      <c r="BQ120" s="5"/>
      <c r="BR120" s="5"/>
      <c r="BS120" s="5"/>
      <c r="BT120" s="5"/>
      <c r="BU120" s="5"/>
      <c r="BV120" s="5"/>
      <c r="BW120" s="5"/>
      <c r="BX120" s="22"/>
      <c r="BY120" s="113">
        <v>6900000</v>
      </c>
      <c r="BZ120" s="22">
        <v>3</v>
      </c>
      <c r="CA120" s="22">
        <v>0</v>
      </c>
      <c r="CB120" s="9">
        <v>44921</v>
      </c>
      <c r="CC120" s="5"/>
      <c r="CD120" s="5"/>
      <c r="CE120" s="113"/>
      <c r="CF120" s="22"/>
      <c r="CG120" s="22"/>
      <c r="CH120" s="9"/>
      <c r="CI120" s="5"/>
      <c r="CJ120" s="5"/>
      <c r="CK120" s="5"/>
      <c r="CL120" s="5"/>
      <c r="CM120" s="22"/>
      <c r="CN120" s="9"/>
      <c r="CO120" s="5">
        <f t="shared" si="16"/>
        <v>6900000</v>
      </c>
      <c r="CP120" s="77">
        <f t="shared" si="17"/>
        <v>3</v>
      </c>
      <c r="CQ120" s="77">
        <f t="shared" si="18"/>
        <v>0</v>
      </c>
      <c r="CR120" s="9">
        <v>44921</v>
      </c>
      <c r="CS120" s="5">
        <f t="shared" si="19"/>
        <v>25300000</v>
      </c>
      <c r="CT120" s="5"/>
      <c r="CU120" s="10"/>
      <c r="CV120" s="10"/>
      <c r="CW120" s="10" t="s">
        <v>132</v>
      </c>
      <c r="CX120" s="10" t="s">
        <v>133</v>
      </c>
      <c r="CY120" s="10"/>
      <c r="CZ120" s="10" t="s">
        <v>217</v>
      </c>
      <c r="DA120" s="10" t="s">
        <v>1276</v>
      </c>
      <c r="DB120" s="122" t="s">
        <v>1289</v>
      </c>
      <c r="DC120" s="122" t="s">
        <v>150</v>
      </c>
      <c r="DD120" s="10" t="s">
        <v>1226</v>
      </c>
    </row>
    <row r="121" spans="1:108" ht="16.5" customHeight="1">
      <c r="A121" s="119" t="s">
        <v>1290</v>
      </c>
      <c r="B121" s="10">
        <v>2022</v>
      </c>
      <c r="C121" s="16" t="s">
        <v>1291</v>
      </c>
      <c r="D121" s="138" t="s">
        <v>1292</v>
      </c>
      <c r="E121" s="17" t="s">
        <v>1293</v>
      </c>
      <c r="F121" s="10" t="s">
        <v>1294</v>
      </c>
      <c r="G121" s="10" t="s">
        <v>117</v>
      </c>
      <c r="H121" s="10" t="s">
        <v>118</v>
      </c>
      <c r="I121" s="10" t="s">
        <v>119</v>
      </c>
      <c r="J121" s="10" t="s">
        <v>1242</v>
      </c>
      <c r="K121" s="10" t="s">
        <v>1295</v>
      </c>
      <c r="L121" s="10" t="str">
        <f t="shared" si="15"/>
        <v>JEISSON DANIEL VALLEJO ROZO_ANA YIVE AGUDELO ORTIZ__</v>
      </c>
      <c r="M121" s="10" t="s">
        <v>122</v>
      </c>
      <c r="N121" s="93">
        <v>1023888181</v>
      </c>
      <c r="O121" s="132"/>
      <c r="P121" s="10" t="s">
        <v>123</v>
      </c>
      <c r="Q121" s="10" t="s">
        <v>124</v>
      </c>
      <c r="R121" s="118" t="s">
        <v>125</v>
      </c>
      <c r="S121" s="118"/>
      <c r="T121" s="10"/>
      <c r="U121" s="10"/>
      <c r="V121" s="22"/>
      <c r="W121" s="10"/>
      <c r="X121" s="10"/>
      <c r="Y121" s="10" t="s">
        <v>1296</v>
      </c>
      <c r="Z121" s="22">
        <v>3043970169</v>
      </c>
      <c r="AA121" s="22"/>
      <c r="AB121" s="22">
        <v>8</v>
      </c>
      <c r="AC121" s="10">
        <v>0</v>
      </c>
      <c r="AD121" s="99">
        <v>44587</v>
      </c>
      <c r="AE121" s="100">
        <v>44588</v>
      </c>
      <c r="AF121" s="15" t="s">
        <v>401</v>
      </c>
      <c r="AG121" s="9">
        <v>44830</v>
      </c>
      <c r="AH121" s="113">
        <v>2300000</v>
      </c>
      <c r="AI121" s="113">
        <v>18400000</v>
      </c>
      <c r="AJ121" s="10" t="s">
        <v>1297</v>
      </c>
      <c r="AK121" s="10" t="s">
        <v>129</v>
      </c>
      <c r="AL121" s="10">
        <v>466</v>
      </c>
      <c r="AM121" s="10" t="s">
        <v>1298</v>
      </c>
      <c r="AN121" s="8" t="s">
        <v>401</v>
      </c>
      <c r="AO121" s="10" t="s">
        <v>131</v>
      </c>
      <c r="AP121" s="22">
        <v>331160162113</v>
      </c>
      <c r="AQ121" s="10">
        <v>1</v>
      </c>
      <c r="AR121" s="10" t="str">
        <f>IFERROR(VLOOKUP(AQ121,PROGRAMAS!D2:E59,2,0), )</f>
        <v>Propósito 1: Hacer un nuevo contrato social para incrementar la inclusión social, productiva y política</v>
      </c>
      <c r="AS121" s="10">
        <v>6</v>
      </c>
      <c r="AT121" s="10" t="str">
        <f>IFERROR(VLOOKUP(AS121,PROGRAMAS!B2:C59,2,0), )</f>
        <v>Sistema Distrital de Cuidado</v>
      </c>
      <c r="AU121" s="10">
        <v>2113</v>
      </c>
      <c r="AV121" s="10" t="str">
        <f>IFERROR(VLOOKUP(AU121,PROGRAMAS!G2:I24,2,0), )</f>
        <v>TEUSAQUILLO  INCLUYENTE  PARA LAS PERSONAS CON DISCAPACIDAD Y LA DISMINUCIÓN DE FACTORES DE RIESGO FRENTE AL CONSUMO DE SUSTANCIAS PSICOACTIVAS</v>
      </c>
      <c r="AW121" s="22">
        <v>1</v>
      </c>
      <c r="AX121" s="22">
        <v>1</v>
      </c>
      <c r="AY121" s="22">
        <v>1</v>
      </c>
      <c r="AZ121" s="22">
        <v>1</v>
      </c>
      <c r="BA121" s="22"/>
      <c r="BB121" s="22"/>
      <c r="BC121" s="22"/>
      <c r="BD121" s="69">
        <v>44635</v>
      </c>
      <c r="BE121" s="69"/>
      <c r="BF121" s="69"/>
      <c r="BG121" s="69">
        <v>44651</v>
      </c>
      <c r="BH121" s="69"/>
      <c r="BI121" s="69"/>
      <c r="BJ121" s="69"/>
      <c r="BK121" s="69">
        <v>44636</v>
      </c>
      <c r="BL121" s="69"/>
      <c r="BM121" s="69"/>
      <c r="BN121" s="5" t="s">
        <v>122</v>
      </c>
      <c r="BO121" s="22">
        <v>52124799</v>
      </c>
      <c r="BP121" s="22" t="s">
        <v>1299</v>
      </c>
      <c r="BQ121" s="5"/>
      <c r="BR121" s="5"/>
      <c r="BS121" s="5"/>
      <c r="BT121" s="5"/>
      <c r="BU121" s="5"/>
      <c r="BV121" s="5"/>
      <c r="BW121" s="5"/>
      <c r="BX121" s="22"/>
      <c r="BY121" s="113"/>
      <c r="BZ121" s="22"/>
      <c r="CA121" s="22"/>
      <c r="CB121" s="9"/>
      <c r="CC121" s="5"/>
      <c r="CD121" s="5"/>
      <c r="CE121" s="113"/>
      <c r="CF121" s="22"/>
      <c r="CG121" s="22"/>
      <c r="CH121" s="9"/>
      <c r="CI121" s="5"/>
      <c r="CJ121" s="5"/>
      <c r="CK121" s="5"/>
      <c r="CL121" s="5"/>
      <c r="CM121" s="22"/>
      <c r="CN121" s="9"/>
      <c r="CO121" s="5">
        <f t="shared" si="16"/>
        <v>0</v>
      </c>
      <c r="CP121" s="77">
        <f t="shared" si="17"/>
        <v>0</v>
      </c>
      <c r="CQ121" s="77">
        <f t="shared" si="18"/>
        <v>0</v>
      </c>
      <c r="CR121" s="116">
        <v>44846</v>
      </c>
      <c r="CS121" s="5">
        <f t="shared" si="19"/>
        <v>18400000</v>
      </c>
      <c r="CT121" s="5"/>
      <c r="CU121" s="10"/>
      <c r="CV121" s="10"/>
      <c r="CW121" s="10" t="s">
        <v>309</v>
      </c>
      <c r="CX121" s="10" t="s">
        <v>309</v>
      </c>
      <c r="CY121" s="10"/>
      <c r="CZ121" s="10" t="s">
        <v>217</v>
      </c>
      <c r="DA121" s="10" t="s">
        <v>1167</v>
      </c>
      <c r="DB121" s="123" t="s">
        <v>264</v>
      </c>
      <c r="DC121" s="123"/>
    </row>
    <row r="122" spans="1:108" ht="16.5" customHeight="1">
      <c r="A122" s="119" t="s">
        <v>1300</v>
      </c>
      <c r="B122" s="10">
        <v>2022</v>
      </c>
      <c r="C122" s="16" t="s">
        <v>1301</v>
      </c>
      <c r="D122" s="138" t="s">
        <v>1302</v>
      </c>
      <c r="E122" s="17" t="s">
        <v>1303</v>
      </c>
      <c r="F122" s="10" t="s">
        <v>1304</v>
      </c>
      <c r="G122" s="10" t="s">
        <v>117</v>
      </c>
      <c r="H122" s="10" t="s">
        <v>118</v>
      </c>
      <c r="I122" s="10" t="s">
        <v>119</v>
      </c>
      <c r="J122" s="10" t="s">
        <v>1305</v>
      </c>
      <c r="K122" s="10" t="s">
        <v>1306</v>
      </c>
      <c r="L122" s="10" t="str">
        <f t="shared" si="15"/>
        <v>JUAN CAMILO BETANCUR MATEUS___</v>
      </c>
      <c r="M122" s="10" t="s">
        <v>122</v>
      </c>
      <c r="N122" s="93">
        <v>1000687508</v>
      </c>
      <c r="O122" s="132"/>
      <c r="P122" s="10" t="s">
        <v>123</v>
      </c>
      <c r="Q122" s="10" t="s">
        <v>124</v>
      </c>
      <c r="R122" s="118" t="s">
        <v>125</v>
      </c>
      <c r="S122" s="118"/>
      <c r="T122" s="10"/>
      <c r="U122" s="10"/>
      <c r="V122" s="22"/>
      <c r="W122" s="10"/>
      <c r="X122" s="10"/>
      <c r="Y122" s="10"/>
      <c r="Z122" s="22">
        <v>3204104135</v>
      </c>
      <c r="AA122" s="22"/>
      <c r="AB122" s="22">
        <v>8</v>
      </c>
      <c r="AC122" s="10">
        <v>0</v>
      </c>
      <c r="AD122" s="99">
        <v>44586</v>
      </c>
      <c r="AE122" s="100">
        <v>44593</v>
      </c>
      <c r="AF122" s="15" t="s">
        <v>287</v>
      </c>
      <c r="AG122" s="9">
        <v>44834</v>
      </c>
      <c r="AH122" s="113">
        <v>1800000</v>
      </c>
      <c r="AI122" s="113">
        <v>14400000</v>
      </c>
      <c r="AJ122" s="10" t="s">
        <v>1307</v>
      </c>
      <c r="AK122" s="10" t="s">
        <v>129</v>
      </c>
      <c r="AL122" s="10">
        <v>465</v>
      </c>
      <c r="AM122" s="10" t="s">
        <v>1308</v>
      </c>
      <c r="AN122" s="8" t="s">
        <v>935</v>
      </c>
      <c r="AO122" s="10" t="s">
        <v>131</v>
      </c>
      <c r="AP122" s="22">
        <v>3311605572169</v>
      </c>
      <c r="AQ122" s="10">
        <v>5</v>
      </c>
      <c r="AR122" s="10" t="str">
        <f>IFERROR(VLOOKUP(AQ122,PROGRAMAS!D2:E59,2,0), )</f>
        <v>Propósito 5: Construir Bogotá - Región con gobierno abierto, transparente y ciudadanía consciente</v>
      </c>
      <c r="AS122" s="10">
        <v>57</v>
      </c>
      <c r="AT122" s="10" t="str">
        <f>IFERROR(VLOOKUP(AS122,PROGRAMAS!B2:C59,2,0), )</f>
        <v>Gestión pública local</v>
      </c>
      <c r="AU122" s="10">
        <v>2169</v>
      </c>
      <c r="AV122" s="10" t="str">
        <f>IFERROR(VLOOKUP(AU122,PROGRAMAS!G2:I24,2,0), )</f>
        <v>FORTALECIMIENTO INSTITUCIONAL Y RENDICIÓN DE CUENTAS</v>
      </c>
      <c r="AW122" s="22"/>
      <c r="AX122" s="22"/>
      <c r="AY122" s="22"/>
      <c r="AZ122" s="22"/>
      <c r="BA122" s="22">
        <v>1</v>
      </c>
      <c r="BB122" s="22"/>
      <c r="BC122" s="22"/>
      <c r="BD122" s="69"/>
      <c r="BE122" s="69"/>
      <c r="BF122" s="69"/>
      <c r="BG122" s="69"/>
      <c r="BH122" s="69"/>
      <c r="BI122" s="69"/>
      <c r="BJ122" s="69">
        <v>44742</v>
      </c>
      <c r="BK122" s="69"/>
      <c r="BL122" s="69"/>
      <c r="BM122" s="69"/>
      <c r="BN122" s="5"/>
      <c r="BO122" s="22"/>
      <c r="BP122" s="5"/>
      <c r="BQ122" s="5"/>
      <c r="BR122" s="5"/>
      <c r="BS122" s="5"/>
      <c r="BT122" s="5"/>
      <c r="BU122" s="5"/>
      <c r="BV122" s="5"/>
      <c r="BW122" s="5"/>
      <c r="BX122" s="22"/>
      <c r="BY122" s="113"/>
      <c r="BZ122" s="22"/>
      <c r="CA122" s="22"/>
      <c r="CB122" s="9"/>
      <c r="CC122" s="5"/>
      <c r="CD122" s="5"/>
      <c r="CE122" s="113"/>
      <c r="CF122" s="22"/>
      <c r="CG122" s="22"/>
      <c r="CH122" s="9"/>
      <c r="CI122" s="5"/>
      <c r="CJ122" s="5"/>
      <c r="CK122" s="5"/>
      <c r="CL122" s="5"/>
      <c r="CM122" s="22"/>
      <c r="CN122" s="9"/>
      <c r="CO122" s="5">
        <f t="shared" si="16"/>
        <v>0</v>
      </c>
      <c r="CP122" s="77">
        <f t="shared" si="17"/>
        <v>0</v>
      </c>
      <c r="CQ122" s="77">
        <f t="shared" si="18"/>
        <v>0</v>
      </c>
      <c r="CR122" s="116">
        <v>44742</v>
      </c>
      <c r="CS122" s="5">
        <f t="shared" si="19"/>
        <v>14400000</v>
      </c>
      <c r="CT122" s="5"/>
      <c r="CU122" s="10"/>
      <c r="CV122" s="10"/>
      <c r="CW122" s="10" t="s">
        <v>309</v>
      </c>
      <c r="CX122" s="10" t="s">
        <v>309</v>
      </c>
      <c r="CY122" s="10"/>
      <c r="CZ122" s="10" t="s">
        <v>217</v>
      </c>
      <c r="DA122" s="10" t="s">
        <v>1309</v>
      </c>
      <c r="DB122" s="122" t="s">
        <v>1310</v>
      </c>
      <c r="DD122" t="s">
        <v>922</v>
      </c>
    </row>
    <row r="123" spans="1:108" ht="16.5" customHeight="1">
      <c r="A123" s="119" t="s">
        <v>1311</v>
      </c>
      <c r="B123" s="10">
        <v>2022</v>
      </c>
      <c r="C123" s="16" t="s">
        <v>1312</v>
      </c>
      <c r="D123" s="138" t="s">
        <v>1313</v>
      </c>
      <c r="E123" s="17" t="s">
        <v>1314</v>
      </c>
      <c r="F123" s="10" t="s">
        <v>1315</v>
      </c>
      <c r="G123" s="10" t="s">
        <v>117</v>
      </c>
      <c r="H123" s="10" t="s">
        <v>118</v>
      </c>
      <c r="I123" s="10" t="s">
        <v>119</v>
      </c>
      <c r="J123" s="10" t="s">
        <v>1316</v>
      </c>
      <c r="K123" s="10" t="s">
        <v>1317</v>
      </c>
      <c r="L123" s="10" t="str">
        <f t="shared" si="15"/>
        <v>JEFERSON ANDRES CASTILLO NIETO___</v>
      </c>
      <c r="M123" s="10" t="s">
        <v>122</v>
      </c>
      <c r="N123" s="22">
        <v>1003773030</v>
      </c>
      <c r="O123" s="130"/>
      <c r="P123" s="10" t="s">
        <v>123</v>
      </c>
      <c r="Q123" s="10" t="s">
        <v>124</v>
      </c>
      <c r="R123" s="118" t="s">
        <v>1318</v>
      </c>
      <c r="S123" s="118"/>
      <c r="T123" s="10"/>
      <c r="U123" s="10"/>
      <c r="V123" s="22"/>
      <c r="W123" s="10"/>
      <c r="X123" s="10"/>
      <c r="Y123" s="10"/>
      <c r="Z123" s="22">
        <v>3505445918</v>
      </c>
      <c r="AA123" s="22"/>
      <c r="AB123" s="22">
        <v>8</v>
      </c>
      <c r="AC123" s="10">
        <v>0</v>
      </c>
      <c r="AD123" s="99">
        <v>44588</v>
      </c>
      <c r="AE123" s="100">
        <v>44589</v>
      </c>
      <c r="AF123" s="15" t="s">
        <v>421</v>
      </c>
      <c r="AG123" s="9">
        <v>44831</v>
      </c>
      <c r="AH123" s="113">
        <v>1800000</v>
      </c>
      <c r="AI123" s="113">
        <v>14400000</v>
      </c>
      <c r="AJ123" s="10">
        <v>2035547</v>
      </c>
      <c r="AK123" s="10" t="s">
        <v>1319</v>
      </c>
      <c r="AL123" s="10">
        <v>490</v>
      </c>
      <c r="AM123" s="10" t="s">
        <v>1320</v>
      </c>
      <c r="AN123" s="8" t="s">
        <v>401</v>
      </c>
      <c r="AO123" s="10" t="s">
        <v>131</v>
      </c>
      <c r="AP123" s="22">
        <v>331160121</v>
      </c>
      <c r="AQ123" s="10">
        <v>1</v>
      </c>
      <c r="AR123" s="10" t="str">
        <f>IFERROR(VLOOKUP(AQ123,PROGRAMAS!D2:E59,2,0), )</f>
        <v>Propósito 1: Hacer un nuevo contrato social para incrementar la inclusión social, productiva y política</v>
      </c>
      <c r="AS123" s="10">
        <v>21</v>
      </c>
      <c r="AT123" s="10" t="str">
        <f>IFERROR(VLOOKUP(AS123,PROGRAMAS!B2:C59,2,0), )</f>
        <v>Creación y vida cotidiana: Apropiación ciudadana del arte, la cultura y el patrimonio, para la democracia cultural</v>
      </c>
      <c r="AU123" s="10"/>
      <c r="AV123" s="10">
        <f>IFERROR(VLOOKUP(AU123,PROGRAMAS!G2:I24,2,0), )</f>
        <v>0</v>
      </c>
      <c r="AW123" s="22"/>
      <c r="AX123" s="22"/>
      <c r="AY123" s="22"/>
      <c r="AZ123" s="22"/>
      <c r="BA123" s="22"/>
      <c r="BB123" s="22"/>
      <c r="BC123" s="22"/>
      <c r="BD123" s="69"/>
      <c r="BE123" s="69"/>
      <c r="BF123" s="69"/>
      <c r="BG123" s="69"/>
      <c r="BH123" s="69"/>
      <c r="BI123" s="69"/>
      <c r="BJ123" s="69"/>
      <c r="BK123" s="69"/>
      <c r="BL123" s="69"/>
      <c r="BM123" s="69"/>
      <c r="BN123" s="5"/>
      <c r="BO123" s="22"/>
      <c r="BP123" s="5"/>
      <c r="BQ123" s="5"/>
      <c r="BR123" s="5"/>
      <c r="BS123" s="5"/>
      <c r="BT123" s="5"/>
      <c r="BU123" s="5"/>
      <c r="BV123" s="5"/>
      <c r="BW123" s="5"/>
      <c r="BX123" s="22"/>
      <c r="BY123" s="113"/>
      <c r="BZ123" s="22"/>
      <c r="CA123" s="22"/>
      <c r="CB123" s="9"/>
      <c r="CC123" s="5"/>
      <c r="CD123" s="5"/>
      <c r="CE123" s="113"/>
      <c r="CF123" s="22"/>
      <c r="CG123" s="22"/>
      <c r="CH123" s="9"/>
      <c r="CI123" s="5"/>
      <c r="CJ123" s="5"/>
      <c r="CK123" s="5"/>
      <c r="CL123" s="5"/>
      <c r="CM123" s="22"/>
      <c r="CN123" s="9"/>
      <c r="CO123" s="5">
        <f t="shared" si="16"/>
        <v>0</v>
      </c>
      <c r="CP123" s="77">
        <f t="shared" si="17"/>
        <v>0</v>
      </c>
      <c r="CQ123" s="77">
        <f t="shared" si="18"/>
        <v>0</v>
      </c>
      <c r="CR123" s="9">
        <v>44831</v>
      </c>
      <c r="CS123" s="5">
        <f t="shared" si="19"/>
        <v>14400000</v>
      </c>
      <c r="CT123" s="5"/>
      <c r="CU123" s="10"/>
      <c r="CV123" s="10"/>
      <c r="CW123" s="10" t="s">
        <v>309</v>
      </c>
      <c r="CX123" s="10" t="s">
        <v>309</v>
      </c>
      <c r="CY123" s="10"/>
      <c r="CZ123" s="10" t="s">
        <v>217</v>
      </c>
      <c r="DA123" s="10" t="s">
        <v>715</v>
      </c>
      <c r="DB123" s="122" t="s">
        <v>716</v>
      </c>
      <c r="DC123" s="122" t="s">
        <v>150</v>
      </c>
      <c r="DD123" s="10" t="s">
        <v>1226</v>
      </c>
    </row>
    <row r="124" spans="1:108" ht="16.5" customHeight="1">
      <c r="A124" s="119" t="s">
        <v>1321</v>
      </c>
      <c r="B124" s="10">
        <v>2022</v>
      </c>
      <c r="C124" s="16" t="s">
        <v>1322</v>
      </c>
      <c r="D124" s="138" t="s">
        <v>1323</v>
      </c>
      <c r="E124" s="17" t="s">
        <v>1324</v>
      </c>
      <c r="F124" s="10" t="s">
        <v>1325</v>
      </c>
      <c r="G124" s="10" t="s">
        <v>117</v>
      </c>
      <c r="H124" s="10" t="s">
        <v>118</v>
      </c>
      <c r="I124" s="10" t="s">
        <v>119</v>
      </c>
      <c r="J124" s="10" t="s">
        <v>1326</v>
      </c>
      <c r="K124" s="10" t="s">
        <v>1327</v>
      </c>
      <c r="L124" s="10" t="str">
        <f t="shared" si="15"/>
        <v>JONNATHAN BUCHELI GALINDO___</v>
      </c>
      <c r="M124" s="10" t="s">
        <v>122</v>
      </c>
      <c r="N124" s="93">
        <v>12750766</v>
      </c>
      <c r="O124" s="132"/>
      <c r="P124" s="10" t="s">
        <v>1328</v>
      </c>
      <c r="Q124" s="10" t="s">
        <v>124</v>
      </c>
      <c r="R124" s="118" t="s">
        <v>1329</v>
      </c>
      <c r="S124" s="118"/>
      <c r="T124" s="10"/>
      <c r="U124" s="10"/>
      <c r="V124" s="22"/>
      <c r="W124" s="10"/>
      <c r="X124" s="10"/>
      <c r="Y124" s="10"/>
      <c r="Z124" s="22">
        <v>3174219199</v>
      </c>
      <c r="AA124" s="22"/>
      <c r="AB124" s="22">
        <v>8</v>
      </c>
      <c r="AC124" s="10">
        <v>0</v>
      </c>
      <c r="AD124" s="99">
        <v>44583</v>
      </c>
      <c r="AE124" s="100">
        <v>44585</v>
      </c>
      <c r="AF124" s="15" t="s">
        <v>524</v>
      </c>
      <c r="AG124" s="9">
        <v>44827</v>
      </c>
      <c r="AH124" s="113">
        <v>4520000</v>
      </c>
      <c r="AI124" s="113">
        <v>36160000</v>
      </c>
      <c r="AJ124" s="10" t="s">
        <v>1330</v>
      </c>
      <c r="AK124" s="10" t="s">
        <v>129</v>
      </c>
      <c r="AL124" s="10">
        <v>408</v>
      </c>
      <c r="AM124" s="10" t="s">
        <v>1331</v>
      </c>
      <c r="AN124" s="8" t="s">
        <v>524</v>
      </c>
      <c r="AO124" s="10" t="s">
        <v>131</v>
      </c>
      <c r="AP124" s="22">
        <v>3311605572169</v>
      </c>
      <c r="AQ124" s="10">
        <v>5</v>
      </c>
      <c r="AR124" s="10" t="str">
        <f>IFERROR(VLOOKUP(AQ124,PROGRAMAS!D2:E59,2,0), )</f>
        <v>Propósito 5: Construir Bogotá - Región con gobierno abierto, transparente y ciudadanía consciente</v>
      </c>
      <c r="AS124" s="10">
        <v>57</v>
      </c>
      <c r="AT124" s="10" t="str">
        <f>IFERROR(VLOOKUP(AS124,PROGRAMAS!B2:C59,2,0), )</f>
        <v>Gestión pública local</v>
      </c>
      <c r="AU124" s="10">
        <v>2169</v>
      </c>
      <c r="AV124" s="10" t="str">
        <f>IFERROR(VLOOKUP(AU124,PROGRAMAS!G2:I24,2,0), )</f>
        <v>FORTALECIMIENTO INSTITUCIONAL Y RENDICIÓN DE CUENTAS</v>
      </c>
      <c r="AW124" s="22"/>
      <c r="AX124" s="22"/>
      <c r="AY124" s="22"/>
      <c r="AZ124" s="22"/>
      <c r="BA124" s="22"/>
      <c r="BB124" s="22"/>
      <c r="BC124" s="22"/>
      <c r="BD124" s="69"/>
      <c r="BE124" s="69"/>
      <c r="BF124" s="69"/>
      <c r="BG124" s="69"/>
      <c r="BH124" s="69"/>
      <c r="BI124" s="69"/>
      <c r="BJ124" s="69"/>
      <c r="BK124" s="69"/>
      <c r="BL124" s="69"/>
      <c r="BM124" s="69"/>
      <c r="BN124" s="5"/>
      <c r="BO124" s="22"/>
      <c r="BP124" s="5"/>
      <c r="BQ124" s="5"/>
      <c r="BR124" s="5"/>
      <c r="BS124" s="5"/>
      <c r="BT124" s="5"/>
      <c r="BU124" s="5"/>
      <c r="BV124" s="5"/>
      <c r="BW124" s="5"/>
      <c r="BX124" s="22"/>
      <c r="BY124" s="113"/>
      <c r="BZ124" s="22"/>
      <c r="CA124" s="22"/>
      <c r="CB124" s="9"/>
      <c r="CC124" s="5"/>
      <c r="CD124" s="5"/>
      <c r="CE124" s="113"/>
      <c r="CF124" s="22"/>
      <c r="CG124" s="22"/>
      <c r="CH124" s="9"/>
      <c r="CI124" s="5"/>
      <c r="CJ124" s="5"/>
      <c r="CK124" s="5"/>
      <c r="CL124" s="5"/>
      <c r="CM124" s="22"/>
      <c r="CN124" s="9"/>
      <c r="CO124" s="5">
        <f t="shared" si="16"/>
        <v>0</v>
      </c>
      <c r="CP124" s="77">
        <f t="shared" si="17"/>
        <v>0</v>
      </c>
      <c r="CQ124" s="77">
        <f t="shared" si="18"/>
        <v>0</v>
      </c>
      <c r="CR124" s="9">
        <v>44827</v>
      </c>
      <c r="CS124" s="5">
        <f t="shared" si="19"/>
        <v>36160000</v>
      </c>
      <c r="CT124" s="5"/>
      <c r="CU124" s="10"/>
      <c r="CV124" s="10"/>
      <c r="CW124" s="10" t="s">
        <v>309</v>
      </c>
      <c r="CX124" s="10" t="s">
        <v>309</v>
      </c>
      <c r="CY124" s="10"/>
      <c r="CZ124" s="10" t="s">
        <v>203</v>
      </c>
      <c r="DA124" s="10" t="s">
        <v>180</v>
      </c>
      <c r="DB124" s="123" t="s">
        <v>181</v>
      </c>
      <c r="DC124" s="123"/>
    </row>
    <row r="125" spans="1:108" ht="16.5" customHeight="1">
      <c r="A125" s="119" t="s">
        <v>1332</v>
      </c>
      <c r="B125" s="10">
        <v>2022</v>
      </c>
      <c r="C125" s="16" t="s">
        <v>1333</v>
      </c>
      <c r="D125" s="138" t="s">
        <v>1334</v>
      </c>
      <c r="E125" s="18" t="s">
        <v>1335</v>
      </c>
      <c r="F125" s="10" t="s">
        <v>1336</v>
      </c>
      <c r="G125" s="10" t="s">
        <v>117</v>
      </c>
      <c r="H125" s="10" t="s">
        <v>118</v>
      </c>
      <c r="I125" s="10" t="s">
        <v>119</v>
      </c>
      <c r="J125" s="10" t="s">
        <v>1337</v>
      </c>
      <c r="K125" s="10" t="s">
        <v>1338</v>
      </c>
      <c r="L125" s="10" t="str">
        <f t="shared" si="15"/>
        <v>LUISA FERNANDA INTRIAGO NIÑO___</v>
      </c>
      <c r="M125" s="10" t="s">
        <v>122</v>
      </c>
      <c r="N125" s="93">
        <v>1032481830</v>
      </c>
      <c r="O125" s="132"/>
      <c r="P125" s="10" t="s">
        <v>123</v>
      </c>
      <c r="Q125" s="10" t="s">
        <v>124</v>
      </c>
      <c r="R125" s="118" t="s">
        <v>125</v>
      </c>
      <c r="S125" s="118"/>
      <c r="T125" s="10"/>
      <c r="U125" s="10"/>
      <c r="V125" s="22"/>
      <c r="W125" s="10"/>
      <c r="X125" s="10"/>
      <c r="Y125" s="10"/>
      <c r="Z125" s="22">
        <v>3213277317</v>
      </c>
      <c r="AA125" s="22"/>
      <c r="AB125" s="22">
        <v>8</v>
      </c>
      <c r="AC125" s="10">
        <v>0</v>
      </c>
      <c r="AD125" s="99">
        <v>44587</v>
      </c>
      <c r="AE125" s="103">
        <v>44590</v>
      </c>
      <c r="AF125" s="15" t="s">
        <v>827</v>
      </c>
      <c r="AG125" s="9">
        <v>44832</v>
      </c>
      <c r="AH125" s="113">
        <v>4520000</v>
      </c>
      <c r="AI125" s="113">
        <v>36160000</v>
      </c>
      <c r="AJ125" s="10" t="s">
        <v>1339</v>
      </c>
      <c r="AK125" s="10" t="s">
        <v>129</v>
      </c>
      <c r="AL125" s="10">
        <v>469</v>
      </c>
      <c r="AM125" s="10" t="s">
        <v>1340</v>
      </c>
      <c r="AN125" s="8" t="s">
        <v>401</v>
      </c>
      <c r="AO125" s="10" t="s">
        <v>131</v>
      </c>
      <c r="AP125" s="22">
        <v>3311603432164</v>
      </c>
      <c r="AQ125" s="10">
        <v>3</v>
      </c>
      <c r="AR125" s="10" t="str">
        <f>IFERROR(VLOOKUP(AQ125,PROGRAMAS!D2:E59,2,0), )</f>
        <v>Propósito 3: Inspirar confianza y legitimidad para vivir sin miedo y ser epicentro de cultura ciudadana, paz y reconciliación</v>
      </c>
      <c r="AS125" s="10">
        <v>43</v>
      </c>
      <c r="AT125" s="10" t="str">
        <f>IFERROR(VLOOKUP(AS125,PROGRAMAS!B2:C59,2,0), )</f>
        <v>Cultura ciudadana para la confianza, la convivencia y la participación desde la vida cotidiana</v>
      </c>
      <c r="AU125" s="10">
        <v>2164</v>
      </c>
      <c r="AV125" s="10" t="str">
        <f>IFERROR(VLOOKUP(AU125,PROGRAMAS!G2:I24,2,0), )</f>
        <v>TEUSAQUILLO RESPIRA CONFIANZA Y SEGURIDAD CIUDADANA</v>
      </c>
      <c r="AW125" s="22"/>
      <c r="AX125" s="22"/>
      <c r="AY125" s="22"/>
      <c r="AZ125" s="22"/>
      <c r="BA125" s="22"/>
      <c r="BB125" s="22"/>
      <c r="BC125" s="22"/>
      <c r="BD125" s="69"/>
      <c r="BE125" s="69"/>
      <c r="BF125" s="69"/>
      <c r="BG125" s="69"/>
      <c r="BH125" s="69"/>
      <c r="BI125" s="69"/>
      <c r="BJ125" s="69"/>
      <c r="BK125" s="69"/>
      <c r="BL125" s="69"/>
      <c r="BM125" s="69"/>
      <c r="BN125" s="5"/>
      <c r="BO125" s="22"/>
      <c r="BP125" s="5"/>
      <c r="BQ125" s="5"/>
      <c r="BR125" s="5"/>
      <c r="BS125" s="5"/>
      <c r="BT125" s="5"/>
      <c r="BU125" s="5"/>
      <c r="BV125" s="5"/>
      <c r="BW125" s="5"/>
      <c r="BX125" s="22"/>
      <c r="BY125" s="113"/>
      <c r="BZ125" s="22"/>
      <c r="CA125" s="22"/>
      <c r="CB125" s="9"/>
      <c r="CC125" s="5"/>
      <c r="CD125" s="5"/>
      <c r="CE125" s="113"/>
      <c r="CF125" s="22"/>
      <c r="CG125" s="22"/>
      <c r="CH125" s="9"/>
      <c r="CI125" s="5"/>
      <c r="CJ125" s="5"/>
      <c r="CK125" s="5"/>
      <c r="CL125" s="5"/>
      <c r="CM125" s="22"/>
      <c r="CN125" s="9"/>
      <c r="CO125" s="5">
        <f t="shared" si="16"/>
        <v>0</v>
      </c>
      <c r="CP125" s="77">
        <f t="shared" si="17"/>
        <v>0</v>
      </c>
      <c r="CQ125" s="77">
        <f t="shared" si="18"/>
        <v>0</v>
      </c>
      <c r="CR125" s="9">
        <v>44832</v>
      </c>
      <c r="CS125" s="5">
        <f t="shared" si="19"/>
        <v>36160000</v>
      </c>
      <c r="CT125" s="5"/>
      <c r="CU125" s="10"/>
      <c r="CV125" s="10"/>
      <c r="CW125" s="10" t="s">
        <v>309</v>
      </c>
      <c r="CX125" s="10" t="s">
        <v>309</v>
      </c>
      <c r="CY125" s="10"/>
      <c r="CZ125" s="10" t="s">
        <v>217</v>
      </c>
      <c r="DA125" s="10" t="s">
        <v>277</v>
      </c>
      <c r="DB125" s="122" t="s">
        <v>278</v>
      </c>
      <c r="DC125" s="122" t="s">
        <v>137</v>
      </c>
    </row>
    <row r="126" spans="1:108" ht="16.5" customHeight="1">
      <c r="A126" s="119" t="s">
        <v>1341</v>
      </c>
      <c r="B126" s="10">
        <v>2022</v>
      </c>
      <c r="C126" s="16" t="s">
        <v>1342</v>
      </c>
      <c r="D126" s="138" t="s">
        <v>1343</v>
      </c>
      <c r="E126" s="18" t="s">
        <v>1344</v>
      </c>
      <c r="F126" s="10" t="s">
        <v>1345</v>
      </c>
      <c r="G126" s="10" t="s">
        <v>117</v>
      </c>
      <c r="H126" s="10" t="s">
        <v>118</v>
      </c>
      <c r="I126" s="10" t="s">
        <v>119</v>
      </c>
      <c r="J126" s="10" t="s">
        <v>1346</v>
      </c>
      <c r="K126" s="10" t="s">
        <v>1347</v>
      </c>
      <c r="L126" s="10" t="str">
        <f t="shared" si="15"/>
        <v>ROSSY PATRICIA PIMIENTA VELASQUEZ___</v>
      </c>
      <c r="M126" s="10" t="s">
        <v>122</v>
      </c>
      <c r="N126" s="93">
        <v>52124270</v>
      </c>
      <c r="O126" s="132"/>
      <c r="P126" s="10" t="s">
        <v>123</v>
      </c>
      <c r="Q126" s="10" t="s">
        <v>124</v>
      </c>
      <c r="R126" s="118" t="s">
        <v>1348</v>
      </c>
      <c r="S126" s="118"/>
      <c r="T126" s="10"/>
      <c r="U126" s="10"/>
      <c r="V126" s="22"/>
      <c r="W126" s="10"/>
      <c r="X126" s="10"/>
      <c r="Y126" t="s">
        <v>1349</v>
      </c>
      <c r="Z126" s="22">
        <v>3143576837</v>
      </c>
      <c r="AA126" s="22"/>
      <c r="AB126" s="22">
        <v>8</v>
      </c>
      <c r="AC126" s="10">
        <v>0</v>
      </c>
      <c r="AD126" s="99">
        <v>44588</v>
      </c>
      <c r="AE126" s="103">
        <v>44590</v>
      </c>
      <c r="AF126" s="15" t="s">
        <v>827</v>
      </c>
      <c r="AG126" s="9">
        <v>44832</v>
      </c>
      <c r="AH126" s="113">
        <v>4520000</v>
      </c>
      <c r="AI126" s="113">
        <v>36160000</v>
      </c>
      <c r="AJ126" s="10" t="s">
        <v>1350</v>
      </c>
      <c r="AK126" s="10" t="s">
        <v>129</v>
      </c>
      <c r="AL126" s="10">
        <v>513</v>
      </c>
      <c r="AM126" t="s">
        <v>1351</v>
      </c>
      <c r="AN126" s="73" t="s">
        <v>413</v>
      </c>
      <c r="AO126" s="10" t="s">
        <v>131</v>
      </c>
      <c r="AP126" s="22">
        <v>3311605572169</v>
      </c>
      <c r="AQ126" s="10">
        <v>5</v>
      </c>
      <c r="AR126" s="10" t="str">
        <f>IFERROR(VLOOKUP(AQ126,PROGRAMAS!D2:E59,2,0), )</f>
        <v>Propósito 5: Construir Bogotá - Región con gobierno abierto, transparente y ciudadanía consciente</v>
      </c>
      <c r="AS126" s="10">
        <v>57</v>
      </c>
      <c r="AT126" s="10" t="str">
        <f>IFERROR(VLOOKUP(AS126,PROGRAMAS!B2:C59,2,0), )</f>
        <v>Gestión pública local</v>
      </c>
      <c r="AU126" s="10">
        <v>2169</v>
      </c>
      <c r="AV126" s="10" t="str">
        <f>IFERROR(VLOOKUP(AU126,PROGRAMAS!G2:I24,2,0), )</f>
        <v>FORTALECIMIENTO INSTITUCIONAL Y RENDICIÓN DE CUENTAS</v>
      </c>
      <c r="AW126" s="22">
        <v>1</v>
      </c>
      <c r="AX126" s="22">
        <v>1</v>
      </c>
      <c r="AY126" s="22"/>
      <c r="AZ126" s="22"/>
      <c r="BA126" s="22"/>
      <c r="BB126" s="22"/>
      <c r="BC126" s="22"/>
      <c r="BD126" s="69"/>
      <c r="BE126" s="69"/>
      <c r="BF126" s="69"/>
      <c r="BG126" s="69"/>
      <c r="BH126" s="69"/>
      <c r="BI126" s="69"/>
      <c r="BJ126" s="69"/>
      <c r="BK126" s="69"/>
      <c r="BL126" s="69"/>
      <c r="BM126" s="69"/>
      <c r="BN126" s="5"/>
      <c r="BO126" s="22"/>
      <c r="BP126" s="5"/>
      <c r="BQ126" s="5"/>
      <c r="BR126" s="5"/>
      <c r="BS126" s="5"/>
      <c r="BT126" s="5"/>
      <c r="BU126" s="5"/>
      <c r="BV126" s="5"/>
      <c r="BW126" s="5"/>
      <c r="BX126" s="22"/>
      <c r="BY126" s="113">
        <v>18080000</v>
      </c>
      <c r="BZ126" s="22">
        <v>4</v>
      </c>
      <c r="CA126" s="22">
        <v>0</v>
      </c>
      <c r="CB126" s="9">
        <v>44954</v>
      </c>
      <c r="CC126" s="5"/>
      <c r="CD126" s="5"/>
      <c r="CE126" s="113"/>
      <c r="CF126" s="22"/>
      <c r="CG126" s="22"/>
      <c r="CH126" s="9"/>
      <c r="CI126" s="5"/>
      <c r="CJ126" s="5"/>
      <c r="CK126" s="5"/>
      <c r="CL126" s="5"/>
      <c r="CM126" s="22"/>
      <c r="CN126" s="9"/>
      <c r="CO126" s="5">
        <f t="shared" si="16"/>
        <v>18080000</v>
      </c>
      <c r="CP126" s="77">
        <f t="shared" si="17"/>
        <v>4</v>
      </c>
      <c r="CQ126" s="77">
        <f t="shared" si="18"/>
        <v>0</v>
      </c>
      <c r="CR126" s="9">
        <v>44954</v>
      </c>
      <c r="CS126" s="5">
        <f t="shared" si="19"/>
        <v>54240000</v>
      </c>
      <c r="CT126" s="5"/>
      <c r="CU126" s="10"/>
      <c r="CV126" s="10"/>
      <c r="CW126" s="10" t="s">
        <v>132</v>
      </c>
      <c r="CX126" s="10" t="s">
        <v>133</v>
      </c>
      <c r="CY126" s="10"/>
      <c r="CZ126" s="10" t="s">
        <v>239</v>
      </c>
      <c r="DA126" s="10" t="s">
        <v>148</v>
      </c>
      <c r="DB126" s="122" t="s">
        <v>561</v>
      </c>
      <c r="DC126" s="122" t="s">
        <v>137</v>
      </c>
    </row>
    <row r="127" spans="1:108" ht="16.5" customHeight="1">
      <c r="A127" s="119" t="s">
        <v>1352</v>
      </c>
      <c r="B127" s="10">
        <v>2022</v>
      </c>
      <c r="C127" s="16" t="s">
        <v>1353</v>
      </c>
      <c r="D127" s="138" t="s">
        <v>1354</v>
      </c>
      <c r="E127" s="17" t="s">
        <v>1355</v>
      </c>
      <c r="F127" s="10" t="s">
        <v>1356</v>
      </c>
      <c r="G127" s="10" t="s">
        <v>117</v>
      </c>
      <c r="H127" s="10" t="s">
        <v>118</v>
      </c>
      <c r="I127" s="10" t="s">
        <v>119</v>
      </c>
      <c r="J127" s="10" t="s">
        <v>1357</v>
      </c>
      <c r="K127" s="10" t="s">
        <v>1358</v>
      </c>
      <c r="L127" s="10" t="str">
        <f t="shared" si="15"/>
        <v>CATALINA VIDAL TORRES_MARIA DEL PILAR MAGDANIEL VALERA__</v>
      </c>
      <c r="M127" s="10" t="s">
        <v>122</v>
      </c>
      <c r="N127" s="93">
        <v>52499050</v>
      </c>
      <c r="O127" s="132"/>
      <c r="P127" s="10" t="s">
        <v>123</v>
      </c>
      <c r="Q127" s="10" t="s">
        <v>124</v>
      </c>
      <c r="R127" s="118" t="s">
        <v>236</v>
      </c>
      <c r="S127" s="118"/>
      <c r="T127" s="10"/>
      <c r="U127" s="10"/>
      <c r="V127" s="22"/>
      <c r="W127" s="10"/>
      <c r="X127" s="10"/>
      <c r="Y127" t="s">
        <v>1359</v>
      </c>
      <c r="Z127" s="22">
        <v>3115379973</v>
      </c>
      <c r="AA127" s="22"/>
      <c r="AB127" s="22">
        <v>8</v>
      </c>
      <c r="AC127" s="10">
        <v>0</v>
      </c>
      <c r="AD127" s="99">
        <v>44587</v>
      </c>
      <c r="AE127" s="99">
        <v>44590</v>
      </c>
      <c r="AF127" s="15" t="s">
        <v>827</v>
      </c>
      <c r="AG127" s="9">
        <v>44832</v>
      </c>
      <c r="AH127" s="113">
        <v>4520000</v>
      </c>
      <c r="AI127" s="113">
        <v>36160000</v>
      </c>
      <c r="AJ127" s="10" t="s">
        <v>1360</v>
      </c>
      <c r="AK127" s="10" t="s">
        <v>262</v>
      </c>
      <c r="AL127" s="10">
        <v>473</v>
      </c>
      <c r="AM127" s="6" t="s">
        <v>1361</v>
      </c>
      <c r="AN127" s="73" t="s">
        <v>401</v>
      </c>
      <c r="AO127" s="10" t="s">
        <v>131</v>
      </c>
      <c r="AP127" s="22">
        <v>3311605572169</v>
      </c>
      <c r="AQ127" s="10">
        <v>5</v>
      </c>
      <c r="AR127" s="10" t="str">
        <f>IFERROR(VLOOKUP(AQ127,PROGRAMAS!D2:E59,2,0), )</f>
        <v>Propósito 5: Construir Bogotá - Región con gobierno abierto, transparente y ciudadanía consciente</v>
      </c>
      <c r="AS127" s="10">
        <v>57</v>
      </c>
      <c r="AT127" s="10" t="str">
        <f>IFERROR(VLOOKUP(AS127,PROGRAMAS!B2:C59,2,0), )</f>
        <v>Gestión pública local</v>
      </c>
      <c r="AU127" s="10">
        <v>2169</v>
      </c>
      <c r="AV127" s="10" t="str">
        <f>IFERROR(VLOOKUP(AU127,PROGRAMAS!G2:I24,2,0), )</f>
        <v>FORTALECIMIENTO INSTITUCIONAL Y RENDICIÓN DE CUENTAS</v>
      </c>
      <c r="AW127" s="22">
        <v>1</v>
      </c>
      <c r="AX127" s="22">
        <v>1</v>
      </c>
      <c r="AY127" s="22">
        <v>1</v>
      </c>
      <c r="AZ127" s="22"/>
      <c r="BA127" s="22"/>
      <c r="BB127" s="22"/>
      <c r="BC127" s="22"/>
      <c r="BD127" s="69"/>
      <c r="BE127" s="69"/>
      <c r="BF127" s="69"/>
      <c r="BG127" s="69"/>
      <c r="BH127" s="69"/>
      <c r="BI127" s="69"/>
      <c r="BJ127" s="69"/>
      <c r="BK127" s="69"/>
      <c r="BL127" s="69"/>
      <c r="BM127" s="69"/>
      <c r="BN127" s="5" t="s">
        <v>364</v>
      </c>
      <c r="BO127" s="257">
        <v>1192806099</v>
      </c>
      <c r="BP127" s="5" t="s">
        <v>1362</v>
      </c>
      <c r="BQ127" s="5"/>
      <c r="BR127" s="5"/>
      <c r="BS127" s="5"/>
      <c r="BT127" s="5"/>
      <c r="BU127" s="5"/>
      <c r="BV127" s="5"/>
      <c r="BW127" s="5"/>
      <c r="BX127" s="22"/>
      <c r="BY127" s="113">
        <v>18080000</v>
      </c>
      <c r="BZ127" s="22">
        <v>4</v>
      </c>
      <c r="CA127" s="22">
        <v>0</v>
      </c>
      <c r="CB127" s="9">
        <v>44954</v>
      </c>
      <c r="CC127" s="5"/>
      <c r="CD127" s="5"/>
      <c r="CE127" s="113"/>
      <c r="CF127" s="22"/>
      <c r="CG127" s="22"/>
      <c r="CH127" s="9"/>
      <c r="CI127" s="5"/>
      <c r="CJ127" s="5"/>
      <c r="CK127" s="5"/>
      <c r="CL127" s="5"/>
      <c r="CM127" s="22"/>
      <c r="CN127" s="9"/>
      <c r="CO127" s="5">
        <f t="shared" si="16"/>
        <v>18080000</v>
      </c>
      <c r="CP127" s="77">
        <f t="shared" si="17"/>
        <v>4</v>
      </c>
      <c r="CQ127" s="77">
        <f t="shared" si="18"/>
        <v>0</v>
      </c>
      <c r="CR127" s="9">
        <v>44954</v>
      </c>
      <c r="CS127" s="5">
        <f t="shared" si="19"/>
        <v>54240000</v>
      </c>
      <c r="CT127" s="5"/>
      <c r="CU127" s="10"/>
      <c r="CV127" s="10"/>
      <c r="CW127" s="10" t="s">
        <v>132</v>
      </c>
      <c r="CX127" s="10" t="s">
        <v>133</v>
      </c>
      <c r="CY127" s="10"/>
      <c r="CZ127" s="10" t="s">
        <v>239</v>
      </c>
      <c r="DA127" s="10" t="s">
        <v>510</v>
      </c>
      <c r="DB127" s="122" t="s">
        <v>511</v>
      </c>
      <c r="DC127" s="122" t="s">
        <v>512</v>
      </c>
    </row>
    <row r="128" spans="1:108" ht="16.5" customHeight="1">
      <c r="A128" s="119" t="s">
        <v>1363</v>
      </c>
      <c r="B128" s="10">
        <v>2022</v>
      </c>
      <c r="C128" s="16" t="s">
        <v>1364</v>
      </c>
      <c r="D128" s="138" t="s">
        <v>1365</v>
      </c>
      <c r="E128" s="17" t="s">
        <v>1366</v>
      </c>
      <c r="F128" s="10" t="s">
        <v>1367</v>
      </c>
      <c r="G128" s="10" t="s">
        <v>117</v>
      </c>
      <c r="H128" s="10" t="s">
        <v>118</v>
      </c>
      <c r="I128" s="10" t="s">
        <v>119</v>
      </c>
      <c r="J128" s="10" t="s">
        <v>1368</v>
      </c>
      <c r="K128" s="10" t="s">
        <v>1369</v>
      </c>
      <c r="L128" s="10" t="str">
        <f t="shared" si="15"/>
        <v>JOSE ALBERTO PEDROZO LENGUA___</v>
      </c>
      <c r="M128" s="10" t="s">
        <v>122</v>
      </c>
      <c r="N128" s="93">
        <v>85167511</v>
      </c>
      <c r="O128" s="132"/>
      <c r="P128" s="10" t="s">
        <v>1370</v>
      </c>
      <c r="Q128" s="10" t="s">
        <v>124</v>
      </c>
      <c r="R128" s="118" t="s">
        <v>1371</v>
      </c>
      <c r="S128" s="118"/>
      <c r="T128" s="10"/>
      <c r="U128" s="10"/>
      <c r="V128" s="22"/>
      <c r="W128" s="10"/>
      <c r="X128" s="10"/>
      <c r="Y128" s="10"/>
      <c r="Z128" s="118">
        <v>3108547768</v>
      </c>
      <c r="AA128" s="22"/>
      <c r="AB128" s="22">
        <v>8</v>
      </c>
      <c r="AC128" s="10">
        <v>0</v>
      </c>
      <c r="AD128" s="99">
        <v>44588</v>
      </c>
      <c r="AE128" s="104">
        <v>44590</v>
      </c>
      <c r="AF128" s="15" t="s">
        <v>827</v>
      </c>
      <c r="AG128" s="9">
        <v>44832</v>
      </c>
      <c r="AH128" s="113">
        <v>2300000</v>
      </c>
      <c r="AI128" s="113">
        <v>18400000</v>
      </c>
      <c r="AJ128" s="10" t="s">
        <v>1372</v>
      </c>
      <c r="AK128" s="10" t="s">
        <v>129</v>
      </c>
      <c r="AL128" s="10">
        <v>511</v>
      </c>
      <c r="AM128" t="s">
        <v>1373</v>
      </c>
      <c r="AN128" s="73" t="s">
        <v>413</v>
      </c>
      <c r="AO128" s="10" t="s">
        <v>131</v>
      </c>
      <c r="AP128" s="22">
        <v>3311605572172</v>
      </c>
      <c r="AQ128" s="10">
        <v>5</v>
      </c>
      <c r="AR128" s="10" t="str">
        <f>IFERROR(VLOOKUP(AQ128,PROGRAMAS!D2:E59,2,0), )</f>
        <v>Propósito 5: Construir Bogotá - Región con gobierno abierto, transparente y ciudadanía consciente</v>
      </c>
      <c r="AS128" s="10">
        <v>57</v>
      </c>
      <c r="AT128" s="10" t="str">
        <f>IFERROR(VLOOKUP(AS128,PROGRAMAS!B2:C59,2,0), )</f>
        <v>Gestión pública local</v>
      </c>
      <c r="AU128" s="10">
        <v>2172</v>
      </c>
      <c r="AV128" s="10" t="str">
        <f>IFERROR(VLOOKUP(AU128,PROGRAMAS!G2:I24,2,0), )</f>
        <v>TEUSAQUILLO CON ACCIONES DE INSPECCIÓN, VIGILANCIA Y CONTROL DE MANERA TRANSPARENTE.</v>
      </c>
      <c r="AW128" s="22">
        <v>1</v>
      </c>
      <c r="AX128" s="22">
        <v>1</v>
      </c>
      <c r="AY128" s="22"/>
      <c r="AZ128" s="22"/>
      <c r="BA128" s="22"/>
      <c r="BB128" s="22"/>
      <c r="BC128" s="22"/>
      <c r="BD128" s="69"/>
      <c r="BE128" s="69"/>
      <c r="BF128" s="69"/>
      <c r="BG128" s="69"/>
      <c r="BH128" s="69"/>
      <c r="BI128" s="69"/>
      <c r="BJ128" s="69"/>
      <c r="BK128" s="69"/>
      <c r="BL128" s="69"/>
      <c r="BM128" s="69"/>
      <c r="BN128" s="5"/>
      <c r="BO128" s="22"/>
      <c r="BP128" s="5"/>
      <c r="BQ128" s="5"/>
      <c r="BR128" s="5"/>
      <c r="BS128" s="5"/>
      <c r="BT128" s="5"/>
      <c r="BU128" s="5"/>
      <c r="BV128" s="5"/>
      <c r="BW128" s="5"/>
      <c r="BX128" s="22"/>
      <c r="BY128" s="113">
        <v>9200000</v>
      </c>
      <c r="BZ128" s="22">
        <v>4</v>
      </c>
      <c r="CA128" s="22">
        <v>0</v>
      </c>
      <c r="CB128" s="9">
        <v>44954</v>
      </c>
      <c r="CC128" s="5"/>
      <c r="CD128" s="5"/>
      <c r="CE128" s="113"/>
      <c r="CF128" s="22"/>
      <c r="CG128" s="22"/>
      <c r="CH128" s="9"/>
      <c r="CI128" s="5"/>
      <c r="CJ128" s="5"/>
      <c r="CK128" s="5"/>
      <c r="CL128" s="5"/>
      <c r="CM128" s="22"/>
      <c r="CN128" s="9"/>
      <c r="CO128" s="5">
        <f t="shared" si="16"/>
        <v>9200000</v>
      </c>
      <c r="CP128" s="77">
        <f t="shared" si="17"/>
        <v>4</v>
      </c>
      <c r="CQ128" s="77">
        <f t="shared" si="18"/>
        <v>0</v>
      </c>
      <c r="CR128" s="9">
        <v>44954</v>
      </c>
      <c r="CS128" s="5">
        <f t="shared" si="19"/>
        <v>27600000</v>
      </c>
      <c r="CT128" s="5"/>
      <c r="CU128" s="10"/>
      <c r="CV128" s="10"/>
      <c r="CW128" s="10" t="s">
        <v>132</v>
      </c>
      <c r="CX128" s="10" t="s">
        <v>133</v>
      </c>
      <c r="CY128" s="10"/>
      <c r="CZ128" s="10" t="s">
        <v>239</v>
      </c>
      <c r="DA128" s="10" t="s">
        <v>148</v>
      </c>
      <c r="DB128" s="122" t="s">
        <v>561</v>
      </c>
      <c r="DC128" s="122" t="s">
        <v>137</v>
      </c>
    </row>
    <row r="129" spans="1:108" ht="16.5" customHeight="1">
      <c r="A129" s="119" t="s">
        <v>1374</v>
      </c>
      <c r="B129" s="10">
        <v>2022</v>
      </c>
      <c r="C129" s="16" t="s">
        <v>1375</v>
      </c>
      <c r="D129" s="138" t="s">
        <v>1376</v>
      </c>
      <c r="E129" s="17" t="s">
        <v>1377</v>
      </c>
      <c r="F129" s="10" t="s">
        <v>1378</v>
      </c>
      <c r="G129" s="10" t="s">
        <v>117</v>
      </c>
      <c r="H129" s="10" t="s">
        <v>118</v>
      </c>
      <c r="I129" s="10" t="s">
        <v>119</v>
      </c>
      <c r="J129" s="10" t="s">
        <v>1379</v>
      </c>
      <c r="K129" s="10" t="s">
        <v>1380</v>
      </c>
      <c r="L129" s="10" t="str">
        <f t="shared" si="15"/>
        <v>EDWIN LEIDEL CHICA VALENCIA ___</v>
      </c>
      <c r="M129" s="10" t="s">
        <v>122</v>
      </c>
      <c r="N129" s="93">
        <v>1054539858</v>
      </c>
      <c r="O129" s="132"/>
      <c r="P129" s="10" t="s">
        <v>1381</v>
      </c>
      <c r="Q129" s="10" t="s">
        <v>124</v>
      </c>
      <c r="R129" s="118" t="s">
        <v>125</v>
      </c>
      <c r="S129" s="118"/>
      <c r="T129" s="10"/>
      <c r="U129" s="10"/>
      <c r="V129" s="22"/>
      <c r="W129" s="10"/>
      <c r="X129" s="10"/>
      <c r="Y129" s="10" t="s">
        <v>1382</v>
      </c>
      <c r="Z129" s="118">
        <v>3133950871</v>
      </c>
      <c r="AA129" s="22"/>
      <c r="AB129" s="22">
        <v>8</v>
      </c>
      <c r="AC129" s="10">
        <v>0</v>
      </c>
      <c r="AD129" s="99">
        <v>44585</v>
      </c>
      <c r="AE129" s="103">
        <v>44586</v>
      </c>
      <c r="AF129" s="15" t="s">
        <v>596</v>
      </c>
      <c r="AG129" s="9">
        <v>44828</v>
      </c>
      <c r="AH129" s="113">
        <v>2300000</v>
      </c>
      <c r="AI129" s="113">
        <v>18400000</v>
      </c>
      <c r="AJ129" s="10" t="s">
        <v>1383</v>
      </c>
      <c r="AK129" s="10" t="s">
        <v>791</v>
      </c>
      <c r="AL129" s="10">
        <v>421</v>
      </c>
      <c r="AM129" s="10" t="s">
        <v>1384</v>
      </c>
      <c r="AN129" s="8" t="s">
        <v>1118</v>
      </c>
      <c r="AO129" s="10" t="s">
        <v>131</v>
      </c>
      <c r="AP129" s="22">
        <v>3311605572172</v>
      </c>
      <c r="AQ129" s="10">
        <v>5</v>
      </c>
      <c r="AR129" s="10" t="str">
        <f>IFERROR(VLOOKUP(AQ129,PROGRAMAS!D2:E59,2,0), )</f>
        <v>Propósito 5: Construir Bogotá - Región con gobierno abierto, transparente y ciudadanía consciente</v>
      </c>
      <c r="AS129" s="10">
        <v>57</v>
      </c>
      <c r="AT129" s="10" t="str">
        <f>IFERROR(VLOOKUP(AS129,PROGRAMAS!B2:C59,2,0), )</f>
        <v>Gestión pública local</v>
      </c>
      <c r="AU129" s="10">
        <v>2172</v>
      </c>
      <c r="AV129" s="10" t="str">
        <f>IFERROR(VLOOKUP(AU129,PROGRAMAS!G2:I24,2,0), )</f>
        <v>TEUSAQUILLO CON ACCIONES DE INSPECCIÓN, VIGILANCIA Y CONTROL DE MANERA TRANSPARENTE.</v>
      </c>
      <c r="AW129" s="22">
        <v>1</v>
      </c>
      <c r="AX129" s="22">
        <v>1</v>
      </c>
      <c r="AY129" s="22"/>
      <c r="AZ129" s="22"/>
      <c r="BA129" s="22"/>
      <c r="BB129" s="22"/>
      <c r="BC129" s="22"/>
      <c r="BD129" s="69"/>
      <c r="BE129" s="69"/>
      <c r="BF129" s="69"/>
      <c r="BG129" s="69"/>
      <c r="BH129" s="69"/>
      <c r="BI129" s="69"/>
      <c r="BJ129" s="69"/>
      <c r="BK129" s="69"/>
      <c r="BL129" s="69"/>
      <c r="BM129" s="69"/>
      <c r="BN129" s="5"/>
      <c r="BO129" s="22"/>
      <c r="BP129" s="5"/>
      <c r="BQ129" s="5"/>
      <c r="BR129" s="5"/>
      <c r="BS129" s="5"/>
      <c r="BT129" s="5"/>
      <c r="BU129" s="5"/>
      <c r="BV129" s="5"/>
      <c r="BW129" s="5"/>
      <c r="BX129" s="22"/>
      <c r="BY129" s="113">
        <v>6900000</v>
      </c>
      <c r="BZ129" s="22">
        <v>3</v>
      </c>
      <c r="CA129" s="22">
        <v>0</v>
      </c>
      <c r="CB129" s="9">
        <v>44919</v>
      </c>
      <c r="CC129" s="5"/>
      <c r="CD129" s="5"/>
      <c r="CE129" s="113"/>
      <c r="CF129" s="22"/>
      <c r="CG129" s="22"/>
      <c r="CH129" s="9"/>
      <c r="CI129" s="5"/>
      <c r="CJ129" s="5"/>
      <c r="CK129" s="5"/>
      <c r="CL129" s="5"/>
      <c r="CM129" s="22"/>
      <c r="CN129" s="9"/>
      <c r="CO129" s="5">
        <f t="shared" si="16"/>
        <v>6900000</v>
      </c>
      <c r="CP129" s="77">
        <f t="shared" si="17"/>
        <v>3</v>
      </c>
      <c r="CQ129" s="77">
        <f t="shared" si="18"/>
        <v>0</v>
      </c>
      <c r="CR129" s="9">
        <v>44919</v>
      </c>
      <c r="CS129" s="5">
        <f t="shared" si="19"/>
        <v>25300000</v>
      </c>
      <c r="CT129" s="5"/>
      <c r="CU129" s="10"/>
      <c r="CV129" s="10"/>
      <c r="CW129" s="10" t="s">
        <v>132</v>
      </c>
      <c r="CX129" s="10" t="s">
        <v>133</v>
      </c>
      <c r="CY129" s="10"/>
      <c r="CZ129" s="10" t="s">
        <v>239</v>
      </c>
      <c r="DA129" s="10" t="s">
        <v>604</v>
      </c>
      <c r="DB129" s="122" t="s">
        <v>605</v>
      </c>
      <c r="DC129" s="122" t="s">
        <v>487</v>
      </c>
    </row>
    <row r="130" spans="1:108" ht="16.5" customHeight="1">
      <c r="A130" s="119" t="s">
        <v>1385</v>
      </c>
      <c r="B130" s="10">
        <v>2022</v>
      </c>
      <c r="C130" s="16" t="s">
        <v>1386</v>
      </c>
      <c r="D130" s="138" t="s">
        <v>1387</v>
      </c>
      <c r="E130" s="18" t="s">
        <v>1388</v>
      </c>
      <c r="F130" s="10" t="s">
        <v>1389</v>
      </c>
      <c r="G130" s="10" t="s">
        <v>117</v>
      </c>
      <c r="H130" s="10" t="s">
        <v>118</v>
      </c>
      <c r="I130" s="10" t="s">
        <v>119</v>
      </c>
      <c r="J130" s="10" t="s">
        <v>1390</v>
      </c>
      <c r="K130" s="10" t="s">
        <v>1391</v>
      </c>
      <c r="L130" s="10" t="str">
        <f>_xlfn.CONCAT(K130,"_",BP130,"_",BS130,"_",BV130)</f>
        <v>OMAR AUGUSTO HERNADEZ PAEZ___</v>
      </c>
      <c r="M130" s="10" t="s">
        <v>122</v>
      </c>
      <c r="N130" s="93">
        <v>79510954</v>
      </c>
      <c r="O130" s="132"/>
      <c r="P130" s="10" t="s">
        <v>123</v>
      </c>
      <c r="Q130" s="10" t="s">
        <v>124</v>
      </c>
      <c r="R130" s="118" t="s">
        <v>326</v>
      </c>
      <c r="S130" s="118"/>
      <c r="T130" s="10"/>
      <c r="U130" s="10"/>
      <c r="V130" s="22"/>
      <c r="W130" s="10"/>
      <c r="X130" s="10"/>
      <c r="Y130" s="10" t="s">
        <v>1392</v>
      </c>
      <c r="Z130" s="22">
        <v>3204707620</v>
      </c>
      <c r="AA130" s="22"/>
      <c r="AB130" s="22">
        <v>8</v>
      </c>
      <c r="AC130" s="10">
        <v>0</v>
      </c>
      <c r="AD130" s="99">
        <v>44588</v>
      </c>
      <c r="AE130" s="103">
        <v>44590</v>
      </c>
      <c r="AF130" s="15" t="s">
        <v>827</v>
      </c>
      <c r="AG130" s="9">
        <v>44832</v>
      </c>
      <c r="AH130" s="113">
        <v>4520000</v>
      </c>
      <c r="AI130" s="113">
        <v>36160000</v>
      </c>
      <c r="AJ130" s="10" t="s">
        <v>1393</v>
      </c>
      <c r="AK130" s="10" t="s">
        <v>129</v>
      </c>
      <c r="AL130" s="10">
        <v>519</v>
      </c>
      <c r="AM130" s="10" t="s">
        <v>1394</v>
      </c>
      <c r="AN130" s="8" t="s">
        <v>413</v>
      </c>
      <c r="AO130" s="10" t="s">
        <v>131</v>
      </c>
      <c r="AP130" s="22">
        <v>3311603482148</v>
      </c>
      <c r="AQ130" s="10">
        <v>3</v>
      </c>
      <c r="AR130" s="10" t="str">
        <f>IFERROR(VLOOKUP(AQ130,PROGRAMAS!D2:E59,2,0), )</f>
        <v>Propósito 3: Inspirar confianza y legitimidad para vivir sin miedo y ser epicentro de cultura ciudadana, paz y reconciliación</v>
      </c>
      <c r="AS130" s="10">
        <v>48</v>
      </c>
      <c r="AT130" s="10" t="str">
        <f>IFERROR(VLOOKUP(AS130,PROGRAMAS!B2:C59,2,0), )</f>
        <v>Plataforma institucional para la seguridad y justicia</v>
      </c>
      <c r="AU130" s="10">
        <v>2148</v>
      </c>
      <c r="AV130" s="10" t="str">
        <f>IFERROR(VLOOKUP(AU130,PROGRAMAS!G2:I24,2,0), )</f>
        <v>TEUSAQUILLO UNA LOCALIDAD PARA LA PAZ, LA CONCERTACIÓN Y EL CUIDADO</v>
      </c>
      <c r="AW130" s="22">
        <v>1</v>
      </c>
      <c r="AX130" s="22">
        <v>1</v>
      </c>
      <c r="AY130" s="22"/>
      <c r="AZ130" s="22"/>
      <c r="BA130" s="22"/>
      <c r="BB130" s="22"/>
      <c r="BC130" s="22"/>
      <c r="BD130" s="69"/>
      <c r="BE130" s="69"/>
      <c r="BF130" s="69"/>
      <c r="BG130" s="69"/>
      <c r="BH130" s="69"/>
      <c r="BI130" s="69"/>
      <c r="BJ130" s="69"/>
      <c r="BK130" s="69"/>
      <c r="BL130" s="69"/>
      <c r="BM130" s="69"/>
      <c r="BN130" s="5"/>
      <c r="BO130" s="22"/>
      <c r="BP130" s="5"/>
      <c r="BQ130" s="5"/>
      <c r="BR130" s="5"/>
      <c r="BS130" s="5"/>
      <c r="BT130" s="5"/>
      <c r="BU130" s="5"/>
      <c r="BV130" s="5"/>
      <c r="BW130" s="5"/>
      <c r="BX130" s="22"/>
      <c r="BY130" s="113">
        <v>13560000</v>
      </c>
      <c r="BZ130" s="22">
        <v>3</v>
      </c>
      <c r="CA130" s="22">
        <v>0</v>
      </c>
      <c r="CB130" s="9">
        <v>44923</v>
      </c>
      <c r="CC130" s="5"/>
      <c r="CD130" s="5"/>
      <c r="CE130" s="113"/>
      <c r="CF130" s="22"/>
      <c r="CG130" s="22"/>
      <c r="CH130" s="9"/>
      <c r="CI130" s="5"/>
      <c r="CJ130" s="5"/>
      <c r="CK130" s="5"/>
      <c r="CL130" s="5"/>
      <c r="CM130" s="22"/>
      <c r="CN130" s="9"/>
      <c r="CO130" s="5">
        <f>+BY130+CE130+CK130</f>
        <v>13560000</v>
      </c>
      <c r="CP130" s="77">
        <f>BZ130+CF130+CL130</f>
        <v>3</v>
      </c>
      <c r="CQ130" s="77">
        <f>CA130+CG130+CM130</f>
        <v>0</v>
      </c>
      <c r="CR130" s="9">
        <v>44923</v>
      </c>
      <c r="CS130" s="5">
        <f>+AI130+BY130+CE130+CK130</f>
        <v>49720000</v>
      </c>
      <c r="CT130" s="5"/>
      <c r="CU130" s="10"/>
      <c r="CV130" s="10"/>
      <c r="CW130" s="10" t="s">
        <v>132</v>
      </c>
      <c r="CX130" s="10" t="s">
        <v>133</v>
      </c>
      <c r="CY130" s="10"/>
      <c r="CZ130" s="10" t="s">
        <v>239</v>
      </c>
      <c r="DA130" s="10" t="s">
        <v>447</v>
      </c>
      <c r="DB130" s="122" t="s">
        <v>448</v>
      </c>
      <c r="DC130" s="122" t="s">
        <v>150</v>
      </c>
    </row>
    <row r="131" spans="1:108" ht="16.5" customHeight="1">
      <c r="A131" s="119" t="s">
        <v>1395</v>
      </c>
      <c r="B131" s="10">
        <v>2022</v>
      </c>
      <c r="C131" s="16" t="s">
        <v>1396</v>
      </c>
      <c r="D131" s="138" t="s">
        <v>1397</v>
      </c>
      <c r="E131" s="18" t="s">
        <v>1398</v>
      </c>
      <c r="F131" s="10" t="s">
        <v>1399</v>
      </c>
      <c r="G131" s="10" t="s">
        <v>117</v>
      </c>
      <c r="H131" s="10" t="s">
        <v>118</v>
      </c>
      <c r="I131" s="10" t="s">
        <v>119</v>
      </c>
      <c r="J131" s="10" t="s">
        <v>824</v>
      </c>
      <c r="K131" s="10" t="s">
        <v>1400</v>
      </c>
      <c r="L131" s="10" t="str">
        <f t="shared" ref="L131:L162" si="20">_xlfn.CONCAT(K131,"_",BP131,"_",BS131,"_",BV131)</f>
        <v>SILVIA CAROLINA GIL LOBO___</v>
      </c>
      <c r="M131" s="10" t="s">
        <v>122</v>
      </c>
      <c r="N131" s="93">
        <v>1090383176</v>
      </c>
      <c r="O131" s="132"/>
      <c r="P131" s="10" t="s">
        <v>676</v>
      </c>
      <c r="Q131" s="10" t="s">
        <v>124</v>
      </c>
      <c r="R131" s="118" t="s">
        <v>826</v>
      </c>
      <c r="S131" s="118"/>
      <c r="T131" s="10"/>
      <c r="U131" s="10"/>
      <c r="V131" s="22"/>
      <c r="W131" s="10"/>
      <c r="X131" s="10"/>
      <c r="Y131" s="10"/>
      <c r="Z131" s="118">
        <v>3183795090</v>
      </c>
      <c r="AA131" s="22"/>
      <c r="AB131" s="22">
        <v>8</v>
      </c>
      <c r="AC131" s="10">
        <v>0</v>
      </c>
      <c r="AD131" s="99">
        <v>44588</v>
      </c>
      <c r="AE131" s="103">
        <v>44590</v>
      </c>
      <c r="AF131" s="15" t="s">
        <v>827</v>
      </c>
      <c r="AG131" s="9">
        <v>44832</v>
      </c>
      <c r="AH131" s="113">
        <v>4520000</v>
      </c>
      <c r="AI131" s="113">
        <v>36160000</v>
      </c>
      <c r="AJ131" s="10" t="s">
        <v>1401</v>
      </c>
      <c r="AK131" s="10" t="s">
        <v>129</v>
      </c>
      <c r="AL131" s="10">
        <v>514</v>
      </c>
      <c r="AM131" s="6" t="s">
        <v>1402</v>
      </c>
      <c r="AN131" s="8" t="s">
        <v>413</v>
      </c>
      <c r="AO131" s="10" t="s">
        <v>131</v>
      </c>
      <c r="AP131" s="22">
        <v>3311605572169</v>
      </c>
      <c r="AQ131" s="10">
        <v>5</v>
      </c>
      <c r="AR131" s="10" t="str">
        <f>IFERROR(VLOOKUP(AQ131,PROGRAMAS!D2:E59,2,0), )</f>
        <v>Propósito 5: Construir Bogotá - Región con gobierno abierto, transparente y ciudadanía consciente</v>
      </c>
      <c r="AS131" s="10">
        <v>57</v>
      </c>
      <c r="AT131" s="10" t="str">
        <f>IFERROR(VLOOKUP(AS131,PROGRAMAS!B2:C59,2,0), )</f>
        <v>Gestión pública local</v>
      </c>
      <c r="AU131" s="10">
        <v>2169</v>
      </c>
      <c r="AV131" s="10" t="str">
        <f>IFERROR(VLOOKUP(AU131,PROGRAMAS!G2:I24,2,0), )</f>
        <v>FORTALECIMIENTO INSTITUCIONAL Y RENDICIÓN DE CUENTAS</v>
      </c>
      <c r="AW131" s="22"/>
      <c r="AX131" s="22"/>
      <c r="AY131" s="22"/>
      <c r="AZ131" s="22"/>
      <c r="BA131" s="22"/>
      <c r="BB131" s="22"/>
      <c r="BC131" s="22"/>
      <c r="BD131" s="69"/>
      <c r="BE131" s="69"/>
      <c r="BF131" s="69"/>
      <c r="BG131" s="69"/>
      <c r="BH131" s="69"/>
      <c r="BI131" s="69"/>
      <c r="BJ131" s="69"/>
      <c r="BK131" s="69"/>
      <c r="BL131" s="69"/>
      <c r="BM131" s="69"/>
      <c r="BN131" s="5"/>
      <c r="BO131" s="22"/>
      <c r="BP131" s="5"/>
      <c r="BQ131" s="5"/>
      <c r="BR131" s="5"/>
      <c r="BS131" s="5"/>
      <c r="BT131" s="5"/>
      <c r="BU131" s="5"/>
      <c r="BV131" s="5"/>
      <c r="BW131" s="5"/>
      <c r="BX131" s="22"/>
      <c r="BY131" s="113"/>
      <c r="BZ131" s="22"/>
      <c r="CA131" s="22"/>
      <c r="CB131" s="9"/>
      <c r="CC131" s="5"/>
      <c r="CD131" s="5"/>
      <c r="CE131" s="113"/>
      <c r="CF131" s="22"/>
      <c r="CG131" s="22"/>
      <c r="CH131" s="9"/>
      <c r="CI131" s="5"/>
      <c r="CJ131" s="5"/>
      <c r="CK131" s="5"/>
      <c r="CL131" s="5"/>
      <c r="CM131" s="22"/>
      <c r="CN131" s="9"/>
      <c r="CO131" s="5">
        <f t="shared" ref="CO131:CO162" si="21">+BY131+CE131+CK131</f>
        <v>0</v>
      </c>
      <c r="CP131" s="77">
        <f t="shared" ref="CP131:CP162" si="22">BZ131+CF131+CL131</f>
        <v>0</v>
      </c>
      <c r="CQ131" s="77">
        <f t="shared" ref="CQ131:CQ162" si="23">CA131+CG131+CM131</f>
        <v>0</v>
      </c>
      <c r="CR131" s="9">
        <v>44832</v>
      </c>
      <c r="CS131" s="5">
        <f t="shared" ref="CS131:CS165" si="24">+AI131+BY131+CE131+CK131</f>
        <v>36160000</v>
      </c>
      <c r="CT131" s="5"/>
      <c r="CU131" s="10"/>
      <c r="CV131" s="10"/>
      <c r="CW131" s="10" t="s">
        <v>309</v>
      </c>
      <c r="CX131" s="10" t="s">
        <v>309</v>
      </c>
      <c r="CY131" s="10"/>
      <c r="CZ131" s="10" t="s">
        <v>239</v>
      </c>
      <c r="DA131" s="10" t="s">
        <v>715</v>
      </c>
      <c r="DB131" s="122" t="s">
        <v>716</v>
      </c>
      <c r="DC131" s="122" t="s">
        <v>150</v>
      </c>
    </row>
    <row r="132" spans="1:108" ht="16.5" customHeight="1">
      <c r="A132" s="119" t="s">
        <v>1403</v>
      </c>
      <c r="B132" s="10">
        <v>2022</v>
      </c>
      <c r="C132" s="16" t="s">
        <v>1404</v>
      </c>
      <c r="D132" s="138" t="s">
        <v>1405</v>
      </c>
      <c r="E132" s="18" t="s">
        <v>1406</v>
      </c>
      <c r="F132" s="10" t="s">
        <v>1407</v>
      </c>
      <c r="G132" s="10" t="s">
        <v>117</v>
      </c>
      <c r="H132" s="10" t="s">
        <v>118</v>
      </c>
      <c r="I132" s="10" t="s">
        <v>119</v>
      </c>
      <c r="J132" s="10" t="s">
        <v>1408</v>
      </c>
      <c r="K132" s="10" t="s">
        <v>1409</v>
      </c>
      <c r="L132" s="10" t="str">
        <f t="shared" si="20"/>
        <v>MAYRA ALEJANDRA SOTO ARCOS___</v>
      </c>
      <c r="M132" s="10" t="s">
        <v>122</v>
      </c>
      <c r="N132" s="93">
        <v>1032439173</v>
      </c>
      <c r="O132" s="132"/>
      <c r="P132" s="10" t="s">
        <v>123</v>
      </c>
      <c r="Q132" s="10" t="s">
        <v>124</v>
      </c>
      <c r="R132" s="118" t="s">
        <v>371</v>
      </c>
      <c r="S132" s="118"/>
      <c r="T132" s="10"/>
      <c r="U132" s="10"/>
      <c r="V132" s="22"/>
      <c r="W132" s="10"/>
      <c r="X132" s="10"/>
      <c r="Y132" s="10"/>
      <c r="Z132" s="118">
        <v>3017961565</v>
      </c>
      <c r="AA132" s="22"/>
      <c r="AB132" s="22">
        <v>8</v>
      </c>
      <c r="AC132" s="10">
        <v>0</v>
      </c>
      <c r="AD132" s="99">
        <v>44585</v>
      </c>
      <c r="AE132" s="103">
        <v>44586</v>
      </c>
      <c r="AF132" s="15" t="s">
        <v>596</v>
      </c>
      <c r="AG132" s="9">
        <v>44828</v>
      </c>
      <c r="AH132" s="113">
        <v>4520000</v>
      </c>
      <c r="AI132" s="113">
        <v>36160000</v>
      </c>
      <c r="AJ132" s="10" t="s">
        <v>1410</v>
      </c>
      <c r="AK132" s="10" t="s">
        <v>129</v>
      </c>
      <c r="AL132" s="10">
        <v>424</v>
      </c>
      <c r="AM132" s="10" t="s">
        <v>1411</v>
      </c>
      <c r="AN132" s="8" t="s">
        <v>1118</v>
      </c>
      <c r="AO132" s="10" t="s">
        <v>131</v>
      </c>
      <c r="AP132" s="22">
        <v>3311605572169</v>
      </c>
      <c r="AQ132" s="10">
        <v>5</v>
      </c>
      <c r="AR132" s="10" t="str">
        <f>IFERROR(VLOOKUP(AQ132,PROGRAMAS!D2:E59,2,0), )</f>
        <v>Propósito 5: Construir Bogotá - Región con gobierno abierto, transparente y ciudadanía consciente</v>
      </c>
      <c r="AS132" s="10">
        <v>57</v>
      </c>
      <c r="AT132" s="10" t="str">
        <f>IFERROR(VLOOKUP(AS132,PROGRAMAS!B2:C59,2,0), )</f>
        <v>Gestión pública local</v>
      </c>
      <c r="AU132" s="10">
        <v>2169</v>
      </c>
      <c r="AV132" s="10" t="str">
        <f>IFERROR(VLOOKUP(AU132,PROGRAMAS!G2:I24,2,0), )</f>
        <v>FORTALECIMIENTO INSTITUCIONAL Y RENDICIÓN DE CUENTAS</v>
      </c>
      <c r="AW132" s="22"/>
      <c r="AX132" s="22"/>
      <c r="AY132" s="22"/>
      <c r="AZ132" s="22">
        <v>1</v>
      </c>
      <c r="BA132" s="22"/>
      <c r="BB132" s="22"/>
      <c r="BC132" s="22"/>
      <c r="BD132" s="69"/>
      <c r="BE132" s="69"/>
      <c r="BF132" s="69"/>
      <c r="BG132" s="69">
        <v>44753</v>
      </c>
      <c r="BH132" s="69"/>
      <c r="BI132" s="69"/>
      <c r="BJ132" s="69"/>
      <c r="BK132" s="69">
        <v>44879</v>
      </c>
      <c r="BL132" s="69"/>
      <c r="BM132" s="69"/>
      <c r="BN132" s="5"/>
      <c r="BO132" s="22"/>
      <c r="BP132" s="5"/>
      <c r="BQ132" s="5"/>
      <c r="BR132" s="5"/>
      <c r="BS132" s="5"/>
      <c r="BT132" s="5"/>
      <c r="BU132" s="5"/>
      <c r="BV132" s="5"/>
      <c r="BW132" s="5"/>
      <c r="BX132" s="22"/>
      <c r="BY132" s="113"/>
      <c r="BZ132" s="22"/>
      <c r="CA132" s="22"/>
      <c r="CB132" s="9"/>
      <c r="CC132" s="5"/>
      <c r="CD132" s="5"/>
      <c r="CE132" s="113"/>
      <c r="CF132" s="22"/>
      <c r="CG132" s="22"/>
      <c r="CH132" s="9"/>
      <c r="CI132" s="5"/>
      <c r="CJ132" s="5"/>
      <c r="CK132" s="5"/>
      <c r="CL132" s="5"/>
      <c r="CM132" s="22"/>
      <c r="CN132" s="9"/>
      <c r="CO132" s="5">
        <f t="shared" si="21"/>
        <v>0</v>
      </c>
      <c r="CP132" s="77">
        <f t="shared" si="22"/>
        <v>0</v>
      </c>
      <c r="CQ132" s="77">
        <f t="shared" si="23"/>
        <v>0</v>
      </c>
      <c r="CR132" s="116">
        <v>44954</v>
      </c>
      <c r="CS132" s="5">
        <f t="shared" si="24"/>
        <v>36160000</v>
      </c>
      <c r="CT132" s="5"/>
      <c r="CU132" s="10"/>
      <c r="CV132" s="10"/>
      <c r="CW132" s="10" t="s">
        <v>132</v>
      </c>
      <c r="CX132" s="10" t="s">
        <v>133</v>
      </c>
      <c r="CY132" s="10"/>
      <c r="CZ132" s="10" t="s">
        <v>239</v>
      </c>
      <c r="DA132" s="10" t="s">
        <v>148</v>
      </c>
      <c r="DB132" s="122" t="s">
        <v>561</v>
      </c>
      <c r="DC132" s="122" t="s">
        <v>137</v>
      </c>
    </row>
    <row r="133" spans="1:108" ht="16.5" customHeight="1">
      <c r="A133" s="119" t="s">
        <v>1412</v>
      </c>
      <c r="B133" s="10">
        <v>2022</v>
      </c>
      <c r="C133" s="16" t="s">
        <v>1413</v>
      </c>
      <c r="D133" s="138" t="s">
        <v>1414</v>
      </c>
      <c r="E133" s="18" t="s">
        <v>1415</v>
      </c>
      <c r="F133" s="10" t="s">
        <v>1416</v>
      </c>
      <c r="G133" s="10" t="s">
        <v>117</v>
      </c>
      <c r="H133" s="10" t="s">
        <v>118</v>
      </c>
      <c r="I133" s="10" t="s">
        <v>119</v>
      </c>
      <c r="J133" s="10" t="s">
        <v>1417</v>
      </c>
      <c r="K133" s="10" t="s">
        <v>1418</v>
      </c>
      <c r="L133" s="10" t="str">
        <f t="shared" si="20"/>
        <v>CARLOS ALBERTO BERNAL DELATORRE___</v>
      </c>
      <c r="M133" s="10" t="s">
        <v>122</v>
      </c>
      <c r="N133" s="93">
        <v>80882438</v>
      </c>
      <c r="O133" s="132"/>
      <c r="P133" s="10" t="s">
        <v>123</v>
      </c>
      <c r="Q133" s="10" t="s">
        <v>124</v>
      </c>
      <c r="R133" s="118" t="s">
        <v>236</v>
      </c>
      <c r="S133" s="118"/>
      <c r="T133" s="10"/>
      <c r="U133" s="10"/>
      <c r="V133" s="22"/>
      <c r="W133" s="10"/>
      <c r="X133" s="10"/>
      <c r="Y133" s="10" t="s">
        <v>1419</v>
      </c>
      <c r="Z133" s="22">
        <v>3115252605</v>
      </c>
      <c r="AA133" s="22"/>
      <c r="AB133" s="22">
        <v>6</v>
      </c>
      <c r="AC133" s="10">
        <v>0</v>
      </c>
      <c r="AD133" s="99">
        <v>44589</v>
      </c>
      <c r="AE133" s="104">
        <v>44593</v>
      </c>
      <c r="AF133" s="15" t="s">
        <v>287</v>
      </c>
      <c r="AG133" s="9">
        <v>44773</v>
      </c>
      <c r="AH133" s="113">
        <v>2300000</v>
      </c>
      <c r="AI133" s="113">
        <v>13800000</v>
      </c>
      <c r="AJ133" s="10" t="s">
        <v>1420</v>
      </c>
      <c r="AK133" s="10" t="s">
        <v>129</v>
      </c>
      <c r="AL133" s="10">
        <v>517</v>
      </c>
      <c r="AM133" t="s">
        <v>1421</v>
      </c>
      <c r="AN133" s="73" t="s">
        <v>413</v>
      </c>
      <c r="AO133" s="10" t="s">
        <v>131</v>
      </c>
      <c r="AP133" s="22">
        <v>331160162094</v>
      </c>
      <c r="AQ133" s="10">
        <v>1</v>
      </c>
      <c r="AR133" s="10" t="str">
        <f>IFERROR(VLOOKUP(AQ133,PROGRAMAS!D2:E59,2,0), )</f>
        <v>Propósito 1: Hacer un nuevo contrato social para incrementar la inclusión social, productiva y política</v>
      </c>
      <c r="AS133" s="10">
        <v>6</v>
      </c>
      <c r="AT133" s="10" t="str">
        <f>IFERROR(VLOOKUP(AS133,PROGRAMAS!B2:C59,2,0), )</f>
        <v>Sistema Distrital de Cuidado</v>
      </c>
      <c r="AU133" s="10">
        <v>2094</v>
      </c>
      <c r="AV133" s="10" t="str">
        <f>IFERROR(VLOOKUP(AU133,PROGRAMAS!G2:I24,2,0), )</f>
        <v>TEUSAQUILLO CONSTRUYENDO ACCIONES PARA EL FORTALECIMIENTO DE CAPACIDADES DE LA GENTE, LA REACTIVACIÓN ECONÓMICA Y EL IMPULSO EMPRESARIAL E INDUSTRIAL DE LA LOCALIDAD.</v>
      </c>
      <c r="AW133" s="22">
        <v>1</v>
      </c>
      <c r="AX133" s="22">
        <v>1</v>
      </c>
      <c r="AY133" s="22"/>
      <c r="AZ133" s="22"/>
      <c r="BA133" s="22"/>
      <c r="BB133" s="22"/>
      <c r="BC133" s="22"/>
      <c r="BD133" s="69"/>
      <c r="BE133" s="69"/>
      <c r="BF133" s="69"/>
      <c r="BG133" s="69"/>
      <c r="BH133" s="69"/>
      <c r="BI133" s="69"/>
      <c r="BJ133" s="69"/>
      <c r="BK133" s="69"/>
      <c r="BL133" s="69"/>
      <c r="BM133" s="69"/>
      <c r="BN133" s="5"/>
      <c r="BO133" s="22"/>
      <c r="BP133" s="5"/>
      <c r="BQ133" s="5"/>
      <c r="BR133" s="5"/>
      <c r="BS133" s="5"/>
      <c r="BT133" s="5"/>
      <c r="BU133" s="5"/>
      <c r="BV133" s="5"/>
      <c r="BW133" s="5"/>
      <c r="BX133" s="22"/>
      <c r="BY133" s="113">
        <v>6900000</v>
      </c>
      <c r="BZ133" s="22">
        <v>3</v>
      </c>
      <c r="CA133" s="22">
        <v>0</v>
      </c>
      <c r="CB133" s="9">
        <v>44865</v>
      </c>
      <c r="CC133" s="5"/>
      <c r="CD133" s="5"/>
      <c r="CE133" s="113"/>
      <c r="CF133" s="22"/>
      <c r="CG133" s="22"/>
      <c r="CH133" s="9"/>
      <c r="CI133" s="5"/>
      <c r="CJ133" s="5"/>
      <c r="CK133" s="5"/>
      <c r="CL133" s="5"/>
      <c r="CM133" s="22"/>
      <c r="CN133" s="9"/>
      <c r="CO133" s="5">
        <f t="shared" si="21"/>
        <v>6900000</v>
      </c>
      <c r="CP133" s="77">
        <f t="shared" si="22"/>
        <v>3</v>
      </c>
      <c r="CQ133" s="77">
        <f t="shared" si="23"/>
        <v>0</v>
      </c>
      <c r="CR133" s="9">
        <v>44865</v>
      </c>
      <c r="CS133" s="5">
        <f t="shared" si="24"/>
        <v>20700000</v>
      </c>
      <c r="CT133" s="5"/>
      <c r="CU133" s="10"/>
      <c r="CV133" s="10"/>
      <c r="CW133" s="10" t="s">
        <v>309</v>
      </c>
      <c r="CX133" s="10" t="s">
        <v>309</v>
      </c>
      <c r="CY133" s="10"/>
      <c r="CZ133" s="10" t="s">
        <v>239</v>
      </c>
      <c r="DA133" s="10" t="s">
        <v>971</v>
      </c>
      <c r="DB133" s="122" t="s">
        <v>972</v>
      </c>
      <c r="DC133" s="122" t="s">
        <v>512</v>
      </c>
    </row>
    <row r="134" spans="1:108" ht="16.5" customHeight="1">
      <c r="A134" s="119" t="s">
        <v>1422</v>
      </c>
      <c r="B134" s="10">
        <v>2022</v>
      </c>
      <c r="C134" s="16" t="s">
        <v>1423</v>
      </c>
      <c r="D134" s="138" t="s">
        <v>1424</v>
      </c>
      <c r="E134" s="18" t="s">
        <v>1425</v>
      </c>
      <c r="F134" s="10" t="s">
        <v>1426</v>
      </c>
      <c r="G134" s="10" t="s">
        <v>117</v>
      </c>
      <c r="H134" s="10" t="s">
        <v>118</v>
      </c>
      <c r="I134" s="10" t="s">
        <v>119</v>
      </c>
      <c r="J134" s="10" t="s">
        <v>1427</v>
      </c>
      <c r="K134" s="10" t="s">
        <v>1428</v>
      </c>
      <c r="L134" s="10" t="str">
        <f t="shared" si="20"/>
        <v>WILLINTON ALDEMAR TOLOSA ALBA___</v>
      </c>
      <c r="M134" s="10" t="s">
        <v>122</v>
      </c>
      <c r="N134" s="93">
        <v>1019115093</v>
      </c>
      <c r="O134" s="132"/>
      <c r="P134" s="10" t="s">
        <v>123</v>
      </c>
      <c r="Q134" s="10" t="s">
        <v>124</v>
      </c>
      <c r="R134" s="118" t="s">
        <v>1429</v>
      </c>
      <c r="S134" s="118"/>
      <c r="T134" s="10"/>
      <c r="U134" s="10"/>
      <c r="V134" s="22"/>
      <c r="W134" s="10"/>
      <c r="X134" s="10"/>
      <c r="Y134" s="10"/>
      <c r="Z134" s="22">
        <v>3143686305</v>
      </c>
      <c r="AA134" s="22"/>
      <c r="AB134" s="22">
        <v>8</v>
      </c>
      <c r="AC134" s="10">
        <v>0</v>
      </c>
      <c r="AD134" s="99">
        <v>44588</v>
      </c>
      <c r="AE134" s="104">
        <v>44593</v>
      </c>
      <c r="AF134" s="15" t="s">
        <v>287</v>
      </c>
      <c r="AG134" s="9">
        <v>44834</v>
      </c>
      <c r="AH134" s="113">
        <v>4520000</v>
      </c>
      <c r="AI134" s="113">
        <v>36160000</v>
      </c>
      <c r="AJ134" s="10" t="s">
        <v>1430</v>
      </c>
      <c r="AK134" s="10" t="s">
        <v>129</v>
      </c>
      <c r="AL134" s="10">
        <v>536</v>
      </c>
      <c r="AM134" s="10" t="s">
        <v>1431</v>
      </c>
      <c r="AN134" s="8" t="s">
        <v>413</v>
      </c>
      <c r="AO134" s="10" t="s">
        <v>131</v>
      </c>
      <c r="AP134" s="22">
        <v>331160162094</v>
      </c>
      <c r="AQ134" s="10">
        <v>1</v>
      </c>
      <c r="AR134" s="10" t="str">
        <f>IFERROR(VLOOKUP(AQ134,PROGRAMAS!D2:E59,2,0), )</f>
        <v>Propósito 1: Hacer un nuevo contrato social para incrementar la inclusión social, productiva y política</v>
      </c>
      <c r="AS134" s="10">
        <v>6</v>
      </c>
      <c r="AT134" s="10" t="str">
        <f>IFERROR(VLOOKUP(AS134,PROGRAMAS!B2:C59,2,0), )</f>
        <v>Sistema Distrital de Cuidado</v>
      </c>
      <c r="AU134" s="10">
        <v>2094</v>
      </c>
      <c r="AV134" s="10" t="str">
        <f>IFERROR(VLOOKUP(AU134,PROGRAMAS!G2:I24,2,0), )</f>
        <v>TEUSAQUILLO CONSTRUYENDO ACCIONES PARA EL FORTALECIMIENTO DE CAPACIDADES DE LA GENTE, LA REACTIVACIÓN ECONÓMICA Y EL IMPULSO EMPRESARIAL E INDUSTRIAL DE LA LOCALIDAD.</v>
      </c>
      <c r="AW134" s="22">
        <v>1</v>
      </c>
      <c r="AX134" s="22">
        <v>1</v>
      </c>
      <c r="AY134" s="22"/>
      <c r="AZ134" s="22"/>
      <c r="BA134" s="22"/>
      <c r="BB134" s="22"/>
      <c r="BC134" s="22"/>
      <c r="BD134" s="69"/>
      <c r="BE134" s="69"/>
      <c r="BF134" s="69"/>
      <c r="BG134" s="69"/>
      <c r="BH134" s="69"/>
      <c r="BI134" s="69"/>
      <c r="BJ134" s="69"/>
      <c r="BK134" s="69"/>
      <c r="BL134" s="69"/>
      <c r="BM134" s="69"/>
      <c r="BN134" s="5"/>
      <c r="BO134" s="22"/>
      <c r="BP134" s="5"/>
      <c r="BQ134" s="5"/>
      <c r="BR134" s="5"/>
      <c r="BS134" s="5"/>
      <c r="BT134" s="5"/>
      <c r="BU134" s="5"/>
      <c r="BV134" s="5"/>
      <c r="BW134" s="5"/>
      <c r="BX134" s="22"/>
      <c r="BY134" s="113">
        <v>13560000</v>
      </c>
      <c r="BZ134" s="22">
        <v>3</v>
      </c>
      <c r="CA134" s="22">
        <v>0</v>
      </c>
      <c r="CB134" s="9">
        <v>44926</v>
      </c>
      <c r="CC134" s="5"/>
      <c r="CD134" s="5"/>
      <c r="CE134" s="113"/>
      <c r="CF134" s="22"/>
      <c r="CG134" s="22"/>
      <c r="CH134" s="9"/>
      <c r="CI134" s="5"/>
      <c r="CJ134" s="5"/>
      <c r="CK134" s="5"/>
      <c r="CL134" s="5"/>
      <c r="CM134" s="22"/>
      <c r="CN134" s="9"/>
      <c r="CO134" s="5">
        <f t="shared" si="21"/>
        <v>13560000</v>
      </c>
      <c r="CP134" s="77">
        <f t="shared" si="22"/>
        <v>3</v>
      </c>
      <c r="CQ134" s="77">
        <f t="shared" si="23"/>
        <v>0</v>
      </c>
      <c r="CR134" s="116">
        <v>44926</v>
      </c>
      <c r="CS134" s="5">
        <f t="shared" si="24"/>
        <v>49720000</v>
      </c>
      <c r="CT134" s="5"/>
      <c r="CU134" s="10"/>
      <c r="CV134" s="10"/>
      <c r="CW134" s="10" t="s">
        <v>132</v>
      </c>
      <c r="CX134" s="10" t="s">
        <v>133</v>
      </c>
      <c r="CY134" s="10"/>
      <c r="CZ134" s="10" t="s">
        <v>239</v>
      </c>
      <c r="DA134" s="10" t="s">
        <v>447</v>
      </c>
      <c r="DB134" s="122" t="s">
        <v>448</v>
      </c>
      <c r="DC134" s="122" t="s">
        <v>150</v>
      </c>
    </row>
    <row r="135" spans="1:108" ht="16.5" customHeight="1">
      <c r="A135" s="119" t="s">
        <v>1432</v>
      </c>
      <c r="B135" s="10">
        <v>2022</v>
      </c>
      <c r="C135" s="16" t="s">
        <v>1433</v>
      </c>
      <c r="D135" s="138" t="s">
        <v>1434</v>
      </c>
      <c r="E135" s="18" t="s">
        <v>1435</v>
      </c>
      <c r="F135" s="10" t="s">
        <v>1436</v>
      </c>
      <c r="G135" s="10" t="s">
        <v>117</v>
      </c>
      <c r="H135" s="10" t="s">
        <v>118</v>
      </c>
      <c r="I135" s="10" t="s">
        <v>119</v>
      </c>
      <c r="J135" s="10" t="s">
        <v>1437</v>
      </c>
      <c r="K135" s="10" t="s">
        <v>1438</v>
      </c>
      <c r="L135" s="10" t="str">
        <f t="shared" si="20"/>
        <v>HERNAN DANIEL HENANDEZ RUBIANO___</v>
      </c>
      <c r="M135" s="10" t="s">
        <v>122</v>
      </c>
      <c r="N135" s="93">
        <v>1030648019</v>
      </c>
      <c r="O135" s="132"/>
      <c r="P135" s="10" t="s">
        <v>123</v>
      </c>
      <c r="Q135" s="10" t="s">
        <v>124</v>
      </c>
      <c r="R135" s="118" t="s">
        <v>125</v>
      </c>
      <c r="S135" s="118"/>
      <c r="T135" s="10"/>
      <c r="U135" s="10"/>
      <c r="V135" s="22"/>
      <c r="W135" s="10"/>
      <c r="X135" s="10"/>
      <c r="Y135" s="10"/>
      <c r="Z135" s="22" t="s">
        <v>1439</v>
      </c>
      <c r="AA135" s="22"/>
      <c r="AB135" s="22">
        <v>8</v>
      </c>
      <c r="AC135" s="10">
        <v>0</v>
      </c>
      <c r="AD135" s="99">
        <v>44587</v>
      </c>
      <c r="AE135" s="103">
        <v>44593</v>
      </c>
      <c r="AF135" s="15" t="s">
        <v>287</v>
      </c>
      <c r="AG135" s="9">
        <v>44834</v>
      </c>
      <c r="AH135" s="113">
        <v>2600000</v>
      </c>
      <c r="AI135" s="113">
        <v>20800000</v>
      </c>
      <c r="AJ135" s="10" t="s">
        <v>1440</v>
      </c>
      <c r="AK135" s="10" t="s">
        <v>129</v>
      </c>
      <c r="AL135" s="10">
        <v>468</v>
      </c>
      <c r="AM135" t="s">
        <v>1441</v>
      </c>
      <c r="AN135" s="73" t="s">
        <v>935</v>
      </c>
      <c r="AO135" s="10" t="s">
        <v>131</v>
      </c>
      <c r="AP135" s="22">
        <v>3311603432164</v>
      </c>
      <c r="AQ135" s="10">
        <v>3</v>
      </c>
      <c r="AR135" s="10" t="str">
        <f>IFERROR(VLOOKUP(AQ135,PROGRAMAS!D2:E59,2,0), )</f>
        <v>Propósito 3: Inspirar confianza y legitimidad para vivir sin miedo y ser epicentro de cultura ciudadana, paz y reconciliación</v>
      </c>
      <c r="AS135" s="10">
        <v>43</v>
      </c>
      <c r="AT135" s="10" t="str">
        <f>IFERROR(VLOOKUP(AS135,PROGRAMAS!B2:C59,2,0), )</f>
        <v>Cultura ciudadana para la confianza, la convivencia y la participación desde la vida cotidiana</v>
      </c>
      <c r="AU135" s="10">
        <v>2164</v>
      </c>
      <c r="AV135" s="10" t="str">
        <f>IFERROR(VLOOKUP(AU135,PROGRAMAS!G2:I24,2,0), )</f>
        <v>TEUSAQUILLO RESPIRA CONFIANZA Y SEGURIDAD CIUDADANA</v>
      </c>
      <c r="AW135" s="22">
        <v>1</v>
      </c>
      <c r="AX135" s="22">
        <v>1</v>
      </c>
      <c r="AY135" s="22"/>
      <c r="AZ135" s="22"/>
      <c r="BA135" s="22"/>
      <c r="BB135" s="22"/>
      <c r="BC135" s="22"/>
      <c r="BD135" s="69"/>
      <c r="BE135" s="69"/>
      <c r="BF135" s="69"/>
      <c r="BG135" s="69"/>
      <c r="BH135" s="69"/>
      <c r="BI135" s="69"/>
      <c r="BJ135" s="69"/>
      <c r="BK135" s="69"/>
      <c r="BL135" s="69"/>
      <c r="BM135" s="69"/>
      <c r="BN135" s="5"/>
      <c r="BO135" s="22"/>
      <c r="BP135" s="5"/>
      <c r="BQ135" s="5"/>
      <c r="BR135" s="5"/>
      <c r="BS135" s="5"/>
      <c r="BT135" s="5"/>
      <c r="BU135" s="5"/>
      <c r="BV135" s="5"/>
      <c r="BW135" s="5"/>
      <c r="BX135" s="22"/>
      <c r="BY135" s="113">
        <v>9100000</v>
      </c>
      <c r="BZ135" s="22">
        <v>3</v>
      </c>
      <c r="CA135" s="22">
        <v>15</v>
      </c>
      <c r="CB135" s="9">
        <v>44941</v>
      </c>
      <c r="CC135" s="5"/>
      <c r="CD135" s="5"/>
      <c r="CE135" s="113"/>
      <c r="CF135" s="22"/>
      <c r="CG135" s="22"/>
      <c r="CH135" s="9"/>
      <c r="CI135" s="5"/>
      <c r="CJ135" s="5"/>
      <c r="CK135" s="5"/>
      <c r="CL135" s="5"/>
      <c r="CM135" s="22"/>
      <c r="CN135" s="9"/>
      <c r="CO135" s="5">
        <f t="shared" si="21"/>
        <v>9100000</v>
      </c>
      <c r="CP135" s="77">
        <f t="shared" si="22"/>
        <v>3</v>
      </c>
      <c r="CQ135" s="77">
        <f t="shared" si="23"/>
        <v>15</v>
      </c>
      <c r="CR135" s="9">
        <v>44941</v>
      </c>
      <c r="CS135" s="5">
        <f t="shared" si="24"/>
        <v>29900000</v>
      </c>
      <c r="CT135" s="5"/>
      <c r="CU135" s="10"/>
      <c r="CV135" s="10"/>
      <c r="CW135" s="10" t="s">
        <v>132</v>
      </c>
      <c r="CX135" s="10" t="s">
        <v>133</v>
      </c>
      <c r="CY135" s="10"/>
      <c r="CZ135" s="10" t="s">
        <v>239</v>
      </c>
      <c r="DA135" s="10" t="s">
        <v>271</v>
      </c>
      <c r="DB135" s="122" t="s">
        <v>367</v>
      </c>
      <c r="DC135" s="122" t="s">
        <v>137</v>
      </c>
    </row>
    <row r="136" spans="1:108" ht="15.75" customHeight="1">
      <c r="A136" s="119" t="s">
        <v>1442</v>
      </c>
      <c r="B136" s="10">
        <v>2022</v>
      </c>
      <c r="C136" s="16" t="s">
        <v>1443</v>
      </c>
      <c r="D136" s="138" t="s">
        <v>1444</v>
      </c>
      <c r="E136" s="90" t="s">
        <v>1445</v>
      </c>
      <c r="F136" s="10" t="s">
        <v>1446</v>
      </c>
      <c r="G136" s="10" t="s">
        <v>117</v>
      </c>
      <c r="H136" s="10" t="s">
        <v>118</v>
      </c>
      <c r="I136" s="10" t="s">
        <v>119</v>
      </c>
      <c r="J136" s="10" t="s">
        <v>1447</v>
      </c>
      <c r="K136" s="10" t="s">
        <v>1448</v>
      </c>
      <c r="L136" s="10" t="str">
        <f t="shared" si="20"/>
        <v>MARIA ELENA ORTEGA AMAYA___</v>
      </c>
      <c r="M136" s="10" t="s">
        <v>122</v>
      </c>
      <c r="N136" s="93">
        <v>52865785</v>
      </c>
      <c r="O136" s="132"/>
      <c r="P136" s="10" t="s">
        <v>123</v>
      </c>
      <c r="Q136" s="10" t="s">
        <v>124</v>
      </c>
      <c r="R136" s="118" t="s">
        <v>1429</v>
      </c>
      <c r="S136" s="118"/>
      <c r="T136" s="10"/>
      <c r="U136" s="10"/>
      <c r="V136" s="22"/>
      <c r="W136" s="10"/>
      <c r="X136" s="10"/>
      <c r="Y136" s="10" t="s">
        <v>1449</v>
      </c>
      <c r="Z136" s="22">
        <v>3212444104</v>
      </c>
      <c r="AA136" s="22"/>
      <c r="AB136" s="22">
        <v>8</v>
      </c>
      <c r="AC136" s="10">
        <v>0</v>
      </c>
      <c r="AD136" s="99">
        <v>44583</v>
      </c>
      <c r="AE136" s="99">
        <v>44585</v>
      </c>
      <c r="AF136" s="15" t="s">
        <v>524</v>
      </c>
      <c r="AG136" s="9">
        <v>44827</v>
      </c>
      <c r="AH136" s="113">
        <v>4520000</v>
      </c>
      <c r="AI136" s="113">
        <v>36160000</v>
      </c>
      <c r="AJ136" s="10" t="s">
        <v>1450</v>
      </c>
      <c r="AK136" s="10" t="s">
        <v>129</v>
      </c>
      <c r="AL136" s="10">
        <v>409</v>
      </c>
      <c r="AM136" s="10" t="s">
        <v>1451</v>
      </c>
      <c r="AN136" s="8" t="s">
        <v>1118</v>
      </c>
      <c r="AO136" s="10" t="s">
        <v>131</v>
      </c>
      <c r="AP136" s="22">
        <v>3311601242087</v>
      </c>
      <c r="AQ136" s="10">
        <v>1</v>
      </c>
      <c r="AR136" s="10" t="str">
        <f>IFERROR(VLOOKUP(AQ136,PROGRAMAS!D2:E59,2,0), )</f>
        <v>Propósito 1: Hacer un nuevo contrato social para incrementar la inclusión social, productiva y política</v>
      </c>
      <c r="AS136" s="10">
        <v>24</v>
      </c>
      <c r="AT136" s="10" t="str">
        <f>IFERROR(VLOOKUP(AS136,PROGRAMAS!B2:C59,2,0), )</f>
        <v>Bogotá región emprendedora e innovadora</v>
      </c>
      <c r="AU136" s="11">
        <v>2087</v>
      </c>
      <c r="AV136" s="10" t="str">
        <f>IFERROR(VLOOKUP(AU136,PROGRAMAS!G2:I24,2,0), )</f>
        <v xml:space="preserve">TEUSAQUILLO RESPIRA AGRICULTURA_x000D_
</v>
      </c>
      <c r="AW136" s="22">
        <v>1</v>
      </c>
      <c r="AX136" s="22">
        <v>1</v>
      </c>
      <c r="AY136" s="22"/>
      <c r="AZ136" s="22"/>
      <c r="BA136" s="22"/>
      <c r="BB136" s="22"/>
      <c r="BC136" s="22"/>
      <c r="BD136" s="69"/>
      <c r="BE136" s="69"/>
      <c r="BF136" s="69"/>
      <c r="BG136" s="69"/>
      <c r="BH136" s="69"/>
      <c r="BI136" s="69"/>
      <c r="BJ136" s="69"/>
      <c r="BK136" s="69"/>
      <c r="BL136" s="69"/>
      <c r="BM136" s="69"/>
      <c r="BN136" s="5"/>
      <c r="BO136" s="22"/>
      <c r="BP136" s="5"/>
      <c r="BQ136" s="5"/>
      <c r="BR136" s="5"/>
      <c r="BS136" s="5"/>
      <c r="BT136" s="5"/>
      <c r="BU136" s="5"/>
      <c r="BV136" s="5"/>
      <c r="BW136" s="5"/>
      <c r="BX136" s="22"/>
      <c r="BY136" s="113">
        <v>15820000</v>
      </c>
      <c r="BZ136" s="22">
        <v>3</v>
      </c>
      <c r="CA136" s="22">
        <v>15</v>
      </c>
      <c r="CB136" s="9">
        <v>44934</v>
      </c>
      <c r="CC136" s="5"/>
      <c r="CD136" s="5"/>
      <c r="CE136" s="113"/>
      <c r="CF136" s="22"/>
      <c r="CG136" s="22"/>
      <c r="CH136" s="9"/>
      <c r="CI136" s="5"/>
      <c r="CJ136" s="5"/>
      <c r="CK136" s="5"/>
      <c r="CL136" s="5"/>
      <c r="CM136" s="22"/>
      <c r="CN136" s="9"/>
      <c r="CO136" s="5">
        <f t="shared" si="21"/>
        <v>15820000</v>
      </c>
      <c r="CP136" s="77">
        <f t="shared" si="22"/>
        <v>3</v>
      </c>
      <c r="CQ136" s="77">
        <f t="shared" si="23"/>
        <v>15</v>
      </c>
      <c r="CR136" s="9">
        <v>44934</v>
      </c>
      <c r="CS136" s="5">
        <f t="shared" si="24"/>
        <v>51980000</v>
      </c>
      <c r="CT136" s="5"/>
      <c r="CU136" s="10"/>
      <c r="CV136" s="10"/>
      <c r="CW136" s="10" t="s">
        <v>132</v>
      </c>
      <c r="CX136" s="10" t="s">
        <v>133</v>
      </c>
      <c r="CY136" s="10"/>
      <c r="CZ136" s="10" t="s">
        <v>203</v>
      </c>
      <c r="DA136" s="10" t="s">
        <v>447</v>
      </c>
      <c r="DB136" s="122" t="s">
        <v>448</v>
      </c>
      <c r="DC136" s="122" t="s">
        <v>150</v>
      </c>
    </row>
    <row r="137" spans="1:108" ht="16.5" customHeight="1">
      <c r="A137" s="119" t="s">
        <v>1452</v>
      </c>
      <c r="B137" s="10">
        <v>2022</v>
      </c>
      <c r="C137" s="16" t="s">
        <v>1453</v>
      </c>
      <c r="D137" s="138" t="s">
        <v>1454</v>
      </c>
      <c r="E137" s="18" t="s">
        <v>1455</v>
      </c>
      <c r="F137" s="10" t="s">
        <v>1456</v>
      </c>
      <c r="G137" s="10" t="s">
        <v>117</v>
      </c>
      <c r="H137" s="10" t="s">
        <v>118</v>
      </c>
      <c r="I137" s="10" t="s">
        <v>119</v>
      </c>
      <c r="J137" s="10" t="s">
        <v>1457</v>
      </c>
      <c r="K137" s="10" t="s">
        <v>1458</v>
      </c>
      <c r="L137" s="10" t="str">
        <f t="shared" si="20"/>
        <v>DIANA ALEJANDRA PARRA RODRIGUEZ___</v>
      </c>
      <c r="M137" s="10" t="s">
        <v>122</v>
      </c>
      <c r="N137" s="93">
        <v>1016043898</v>
      </c>
      <c r="O137" s="132"/>
      <c r="P137" s="10" t="s">
        <v>123</v>
      </c>
      <c r="Q137" s="10" t="s">
        <v>124</v>
      </c>
      <c r="R137" s="118" t="s">
        <v>1429</v>
      </c>
      <c r="S137" s="118"/>
      <c r="T137" s="10"/>
      <c r="U137" s="10"/>
      <c r="V137" s="22"/>
      <c r="W137" s="10"/>
      <c r="X137" s="10"/>
      <c r="Y137" s="10" t="s">
        <v>1459</v>
      </c>
      <c r="Z137" s="22">
        <v>3504415857</v>
      </c>
      <c r="AA137" s="22"/>
      <c r="AB137" s="22">
        <v>8</v>
      </c>
      <c r="AC137" s="10">
        <v>0</v>
      </c>
      <c r="AD137" s="99">
        <v>44583</v>
      </c>
      <c r="AE137" s="99">
        <v>44585</v>
      </c>
      <c r="AF137" s="15" t="s">
        <v>524</v>
      </c>
      <c r="AG137" s="9">
        <v>44827</v>
      </c>
      <c r="AH137" s="113">
        <v>4520000</v>
      </c>
      <c r="AI137" s="113">
        <v>36160000</v>
      </c>
      <c r="AJ137" s="10" t="s">
        <v>1460</v>
      </c>
      <c r="AK137" s="10" t="s">
        <v>129</v>
      </c>
      <c r="AL137" s="10">
        <v>415</v>
      </c>
      <c r="AM137" s="10" t="s">
        <v>1461</v>
      </c>
      <c r="AN137" s="8" t="s">
        <v>1118</v>
      </c>
      <c r="AO137" s="10" t="s">
        <v>131</v>
      </c>
      <c r="AP137" s="22">
        <v>3311602342142</v>
      </c>
      <c r="AQ137" s="10">
        <v>2</v>
      </c>
      <c r="AR137" s="10" t="str">
        <f>IFERROR(VLOOKUP(AQ137,PROGRAMAS!D2:E59,2,0), )</f>
        <v>Propósito 2 : Cambiar Nuestros Hábitos de Vida para Reverdecer a Bogotá y Adaptarnos y Mitigar la Crisis Climática</v>
      </c>
      <c r="AS137" s="10">
        <v>34</v>
      </c>
      <c r="AT137" s="10" t="str">
        <f>IFERROR(VLOOKUP(AS137,PROGRAMAS!B2:C59,2,0), )</f>
        <v>Bogotá protectora de los animales</v>
      </c>
      <c r="AU137" s="10">
        <v>2142</v>
      </c>
      <c r="AV137" s="10" t="str">
        <f>IFERROR(VLOOKUP(AU137,PROGRAMAS!G2:I24,2,0), )</f>
        <v>TEUSAQUILLO RESPIRA BIENESTAR POR LOS ANIMALES</v>
      </c>
      <c r="AW137" s="22">
        <v>1</v>
      </c>
      <c r="AX137" s="22">
        <v>1</v>
      </c>
      <c r="AY137" s="22"/>
      <c r="AZ137" s="22"/>
      <c r="BA137" s="22"/>
      <c r="BB137" s="22"/>
      <c r="BC137" s="22"/>
      <c r="BD137" s="69"/>
      <c r="BE137" s="69"/>
      <c r="BF137" s="69"/>
      <c r="BG137" s="69"/>
      <c r="BH137" s="69"/>
      <c r="BI137" s="69"/>
      <c r="BJ137" s="69"/>
      <c r="BK137" s="69"/>
      <c r="BL137" s="69"/>
      <c r="BM137" s="69"/>
      <c r="BN137" s="5"/>
      <c r="BO137" s="22"/>
      <c r="BP137" s="5"/>
      <c r="BQ137" s="5"/>
      <c r="BR137" s="5"/>
      <c r="BS137" s="5"/>
      <c r="BT137" s="5"/>
      <c r="BU137" s="5"/>
      <c r="BV137" s="5"/>
      <c r="BW137" s="5"/>
      <c r="BX137" s="22"/>
      <c r="BY137" s="113">
        <v>14614667</v>
      </c>
      <c r="BZ137" s="22">
        <v>3</v>
      </c>
      <c r="CA137" s="22">
        <v>8</v>
      </c>
      <c r="CB137" s="9">
        <v>44926</v>
      </c>
      <c r="CC137" s="5"/>
      <c r="CD137" s="5"/>
      <c r="CE137" s="113"/>
      <c r="CF137" s="22"/>
      <c r="CG137" s="22"/>
      <c r="CH137" s="9"/>
      <c r="CI137" s="5"/>
      <c r="CJ137" s="5"/>
      <c r="CK137" s="5"/>
      <c r="CL137" s="5"/>
      <c r="CM137" s="22"/>
      <c r="CN137" s="9"/>
      <c r="CO137" s="5">
        <f t="shared" si="21"/>
        <v>14614667</v>
      </c>
      <c r="CP137" s="77">
        <f t="shared" si="22"/>
        <v>3</v>
      </c>
      <c r="CQ137" s="77">
        <f t="shared" si="23"/>
        <v>8</v>
      </c>
      <c r="CR137" s="9">
        <v>44926</v>
      </c>
      <c r="CS137" s="5">
        <f t="shared" si="24"/>
        <v>50774667</v>
      </c>
      <c r="CT137" s="5"/>
      <c r="CU137" s="10"/>
      <c r="CV137" s="10"/>
      <c r="CW137" s="10" t="s">
        <v>132</v>
      </c>
      <c r="CX137" s="10" t="s">
        <v>133</v>
      </c>
      <c r="CY137" s="10"/>
      <c r="CZ137" s="10" t="s">
        <v>203</v>
      </c>
      <c r="DA137" s="10" t="s">
        <v>655</v>
      </c>
      <c r="DB137" s="122" t="s">
        <v>807</v>
      </c>
      <c r="DC137" s="122" t="s">
        <v>150</v>
      </c>
    </row>
    <row r="138" spans="1:108" ht="16.5" customHeight="1">
      <c r="A138" s="119" t="s">
        <v>1462</v>
      </c>
      <c r="B138" s="10">
        <v>2022</v>
      </c>
      <c r="C138" s="16" t="s">
        <v>1463</v>
      </c>
      <c r="D138" s="138" t="s">
        <v>1464</v>
      </c>
      <c r="E138" s="18" t="s">
        <v>1465</v>
      </c>
      <c r="F138" s="10" t="s">
        <v>1466</v>
      </c>
      <c r="G138" s="10" t="s">
        <v>117</v>
      </c>
      <c r="H138" s="10" t="s">
        <v>118</v>
      </c>
      <c r="I138" s="10" t="s">
        <v>119</v>
      </c>
      <c r="J138" s="10" t="s">
        <v>1457</v>
      </c>
      <c r="K138" s="10" t="s">
        <v>957</v>
      </c>
      <c r="L138" s="10" t="str">
        <f t="shared" si="20"/>
        <v>YANINA DEL PILAR AREVALO ARIZA___</v>
      </c>
      <c r="M138" s="10" t="s">
        <v>122</v>
      </c>
      <c r="N138" s="93">
        <v>1026267681</v>
      </c>
      <c r="O138" s="132"/>
      <c r="P138" s="10" t="s">
        <v>123</v>
      </c>
      <c r="Q138" s="10" t="s">
        <v>124</v>
      </c>
      <c r="R138" s="118" t="s">
        <v>1429</v>
      </c>
      <c r="S138" s="118"/>
      <c r="T138" s="10"/>
      <c r="U138" s="10"/>
      <c r="V138" s="22"/>
      <c r="W138" s="10"/>
      <c r="X138" s="10"/>
      <c r="Y138" s="10"/>
      <c r="Z138" s="22">
        <v>3016043238</v>
      </c>
      <c r="AA138" s="22"/>
      <c r="AB138" s="22">
        <v>8</v>
      </c>
      <c r="AC138" s="10">
        <v>0</v>
      </c>
      <c r="AD138" s="99">
        <v>44586</v>
      </c>
      <c r="AE138" s="99">
        <v>44588</v>
      </c>
      <c r="AF138" s="15" t="s">
        <v>401</v>
      </c>
      <c r="AG138" s="9">
        <v>44830</v>
      </c>
      <c r="AH138" s="113">
        <v>4520000</v>
      </c>
      <c r="AI138" s="113">
        <v>36160000</v>
      </c>
      <c r="AJ138" s="10" t="s">
        <v>1467</v>
      </c>
      <c r="AK138" s="10" t="s">
        <v>129</v>
      </c>
      <c r="AL138" s="10">
        <v>459</v>
      </c>
      <c r="AM138" s="10" t="s">
        <v>1468</v>
      </c>
      <c r="AN138" s="8" t="s">
        <v>935</v>
      </c>
      <c r="AO138" s="10" t="s">
        <v>131</v>
      </c>
      <c r="AP138" s="22">
        <v>3311602342142</v>
      </c>
      <c r="AQ138" s="10">
        <v>2</v>
      </c>
      <c r="AR138" s="10" t="str">
        <f>IFERROR(VLOOKUP(AQ138,PROGRAMAS!D2:E59,2,0), )</f>
        <v>Propósito 2 : Cambiar Nuestros Hábitos de Vida para Reverdecer a Bogotá y Adaptarnos y Mitigar la Crisis Climática</v>
      </c>
      <c r="AS138" s="10">
        <v>34</v>
      </c>
      <c r="AT138" s="10" t="str">
        <f>IFERROR(VLOOKUP(AS138,PROGRAMAS!B2:C59,2,0), )</f>
        <v>Bogotá protectora de los animales</v>
      </c>
      <c r="AU138" s="10">
        <v>2142</v>
      </c>
      <c r="AV138" s="10" t="str">
        <f>IFERROR(VLOOKUP(AU138,PROGRAMAS!G2:I24,2,0), )</f>
        <v>TEUSAQUILLO RESPIRA BIENESTAR POR LOS ANIMALES</v>
      </c>
      <c r="AW138" s="22"/>
      <c r="AX138" s="22"/>
      <c r="AY138" s="22"/>
      <c r="AZ138" s="22"/>
      <c r="BA138" s="22"/>
      <c r="BB138" s="22"/>
      <c r="BC138" s="22"/>
      <c r="BD138" s="69"/>
      <c r="BE138" s="69"/>
      <c r="BF138" s="69"/>
      <c r="BG138" s="69"/>
      <c r="BH138" s="69"/>
      <c r="BI138" s="69"/>
      <c r="BJ138" s="69"/>
      <c r="BK138" s="69"/>
      <c r="BL138" s="69"/>
      <c r="BM138" s="69"/>
      <c r="BN138" s="5"/>
      <c r="BO138" s="22"/>
      <c r="BP138" s="5"/>
      <c r="BQ138" s="5"/>
      <c r="BR138" s="5"/>
      <c r="BS138" s="5"/>
      <c r="BT138" s="5"/>
      <c r="BU138" s="5"/>
      <c r="BV138" s="5"/>
      <c r="BW138" s="5"/>
      <c r="BX138" s="22"/>
      <c r="BY138" s="113"/>
      <c r="BZ138" s="22"/>
      <c r="CA138" s="22"/>
      <c r="CB138" s="9"/>
      <c r="CC138" s="5"/>
      <c r="CD138" s="5"/>
      <c r="CE138" s="113"/>
      <c r="CF138" s="22"/>
      <c r="CG138" s="22"/>
      <c r="CH138" s="9"/>
      <c r="CI138" s="5"/>
      <c r="CJ138" s="5"/>
      <c r="CK138" s="5"/>
      <c r="CL138" s="5"/>
      <c r="CM138" s="22"/>
      <c r="CN138" s="9"/>
      <c r="CO138" s="5">
        <f t="shared" si="21"/>
        <v>0</v>
      </c>
      <c r="CP138" s="77">
        <f t="shared" si="22"/>
        <v>0</v>
      </c>
      <c r="CQ138" s="77">
        <f t="shared" si="23"/>
        <v>0</v>
      </c>
      <c r="CR138" s="9">
        <v>44830</v>
      </c>
      <c r="CS138" s="5">
        <f t="shared" si="24"/>
        <v>36160000</v>
      </c>
      <c r="CT138" s="5"/>
      <c r="CU138" s="10"/>
      <c r="CV138" s="10"/>
      <c r="CW138" s="10" t="s">
        <v>309</v>
      </c>
      <c r="CX138" s="10" t="s">
        <v>309</v>
      </c>
      <c r="CY138" s="10"/>
      <c r="CZ138" s="10" t="s">
        <v>203</v>
      </c>
      <c r="DA138" s="10" t="s">
        <v>447</v>
      </c>
      <c r="DB138" s="122" t="s">
        <v>448</v>
      </c>
      <c r="DC138" s="122" t="s">
        <v>150</v>
      </c>
      <c r="DD138" s="10" t="s">
        <v>1469</v>
      </c>
    </row>
    <row r="139" spans="1:108" ht="16.5" customHeight="1">
      <c r="A139" s="119" t="s">
        <v>1470</v>
      </c>
      <c r="B139" s="10">
        <v>2022</v>
      </c>
      <c r="C139" s="16" t="s">
        <v>1471</v>
      </c>
      <c r="D139" s="138" t="s">
        <v>1472</v>
      </c>
      <c r="E139" s="18" t="s">
        <v>1473</v>
      </c>
      <c r="F139" s="10" t="s">
        <v>1474</v>
      </c>
      <c r="G139" s="10" t="s">
        <v>117</v>
      </c>
      <c r="H139" s="10" t="s">
        <v>118</v>
      </c>
      <c r="I139" s="10" t="s">
        <v>119</v>
      </c>
      <c r="J139" s="10" t="s">
        <v>1475</v>
      </c>
      <c r="K139" s="10" t="s">
        <v>1476</v>
      </c>
      <c r="L139" s="10" t="str">
        <f t="shared" si="20"/>
        <v>JHONN DAIRO MARTINEZ HEJEILE___</v>
      </c>
      <c r="M139" s="10" t="s">
        <v>122</v>
      </c>
      <c r="N139" s="93">
        <v>1013606812</v>
      </c>
      <c r="O139" s="132"/>
      <c r="P139" s="10" t="s">
        <v>123</v>
      </c>
      <c r="Q139" s="10" t="s">
        <v>124</v>
      </c>
      <c r="R139" s="118" t="s">
        <v>125</v>
      </c>
      <c r="S139" s="118"/>
      <c r="T139" s="10"/>
      <c r="U139" s="10"/>
      <c r="V139" s="22"/>
      <c r="W139" s="10"/>
      <c r="X139" s="10"/>
      <c r="Y139" s="10"/>
      <c r="Z139" s="22">
        <v>3229155120</v>
      </c>
      <c r="AA139" s="22"/>
      <c r="AB139" s="22">
        <v>8</v>
      </c>
      <c r="AC139" s="10">
        <v>0</v>
      </c>
      <c r="AD139" s="99">
        <v>44586</v>
      </c>
      <c r="AE139" s="106">
        <v>44593</v>
      </c>
      <c r="AF139" s="15" t="s">
        <v>287</v>
      </c>
      <c r="AG139" s="9">
        <v>44834</v>
      </c>
      <c r="AH139" s="113">
        <v>2300000</v>
      </c>
      <c r="AI139" s="113">
        <v>18400000</v>
      </c>
      <c r="AJ139" s="10" t="s">
        <v>1477</v>
      </c>
      <c r="AK139" s="10" t="s">
        <v>129</v>
      </c>
      <c r="AL139" s="10">
        <v>456</v>
      </c>
      <c r="AM139" s="10" t="s">
        <v>1478</v>
      </c>
      <c r="AN139" s="8" t="s">
        <v>935</v>
      </c>
      <c r="AO139" s="10" t="s">
        <v>131</v>
      </c>
      <c r="AP139" s="22">
        <v>3311605572169</v>
      </c>
      <c r="AQ139" s="10">
        <v>5</v>
      </c>
      <c r="AR139" s="10" t="str">
        <f>IFERROR(VLOOKUP(AQ139,PROGRAMAS!D2:E59,2,0), )</f>
        <v>Propósito 5: Construir Bogotá - Región con gobierno abierto, transparente y ciudadanía consciente</v>
      </c>
      <c r="AS139" s="10">
        <v>57</v>
      </c>
      <c r="AT139" s="10" t="str">
        <f>IFERROR(VLOOKUP(AS139,PROGRAMAS!B2:C59,2,0), )</f>
        <v>Gestión pública local</v>
      </c>
      <c r="AU139" s="10">
        <v>2169</v>
      </c>
      <c r="AV139" s="10" t="str">
        <f>IFERROR(VLOOKUP(AU139,PROGRAMAS!G2:I24,2,0), )</f>
        <v>FORTALECIMIENTO INSTITUCIONAL Y RENDICIÓN DE CUENTAS</v>
      </c>
      <c r="AW139" s="22">
        <v>1</v>
      </c>
      <c r="AX139" s="22">
        <v>1</v>
      </c>
      <c r="AY139" s="22"/>
      <c r="AZ139" s="22"/>
      <c r="BA139" s="22"/>
      <c r="BB139" s="22"/>
      <c r="BC139" s="22"/>
      <c r="BD139" s="69"/>
      <c r="BE139" s="69"/>
      <c r="BF139" s="69"/>
      <c r="BG139" s="69"/>
      <c r="BH139" s="69"/>
      <c r="BI139" s="69"/>
      <c r="BJ139" s="69"/>
      <c r="BK139" s="69"/>
      <c r="BL139" s="69"/>
      <c r="BM139" s="69"/>
      <c r="BN139" s="5"/>
      <c r="BO139" s="22"/>
      <c r="BP139" s="5"/>
      <c r="BQ139" s="5"/>
      <c r="BR139" s="5"/>
      <c r="BS139" s="5"/>
      <c r="BT139" s="5"/>
      <c r="BU139" s="5"/>
      <c r="BV139" s="5"/>
      <c r="BW139" s="5"/>
      <c r="BX139" s="22"/>
      <c r="BY139" s="113">
        <v>9200000</v>
      </c>
      <c r="BZ139" s="22">
        <v>4</v>
      </c>
      <c r="CA139" s="22">
        <v>0</v>
      </c>
      <c r="CB139" s="9">
        <v>44957</v>
      </c>
      <c r="CC139" s="5"/>
      <c r="CD139" s="5"/>
      <c r="CE139" s="113"/>
      <c r="CF139" s="22"/>
      <c r="CG139" s="22"/>
      <c r="CH139" s="9"/>
      <c r="CI139" s="5"/>
      <c r="CJ139" s="5"/>
      <c r="CK139" s="5"/>
      <c r="CL139" s="5"/>
      <c r="CM139" s="22"/>
      <c r="CN139" s="9"/>
      <c r="CO139" s="5">
        <f t="shared" si="21"/>
        <v>9200000</v>
      </c>
      <c r="CP139" s="77">
        <f t="shared" si="22"/>
        <v>4</v>
      </c>
      <c r="CQ139" s="77">
        <f t="shared" si="23"/>
        <v>0</v>
      </c>
      <c r="CR139" s="116">
        <v>44957</v>
      </c>
      <c r="CS139" s="5">
        <f t="shared" si="24"/>
        <v>27600000</v>
      </c>
      <c r="CT139" s="5"/>
      <c r="CU139" s="10"/>
      <c r="CV139" s="10"/>
      <c r="CW139" s="10" t="s">
        <v>132</v>
      </c>
      <c r="CX139" s="10" t="s">
        <v>133</v>
      </c>
      <c r="CY139" s="10"/>
      <c r="CZ139" s="10" t="s">
        <v>203</v>
      </c>
      <c r="DA139" s="10" t="s">
        <v>1479</v>
      </c>
      <c r="DB139" s="122" t="s">
        <v>1480</v>
      </c>
      <c r="DC139" s="122" t="s">
        <v>487</v>
      </c>
    </row>
    <row r="140" spans="1:108" ht="16.5" customHeight="1">
      <c r="A140" s="119" t="s">
        <v>1481</v>
      </c>
      <c r="B140" s="10">
        <v>2022</v>
      </c>
      <c r="C140" s="16" t="s">
        <v>1482</v>
      </c>
      <c r="D140" s="138" t="s">
        <v>1483</v>
      </c>
      <c r="E140" s="18" t="s">
        <v>1484</v>
      </c>
      <c r="F140" s="10" t="s">
        <v>1485</v>
      </c>
      <c r="G140" s="10" t="s">
        <v>117</v>
      </c>
      <c r="H140" s="10" t="s">
        <v>118</v>
      </c>
      <c r="I140" s="10" t="s">
        <v>119</v>
      </c>
      <c r="J140" s="10" t="s">
        <v>905</v>
      </c>
      <c r="K140" s="10" t="s">
        <v>1486</v>
      </c>
      <c r="L140" s="10" t="str">
        <f t="shared" si="20"/>
        <v>MAIRA JINETH VELASQUEZ HERRERA___</v>
      </c>
      <c r="M140" s="10" t="s">
        <v>122</v>
      </c>
      <c r="N140" s="93">
        <v>1010234536</v>
      </c>
      <c r="O140" s="132"/>
      <c r="P140" s="10" t="s">
        <v>123</v>
      </c>
      <c r="Q140" s="10" t="s">
        <v>124</v>
      </c>
      <c r="R140" s="118" t="s">
        <v>631</v>
      </c>
      <c r="S140" s="118"/>
      <c r="T140" s="10"/>
      <c r="U140" s="10"/>
      <c r="V140" s="22"/>
      <c r="W140" s="10"/>
      <c r="X140" s="10"/>
      <c r="Y140" s="10" t="s">
        <v>1487</v>
      </c>
      <c r="Z140" s="22">
        <v>3202790386</v>
      </c>
      <c r="AA140" s="22"/>
      <c r="AB140" s="22">
        <v>6</v>
      </c>
      <c r="AC140" s="10">
        <v>0</v>
      </c>
      <c r="AD140" s="99">
        <v>44589</v>
      </c>
      <c r="AE140" s="99">
        <v>44593</v>
      </c>
      <c r="AF140" s="15" t="s">
        <v>287</v>
      </c>
      <c r="AG140" s="9">
        <v>44772</v>
      </c>
      <c r="AH140" s="113">
        <v>4520000</v>
      </c>
      <c r="AI140" s="113">
        <v>27120000</v>
      </c>
      <c r="AJ140" s="10" t="s">
        <v>1488</v>
      </c>
      <c r="AK140" s="10" t="s">
        <v>129</v>
      </c>
      <c r="AL140" s="10">
        <v>489</v>
      </c>
      <c r="AM140" s="10" t="s">
        <v>1489</v>
      </c>
      <c r="AN140" s="8" t="s">
        <v>935</v>
      </c>
      <c r="AO140" s="10" t="s">
        <v>131</v>
      </c>
      <c r="AP140" s="22">
        <v>3311601242087</v>
      </c>
      <c r="AQ140" s="10">
        <v>1</v>
      </c>
      <c r="AR140" s="10" t="str">
        <f>IFERROR(VLOOKUP(AQ140,PROGRAMAS!D2:E59,2,0), )</f>
        <v>Propósito 1: Hacer un nuevo contrato social para incrementar la inclusión social, productiva y política</v>
      </c>
      <c r="AS140" s="10">
        <v>24</v>
      </c>
      <c r="AT140" s="10" t="str">
        <f>IFERROR(VLOOKUP(AS140,PROGRAMAS!B2:C59,2,0), )</f>
        <v>Bogotá región emprendedora e innovadora</v>
      </c>
      <c r="AU140" s="10">
        <v>2087</v>
      </c>
      <c r="AV140" s="10" t="str">
        <f>IFERROR(VLOOKUP(AU140,PROGRAMAS!G2:I24,2,0), )</f>
        <v xml:space="preserve">TEUSAQUILLO RESPIRA AGRICULTURA_x000D_
</v>
      </c>
      <c r="AW140" s="22">
        <v>1</v>
      </c>
      <c r="AX140" s="22">
        <v>1</v>
      </c>
      <c r="AY140" s="22"/>
      <c r="AZ140" s="22"/>
      <c r="BA140" s="22"/>
      <c r="BB140" s="22"/>
      <c r="BC140" s="22"/>
      <c r="BD140" s="69"/>
      <c r="BE140" s="69"/>
      <c r="BF140" s="69"/>
      <c r="BG140" s="69"/>
      <c r="BH140" s="69"/>
      <c r="BI140" s="69"/>
      <c r="BJ140" s="69"/>
      <c r="BK140" s="69"/>
      <c r="BL140" s="69"/>
      <c r="BM140" s="69"/>
      <c r="BN140" s="5"/>
      <c r="BO140" s="22"/>
      <c r="BP140" s="5"/>
      <c r="BQ140" s="5"/>
      <c r="BR140" s="5"/>
      <c r="BS140" s="5"/>
      <c r="BT140" s="5"/>
      <c r="BU140" s="5"/>
      <c r="BV140" s="5"/>
      <c r="BW140" s="5"/>
      <c r="BX140" s="22"/>
      <c r="BY140" s="113">
        <v>13560000</v>
      </c>
      <c r="BZ140" s="22">
        <v>3</v>
      </c>
      <c r="CA140" s="22">
        <v>0</v>
      </c>
      <c r="CB140" s="9">
        <v>44865</v>
      </c>
      <c r="CC140" s="5"/>
      <c r="CD140" s="5"/>
      <c r="CE140" s="113"/>
      <c r="CF140" s="22"/>
      <c r="CG140" s="22"/>
      <c r="CH140" s="9"/>
      <c r="CI140" s="5"/>
      <c r="CJ140" s="5"/>
      <c r="CK140" s="5"/>
      <c r="CL140" s="5"/>
      <c r="CM140" s="22"/>
      <c r="CN140" s="9"/>
      <c r="CO140" s="5">
        <f t="shared" si="21"/>
        <v>13560000</v>
      </c>
      <c r="CP140" s="77">
        <f t="shared" si="22"/>
        <v>3</v>
      </c>
      <c r="CQ140" s="77">
        <f t="shared" si="23"/>
        <v>0</v>
      </c>
      <c r="CR140" s="116">
        <v>44865</v>
      </c>
      <c r="CS140" s="5">
        <f t="shared" si="24"/>
        <v>40680000</v>
      </c>
      <c r="CT140" s="5"/>
      <c r="CU140" s="10"/>
      <c r="CV140" s="10"/>
      <c r="CW140" s="10" t="s">
        <v>309</v>
      </c>
      <c r="CX140" s="10" t="s">
        <v>309</v>
      </c>
      <c r="CY140" s="10"/>
      <c r="CZ140" s="10" t="s">
        <v>217</v>
      </c>
      <c r="DA140" s="10" t="s">
        <v>655</v>
      </c>
      <c r="DB140" s="122" t="s">
        <v>807</v>
      </c>
    </row>
    <row r="141" spans="1:108" ht="16.5" customHeight="1">
      <c r="A141" s="119" t="s">
        <v>1490</v>
      </c>
      <c r="B141" s="10">
        <v>2022</v>
      </c>
      <c r="C141" s="16" t="s">
        <v>1491</v>
      </c>
      <c r="D141" s="138" t="s">
        <v>1492</v>
      </c>
      <c r="E141" s="18" t="s">
        <v>1493</v>
      </c>
      <c r="F141" s="10" t="s">
        <v>1494</v>
      </c>
      <c r="G141" s="10" t="s">
        <v>117</v>
      </c>
      <c r="H141" s="10" t="s">
        <v>118</v>
      </c>
      <c r="I141" s="10" t="s">
        <v>119</v>
      </c>
      <c r="J141" s="10" t="s">
        <v>1495</v>
      </c>
      <c r="K141" s="10" t="s">
        <v>1496</v>
      </c>
      <c r="L141" s="10" t="str">
        <f t="shared" si="20"/>
        <v>SANTIAGO LÓPEZ RAMIREZ___</v>
      </c>
      <c r="M141" s="10" t="s">
        <v>122</v>
      </c>
      <c r="N141" s="93">
        <v>80084525</v>
      </c>
      <c r="O141" s="132"/>
      <c r="P141" s="10" t="s">
        <v>123</v>
      </c>
      <c r="Q141" s="10" t="s">
        <v>124</v>
      </c>
      <c r="R141" s="118" t="s">
        <v>1497</v>
      </c>
      <c r="S141" s="118"/>
      <c r="T141" s="10"/>
      <c r="U141" s="10"/>
      <c r="V141" s="22"/>
      <c r="W141" s="10"/>
      <c r="X141" s="10"/>
      <c r="Y141" s="10"/>
      <c r="Z141" s="22">
        <v>3158900362</v>
      </c>
      <c r="AA141" s="22"/>
      <c r="AB141" s="22">
        <v>8</v>
      </c>
      <c r="AC141" s="10">
        <v>0</v>
      </c>
      <c r="AD141" s="99">
        <v>44587</v>
      </c>
      <c r="AE141" s="99">
        <v>44593</v>
      </c>
      <c r="AF141" s="15" t="s">
        <v>287</v>
      </c>
      <c r="AG141" s="9">
        <v>44834</v>
      </c>
      <c r="AH141" s="113">
        <v>3100000</v>
      </c>
      <c r="AI141" s="113">
        <v>24800000</v>
      </c>
      <c r="AJ141" s="10" t="s">
        <v>1498</v>
      </c>
      <c r="AK141" s="10" t="s">
        <v>129</v>
      </c>
      <c r="AL141" s="10">
        <v>464</v>
      </c>
      <c r="AM141" s="10" t="s">
        <v>1499</v>
      </c>
      <c r="AN141" s="8" t="s">
        <v>935</v>
      </c>
      <c r="AO141" s="10" t="s">
        <v>131</v>
      </c>
      <c r="AP141" s="22">
        <v>331160162094</v>
      </c>
      <c r="AQ141" s="10">
        <v>1</v>
      </c>
      <c r="AR141" s="10" t="str">
        <f>IFERROR(VLOOKUP(AQ141,PROGRAMAS!D2:E59,2,0), )</f>
        <v>Propósito 1: Hacer un nuevo contrato social para incrementar la inclusión social, productiva y política</v>
      </c>
      <c r="AS141" s="10">
        <v>6</v>
      </c>
      <c r="AT141" s="10" t="str">
        <f>IFERROR(VLOOKUP(AS141,PROGRAMAS!B2:C59,2,0), )</f>
        <v>Sistema Distrital de Cuidado</v>
      </c>
      <c r="AU141" s="10">
        <v>2094</v>
      </c>
      <c r="AV141" s="10" t="str">
        <f>IFERROR(VLOOKUP(AU141,PROGRAMAS!G2:I24,2,0), )</f>
        <v>TEUSAQUILLO CONSTRUYENDO ACCIONES PARA EL FORTALECIMIENTO DE CAPACIDADES DE LA GENTE, LA REACTIVACIÓN ECONÓMICA Y EL IMPULSO EMPRESARIAL E INDUSTRIAL DE LA LOCALIDAD.</v>
      </c>
      <c r="AW141" s="22">
        <v>1</v>
      </c>
      <c r="AX141" s="22">
        <v>1</v>
      </c>
      <c r="AY141" s="22"/>
      <c r="AZ141" s="22"/>
      <c r="BA141" s="22"/>
      <c r="BB141" s="22"/>
      <c r="BC141" s="22"/>
      <c r="BD141" s="69"/>
      <c r="BE141" s="69"/>
      <c r="BF141" s="69"/>
      <c r="BG141" s="69"/>
      <c r="BH141" s="69"/>
      <c r="BI141" s="69"/>
      <c r="BJ141" s="69"/>
      <c r="BK141" s="69"/>
      <c r="BL141" s="69"/>
      <c r="BM141" s="69"/>
      <c r="BN141" s="5"/>
      <c r="BO141" s="22"/>
      <c r="BP141" s="5"/>
      <c r="BQ141" s="5"/>
      <c r="BR141" s="5"/>
      <c r="BS141" s="5"/>
      <c r="BT141" s="5"/>
      <c r="BU141" s="5"/>
      <c r="BV141" s="5"/>
      <c r="BW141" s="5"/>
      <c r="BX141" s="22"/>
      <c r="BY141" s="113">
        <v>9300000</v>
      </c>
      <c r="BZ141" s="22">
        <v>3</v>
      </c>
      <c r="CA141" s="22">
        <v>0</v>
      </c>
      <c r="CB141" s="9">
        <v>44926</v>
      </c>
      <c r="CC141" s="5"/>
      <c r="CD141" s="5"/>
      <c r="CE141" s="113"/>
      <c r="CF141" s="22"/>
      <c r="CG141" s="22"/>
      <c r="CH141" s="9"/>
      <c r="CI141" s="5"/>
      <c r="CJ141" s="5"/>
      <c r="CK141" s="5"/>
      <c r="CL141" s="5"/>
      <c r="CM141" s="22"/>
      <c r="CN141" s="9"/>
      <c r="CO141" s="5">
        <f t="shared" si="21"/>
        <v>9300000</v>
      </c>
      <c r="CP141" s="77">
        <f t="shared" si="22"/>
        <v>3</v>
      </c>
      <c r="CQ141" s="77">
        <f t="shared" si="23"/>
        <v>0</v>
      </c>
      <c r="CR141" s="116">
        <v>44926</v>
      </c>
      <c r="CS141" s="5">
        <f t="shared" si="24"/>
        <v>34100000</v>
      </c>
      <c r="CT141" s="5"/>
      <c r="CU141" s="10"/>
      <c r="CV141" s="10"/>
      <c r="CW141" s="10" t="s">
        <v>132</v>
      </c>
      <c r="CX141" s="10" t="s">
        <v>133</v>
      </c>
      <c r="CY141" s="10"/>
      <c r="CZ141" s="10" t="s">
        <v>217</v>
      </c>
      <c r="DA141" s="10" t="s">
        <v>1500</v>
      </c>
      <c r="DB141" s="122" t="s">
        <v>1501</v>
      </c>
      <c r="DC141" s="122" t="s">
        <v>512</v>
      </c>
    </row>
    <row r="142" spans="1:108" ht="16.5" customHeight="1">
      <c r="A142" s="119" t="s">
        <v>1502</v>
      </c>
      <c r="B142" s="10">
        <v>2022</v>
      </c>
      <c r="C142" s="16" t="s">
        <v>1503</v>
      </c>
      <c r="D142" s="138" t="s">
        <v>1504</v>
      </c>
      <c r="E142" s="18" t="s">
        <v>1505</v>
      </c>
      <c r="F142" s="10" t="s">
        <v>1506</v>
      </c>
      <c r="G142" s="10" t="s">
        <v>117</v>
      </c>
      <c r="H142" s="10" t="s">
        <v>118</v>
      </c>
      <c r="I142" s="10" t="s">
        <v>119</v>
      </c>
      <c r="J142" s="10" t="s">
        <v>1507</v>
      </c>
      <c r="K142" s="10" t="s">
        <v>1508</v>
      </c>
      <c r="L142" s="10" t="str">
        <f t="shared" si="20"/>
        <v>DERLY CATHERINE MUNERA BERNAL___</v>
      </c>
      <c r="M142" s="10" t="s">
        <v>122</v>
      </c>
      <c r="N142" s="93">
        <v>1015396273</v>
      </c>
      <c r="O142" s="132"/>
      <c r="P142" s="10" t="s">
        <v>123</v>
      </c>
      <c r="Q142" s="10" t="s">
        <v>124</v>
      </c>
      <c r="R142" s="118" t="s">
        <v>236</v>
      </c>
      <c r="S142" s="118"/>
      <c r="T142" s="10"/>
      <c r="U142" s="10"/>
      <c r="V142" s="22"/>
      <c r="W142" s="10"/>
      <c r="X142" s="10"/>
      <c r="Y142" s="10"/>
      <c r="Z142" s="22">
        <v>3114856512</v>
      </c>
      <c r="AA142" s="22"/>
      <c r="AB142" s="22">
        <v>8</v>
      </c>
      <c r="AC142" s="10">
        <v>0</v>
      </c>
      <c r="AD142" s="99">
        <v>44588</v>
      </c>
      <c r="AE142" s="99">
        <v>44593</v>
      </c>
      <c r="AF142" s="15" t="s">
        <v>287</v>
      </c>
      <c r="AG142" s="9">
        <v>44834</v>
      </c>
      <c r="AH142" s="113">
        <v>4520000</v>
      </c>
      <c r="AI142" s="113">
        <v>36160000</v>
      </c>
      <c r="AJ142" s="10" t="s">
        <v>1509</v>
      </c>
      <c r="AK142" s="10" t="s">
        <v>252</v>
      </c>
      <c r="AL142" s="10">
        <v>477</v>
      </c>
      <c r="AM142" s="10" t="s">
        <v>1510</v>
      </c>
      <c r="AN142" s="8" t="s">
        <v>935</v>
      </c>
      <c r="AO142" s="10" t="s">
        <v>131</v>
      </c>
      <c r="AP142" s="22">
        <v>331160162101</v>
      </c>
      <c r="AQ142" s="10">
        <v>1</v>
      </c>
      <c r="AR142" s="10" t="str">
        <f>IFERROR(VLOOKUP(AQ142,PROGRAMAS!D2:E59,2,0), )</f>
        <v>Propósito 1: Hacer un nuevo contrato social para incrementar la inclusión social, productiva y política</v>
      </c>
      <c r="AS142" s="10">
        <v>6</v>
      </c>
      <c r="AT142" s="10" t="str">
        <f>IFERROR(VLOOKUP(AS142,PROGRAMAS!B2:C59,2,0), )</f>
        <v>Sistema Distrital de Cuidado</v>
      </c>
      <c r="AU142" s="10">
        <v>2101</v>
      </c>
      <c r="AV142" s="10" t="str">
        <f>IFERROR(VLOOKUP(AU142,PROGRAMAS!G2:I24,2,0), )</f>
        <v>TEUSAQUILLO UN NUEVO CONTRATO SOCIAL PARA LA DOTACIÓN DE CAIDSG, DOTACIÓN DE JARDINES INFANTILES Y CENTROS AMAR Y PARA LA PREVENCIÓN DE VIOLENCIAS.</v>
      </c>
      <c r="AW142" s="22"/>
      <c r="AX142" s="22"/>
      <c r="AY142" s="22"/>
      <c r="AZ142" s="22"/>
      <c r="BA142" s="22"/>
      <c r="BB142" s="22"/>
      <c r="BC142" s="22"/>
      <c r="BD142" s="69"/>
      <c r="BE142" s="69"/>
      <c r="BF142" s="69"/>
      <c r="BG142" s="69"/>
      <c r="BH142" s="69"/>
      <c r="BI142" s="69"/>
      <c r="BJ142" s="69"/>
      <c r="BK142" s="69"/>
      <c r="BL142" s="69"/>
      <c r="BM142" s="69"/>
      <c r="BN142" s="5"/>
      <c r="BO142" s="22"/>
      <c r="BP142" s="5"/>
      <c r="BQ142" s="5"/>
      <c r="BR142" s="5"/>
      <c r="BS142" s="5"/>
      <c r="BT142" s="5"/>
      <c r="BU142" s="5"/>
      <c r="BV142" s="5"/>
      <c r="BW142" s="5"/>
      <c r="BX142" s="22"/>
      <c r="BY142" s="113"/>
      <c r="BZ142" s="22"/>
      <c r="CA142" s="22"/>
      <c r="CB142" s="9"/>
      <c r="CC142" s="5"/>
      <c r="CD142" s="5"/>
      <c r="CE142" s="113"/>
      <c r="CF142" s="22"/>
      <c r="CG142" s="22"/>
      <c r="CH142" s="9"/>
      <c r="CI142" s="5"/>
      <c r="CJ142" s="5"/>
      <c r="CK142" s="5"/>
      <c r="CL142" s="5"/>
      <c r="CM142" s="22"/>
      <c r="CN142" s="9"/>
      <c r="CO142" s="5">
        <f t="shared" si="21"/>
        <v>0</v>
      </c>
      <c r="CP142" s="77">
        <f t="shared" si="22"/>
        <v>0</v>
      </c>
      <c r="CQ142" s="77">
        <f t="shared" si="23"/>
        <v>0</v>
      </c>
      <c r="CR142" s="9">
        <v>44834</v>
      </c>
      <c r="CS142" s="5">
        <f t="shared" si="24"/>
        <v>36160000</v>
      </c>
      <c r="CT142" s="5"/>
      <c r="CU142" s="10"/>
      <c r="CV142" s="10"/>
      <c r="CW142" s="10" t="s">
        <v>309</v>
      </c>
      <c r="CX142" s="10" t="s">
        <v>309</v>
      </c>
      <c r="CY142" s="10"/>
      <c r="CZ142" s="10" t="s">
        <v>217</v>
      </c>
      <c r="DA142" s="10" t="s">
        <v>655</v>
      </c>
      <c r="DB142" s="122" t="s">
        <v>807</v>
      </c>
      <c r="DC142" s="122" t="s">
        <v>150</v>
      </c>
    </row>
    <row r="143" spans="1:108" ht="16.5" customHeight="1">
      <c r="A143" s="119" t="s">
        <v>1511</v>
      </c>
      <c r="B143" s="10">
        <v>2022</v>
      </c>
      <c r="C143" s="16" t="s">
        <v>1512</v>
      </c>
      <c r="D143" s="138" t="s">
        <v>1513</v>
      </c>
      <c r="E143" s="18" t="s">
        <v>1514</v>
      </c>
      <c r="F143" s="10" t="s">
        <v>1515</v>
      </c>
      <c r="G143" s="10" t="s">
        <v>117</v>
      </c>
      <c r="H143" s="10" t="s">
        <v>118</v>
      </c>
      <c r="I143" s="10" t="s">
        <v>119</v>
      </c>
      <c r="J143" s="10" t="s">
        <v>1516</v>
      </c>
      <c r="K143" s="10" t="s">
        <v>1023</v>
      </c>
      <c r="L143" s="10" t="str">
        <f t="shared" si="20"/>
        <v>YADIRA ELIANA CRUZ GONZALEZ___</v>
      </c>
      <c r="M143" s="10" t="s">
        <v>122</v>
      </c>
      <c r="N143" s="93">
        <v>52312549</v>
      </c>
      <c r="O143" s="132"/>
      <c r="P143" s="10" t="s">
        <v>123</v>
      </c>
      <c r="Q143" s="10" t="s">
        <v>124</v>
      </c>
      <c r="R143" s="118" t="s">
        <v>1517</v>
      </c>
      <c r="S143" s="118"/>
      <c r="T143" s="10"/>
      <c r="U143" s="10"/>
      <c r="V143" s="22"/>
      <c r="W143" s="10"/>
      <c r="X143" s="10"/>
      <c r="Y143" s="10"/>
      <c r="Z143" s="22">
        <v>3218096021</v>
      </c>
      <c r="AA143" s="22"/>
      <c r="AB143" s="22">
        <v>8</v>
      </c>
      <c r="AC143" s="10">
        <v>0</v>
      </c>
      <c r="AD143" s="99">
        <v>44588</v>
      </c>
      <c r="AE143" s="100">
        <v>44589</v>
      </c>
      <c r="AF143" s="15" t="s">
        <v>421</v>
      </c>
      <c r="AG143" s="9">
        <v>44831</v>
      </c>
      <c r="AH143" s="113">
        <v>4520000</v>
      </c>
      <c r="AI143" s="113">
        <v>36160000</v>
      </c>
      <c r="AJ143" s="10" t="s">
        <v>1518</v>
      </c>
      <c r="AK143" s="10" t="s">
        <v>129</v>
      </c>
      <c r="AL143" s="10">
        <v>476</v>
      </c>
      <c r="AM143" s="10" t="s">
        <v>1519</v>
      </c>
      <c r="AN143" s="8" t="s">
        <v>935</v>
      </c>
      <c r="AO143" s="10" t="s">
        <v>131</v>
      </c>
      <c r="AP143" s="23"/>
      <c r="AQ143" s="11"/>
      <c r="AR143" s="10">
        <f>IFERROR(VLOOKUP(AQ143,PROGRAMAS!D2:E59,2,0), )</f>
        <v>0</v>
      </c>
      <c r="AS143" s="10"/>
      <c r="AT143" s="10">
        <f>IFERROR(VLOOKUP(AS143,PROGRAMAS!B2:C59,2,0), )</f>
        <v>0</v>
      </c>
      <c r="AU143" s="10"/>
      <c r="AV143" s="10">
        <f>IFERROR(VLOOKUP(AU143,PROGRAMAS!G2:I24,2,0), )</f>
        <v>0</v>
      </c>
      <c r="AW143" s="22"/>
      <c r="AX143" s="22"/>
      <c r="AY143" s="22"/>
      <c r="AZ143" s="22"/>
      <c r="BA143" s="22"/>
      <c r="BB143" s="22"/>
      <c r="BC143" s="22"/>
      <c r="BD143" s="69"/>
      <c r="BE143" s="69"/>
      <c r="BF143" s="69"/>
      <c r="BG143" s="69"/>
      <c r="BH143" s="69"/>
      <c r="BI143" s="69"/>
      <c r="BJ143" s="69"/>
      <c r="BK143" s="69"/>
      <c r="BL143" s="69"/>
      <c r="BM143" s="69"/>
      <c r="BN143" s="5"/>
      <c r="BO143" s="22"/>
      <c r="BP143" s="5"/>
      <c r="BQ143" s="5"/>
      <c r="BR143" s="5"/>
      <c r="BS143" s="5"/>
      <c r="BT143" s="5"/>
      <c r="BU143" s="5"/>
      <c r="BV143" s="5"/>
      <c r="BW143" s="5"/>
      <c r="BX143" s="22"/>
      <c r="BY143" s="113"/>
      <c r="BZ143" s="22"/>
      <c r="CA143" s="22"/>
      <c r="CB143" s="9"/>
      <c r="CC143" s="5"/>
      <c r="CD143" s="5"/>
      <c r="CE143" s="113"/>
      <c r="CF143" s="22"/>
      <c r="CG143" s="22"/>
      <c r="CH143" s="9"/>
      <c r="CI143" s="5"/>
      <c r="CJ143" s="5"/>
      <c r="CK143" s="5"/>
      <c r="CL143" s="5"/>
      <c r="CM143" s="22"/>
      <c r="CN143" s="9"/>
      <c r="CO143" s="5">
        <f t="shared" si="21"/>
        <v>0</v>
      </c>
      <c r="CP143" s="77">
        <f t="shared" si="22"/>
        <v>0</v>
      </c>
      <c r="CQ143" s="77">
        <f t="shared" si="23"/>
        <v>0</v>
      </c>
      <c r="CR143" s="9">
        <v>44831</v>
      </c>
      <c r="CS143" s="5">
        <f t="shared" si="24"/>
        <v>36160000</v>
      </c>
      <c r="CT143" s="5"/>
      <c r="CU143" s="10"/>
      <c r="CV143" s="10"/>
      <c r="CW143" s="10" t="s">
        <v>309</v>
      </c>
      <c r="CX143" s="10" t="s">
        <v>309</v>
      </c>
      <c r="CY143" s="10"/>
      <c r="CZ143" s="10" t="s">
        <v>217</v>
      </c>
      <c r="DA143" s="10" t="s">
        <v>655</v>
      </c>
      <c r="DB143" s="122" t="s">
        <v>807</v>
      </c>
      <c r="DC143" s="122" t="s">
        <v>150</v>
      </c>
    </row>
    <row r="144" spans="1:108" ht="16.5" customHeight="1">
      <c r="A144" s="119" t="s">
        <v>1520</v>
      </c>
      <c r="B144" s="10">
        <v>2022</v>
      </c>
      <c r="C144" s="16" t="s">
        <v>1521</v>
      </c>
      <c r="D144" s="138" t="s">
        <v>1522</v>
      </c>
      <c r="E144" s="18" t="s">
        <v>1523</v>
      </c>
      <c r="F144" s="10" t="s">
        <v>1524</v>
      </c>
      <c r="G144" s="10" t="s">
        <v>117</v>
      </c>
      <c r="H144" s="10" t="s">
        <v>118</v>
      </c>
      <c r="I144" s="10" t="s">
        <v>119</v>
      </c>
      <c r="J144" s="10" t="s">
        <v>1525</v>
      </c>
      <c r="K144" s="10" t="s">
        <v>1526</v>
      </c>
      <c r="L144" s="10" t="str">
        <f t="shared" si="20"/>
        <v>LEIVIS CURY PALACIOS___</v>
      </c>
      <c r="M144" s="10" t="s">
        <v>122</v>
      </c>
      <c r="N144" s="93">
        <v>35586879</v>
      </c>
      <c r="O144" s="132"/>
      <c r="P144" s="10" t="s">
        <v>1527</v>
      </c>
      <c r="Q144" s="10" t="s">
        <v>124</v>
      </c>
      <c r="R144" s="118" t="s">
        <v>125</v>
      </c>
      <c r="S144" s="118"/>
      <c r="T144" s="10"/>
      <c r="U144" s="10"/>
      <c r="V144" s="22"/>
      <c r="W144" s="10"/>
      <c r="X144" s="10"/>
      <c r="Y144" s="10"/>
      <c r="Z144" s="22">
        <v>3215624877</v>
      </c>
      <c r="AA144" s="22"/>
      <c r="AB144" s="22">
        <v>8</v>
      </c>
      <c r="AC144" s="10">
        <v>0</v>
      </c>
      <c r="AD144" s="99">
        <v>44587</v>
      </c>
      <c r="AE144" s="100">
        <v>44588</v>
      </c>
      <c r="AF144" s="11" t="s">
        <v>401</v>
      </c>
      <c r="AG144" s="9">
        <v>44830</v>
      </c>
      <c r="AH144" s="113">
        <v>2300000</v>
      </c>
      <c r="AI144" s="113">
        <v>18400000</v>
      </c>
      <c r="AJ144" s="10" t="s">
        <v>1528</v>
      </c>
      <c r="AK144" s="10" t="s">
        <v>262</v>
      </c>
      <c r="AL144" s="10">
        <v>467</v>
      </c>
      <c r="AM144" s="10" t="s">
        <v>1529</v>
      </c>
      <c r="AN144" s="8" t="s">
        <v>935</v>
      </c>
      <c r="AO144" s="10" t="s">
        <v>131</v>
      </c>
      <c r="AP144" s="22">
        <v>3311605572172</v>
      </c>
      <c r="AQ144" s="10">
        <v>5</v>
      </c>
      <c r="AR144" s="10" t="str">
        <f>IFERROR(VLOOKUP(AQ144,PROGRAMAS!D2:E59,2,0), )</f>
        <v>Propósito 5: Construir Bogotá - Región con gobierno abierto, transparente y ciudadanía consciente</v>
      </c>
      <c r="AS144" s="10">
        <v>57</v>
      </c>
      <c r="AT144" s="10" t="str">
        <f>IFERROR(VLOOKUP(AS144,PROGRAMAS!B2:C59,2,0), )</f>
        <v>Gestión pública local</v>
      </c>
      <c r="AU144" s="10">
        <v>2172</v>
      </c>
      <c r="AV144" s="10" t="str">
        <f>IFERROR(VLOOKUP(AU144,PROGRAMAS!G2:I24,2,0), )</f>
        <v>TEUSAQUILLO CON ACCIONES DE INSPECCIÓN, VIGILANCIA Y CONTROL DE MANERA TRANSPARENTE.</v>
      </c>
      <c r="AW144" s="22"/>
      <c r="AX144" s="22"/>
      <c r="AY144" s="22"/>
      <c r="AZ144" s="22"/>
      <c r="BA144" s="22"/>
      <c r="BB144" s="22"/>
      <c r="BC144" s="22"/>
      <c r="BD144" s="69"/>
      <c r="BE144" s="69"/>
      <c r="BF144" s="69"/>
      <c r="BG144" s="69"/>
      <c r="BH144" s="69"/>
      <c r="BI144" s="69"/>
      <c r="BJ144" s="69"/>
      <c r="BK144" s="69"/>
      <c r="BL144" s="69"/>
      <c r="BM144" s="69"/>
      <c r="BN144" s="5"/>
      <c r="BO144" s="22"/>
      <c r="BP144" s="5"/>
      <c r="BQ144" s="5"/>
      <c r="BR144" s="5"/>
      <c r="BS144" s="5"/>
      <c r="BT144" s="5"/>
      <c r="BU144" s="5"/>
      <c r="BV144" s="5"/>
      <c r="BW144" s="5"/>
      <c r="BX144" s="22"/>
      <c r="BY144" s="113"/>
      <c r="BZ144" s="22"/>
      <c r="CA144" s="22"/>
      <c r="CB144" s="9"/>
      <c r="CC144" s="5"/>
      <c r="CD144" s="5"/>
      <c r="CE144" s="113"/>
      <c r="CF144" s="22"/>
      <c r="CG144" s="22"/>
      <c r="CH144" s="9"/>
      <c r="CI144" s="5"/>
      <c r="CJ144" s="5"/>
      <c r="CK144" s="5"/>
      <c r="CL144" s="5"/>
      <c r="CM144" s="22"/>
      <c r="CN144" s="9"/>
      <c r="CO144" s="5">
        <f t="shared" si="21"/>
        <v>0</v>
      </c>
      <c r="CP144" s="77">
        <f t="shared" si="22"/>
        <v>0</v>
      </c>
      <c r="CQ144" s="77">
        <f t="shared" si="23"/>
        <v>0</v>
      </c>
      <c r="CR144" s="9">
        <v>44830</v>
      </c>
      <c r="CS144" s="5">
        <f t="shared" si="24"/>
        <v>18400000</v>
      </c>
      <c r="CT144" s="5"/>
      <c r="CU144" s="10"/>
      <c r="CV144" s="10"/>
      <c r="CW144" s="10" t="s">
        <v>309</v>
      </c>
      <c r="CX144" s="10" t="s">
        <v>309</v>
      </c>
      <c r="CY144" s="10"/>
      <c r="CZ144" s="10" t="s">
        <v>217</v>
      </c>
      <c r="DA144" s="10" t="s">
        <v>604</v>
      </c>
      <c r="DB144" s="122" t="s">
        <v>605</v>
      </c>
      <c r="DC144" s="122" t="s">
        <v>487</v>
      </c>
      <c r="DD144" s="10" t="s">
        <v>1226</v>
      </c>
    </row>
    <row r="145" spans="1:108" ht="16.5" customHeight="1">
      <c r="A145" s="119" t="s">
        <v>1530</v>
      </c>
      <c r="B145" s="10">
        <v>2022</v>
      </c>
      <c r="C145" s="16" t="s">
        <v>1531</v>
      </c>
      <c r="D145" s="138" t="s">
        <v>1532</v>
      </c>
      <c r="E145" s="19" t="s">
        <v>1533</v>
      </c>
      <c r="F145" s="10" t="s">
        <v>1534</v>
      </c>
      <c r="G145" s="10" t="s">
        <v>117</v>
      </c>
      <c r="H145" s="10" t="s">
        <v>118</v>
      </c>
      <c r="I145" s="10" t="s">
        <v>119</v>
      </c>
      <c r="J145" s="10" t="s">
        <v>1535</v>
      </c>
      <c r="K145" s="10" t="s">
        <v>1536</v>
      </c>
      <c r="L145" s="10" t="str">
        <f t="shared" si="20"/>
        <v>MAURICIO ALBERTO TORRES NUÑEZ_GEORGE MICHEL CASTILLO VILLANUEVA__</v>
      </c>
      <c r="M145" s="10" t="s">
        <v>122</v>
      </c>
      <c r="N145" s="93">
        <v>73193560</v>
      </c>
      <c r="O145" s="132"/>
      <c r="P145" s="10" t="s">
        <v>1537</v>
      </c>
      <c r="Q145" s="10" t="s">
        <v>124</v>
      </c>
      <c r="R145" s="118" t="s">
        <v>642</v>
      </c>
      <c r="S145" s="118"/>
      <c r="T145" s="10"/>
      <c r="U145" s="10"/>
      <c r="V145" s="22"/>
      <c r="W145" s="10"/>
      <c r="X145" s="10"/>
      <c r="Y145" s="10"/>
      <c r="Z145" s="22">
        <v>3157044124</v>
      </c>
      <c r="AA145" s="22"/>
      <c r="AB145" s="22">
        <v>8</v>
      </c>
      <c r="AC145" s="10">
        <v>0</v>
      </c>
      <c r="AD145" s="99">
        <v>44588</v>
      </c>
      <c r="AE145" s="100">
        <v>44589</v>
      </c>
      <c r="AF145" s="15" t="s">
        <v>421</v>
      </c>
      <c r="AG145" s="9">
        <v>44831</v>
      </c>
      <c r="AH145" s="113">
        <v>4520000</v>
      </c>
      <c r="AI145" s="113">
        <v>36160000</v>
      </c>
      <c r="AJ145" s="10" t="s">
        <v>1538</v>
      </c>
      <c r="AK145" s="10" t="s">
        <v>262</v>
      </c>
      <c r="AL145" s="10">
        <v>474</v>
      </c>
      <c r="AM145" s="10" t="s">
        <v>1539</v>
      </c>
      <c r="AN145" s="8" t="s">
        <v>935</v>
      </c>
      <c r="AO145" s="10" t="s">
        <v>131</v>
      </c>
      <c r="AP145" s="22">
        <v>331160272139</v>
      </c>
      <c r="AQ145" s="10">
        <v>2</v>
      </c>
      <c r="AR145" s="10" t="str">
        <f>IFERROR(VLOOKUP(AQ145,PROGRAMAS!D2:E59,2,0), )</f>
        <v>Propósito 2 : Cambiar Nuestros Hábitos de Vida para Reverdecer a Bogotá y Adaptarnos y Mitigar la Crisis Climática</v>
      </c>
      <c r="AS145" s="10">
        <v>7</v>
      </c>
      <c r="AT145" s="10" t="str">
        <f>IFERROR(VLOOKUP(AS145,PROGRAMAS!B2:C59,2,0), )</f>
        <v>Mejora de la gestión de instituciones de salud</v>
      </c>
      <c r="AU145" s="10">
        <v>2139</v>
      </c>
      <c r="AV145" s="10" t="str">
        <f>IFERROR(VLOOKUP(AU145,PROGRAMAS!G2:I24,2,0), )</f>
        <v>TEUSAQUILLO CON PARQUES PARA DISFRUTAR</v>
      </c>
      <c r="AW145" s="22"/>
      <c r="AX145" s="22"/>
      <c r="AY145" s="22">
        <v>1</v>
      </c>
      <c r="AZ145" s="22">
        <v>1</v>
      </c>
      <c r="BA145" s="22"/>
      <c r="BB145" s="22"/>
      <c r="BC145" s="22"/>
      <c r="BD145" s="69"/>
      <c r="BE145" s="69"/>
      <c r="BF145" s="69"/>
      <c r="BG145" s="69">
        <v>44719</v>
      </c>
      <c r="BH145" s="69"/>
      <c r="BI145" s="69"/>
      <c r="BJ145" s="69"/>
      <c r="BK145" s="69"/>
      <c r="BL145" s="69"/>
      <c r="BM145" s="69"/>
      <c r="BN145" s="5" t="s">
        <v>364</v>
      </c>
      <c r="BO145" s="22">
        <v>1019092324</v>
      </c>
      <c r="BP145" t="s">
        <v>1540</v>
      </c>
      <c r="BQ145" s="5"/>
      <c r="BR145" s="5"/>
      <c r="BS145" s="5"/>
      <c r="BT145" s="5"/>
      <c r="BU145" s="5"/>
      <c r="BV145" s="5"/>
      <c r="BW145" s="5"/>
      <c r="BX145" s="22"/>
      <c r="BY145" s="113"/>
      <c r="BZ145" s="22"/>
      <c r="CA145" s="22"/>
      <c r="CB145" s="9"/>
      <c r="CC145" s="5"/>
      <c r="CD145" s="5"/>
      <c r="CE145" s="113"/>
      <c r="CF145" s="22"/>
      <c r="CG145" s="22"/>
      <c r="CH145" s="9"/>
      <c r="CI145" s="5"/>
      <c r="CJ145" s="5"/>
      <c r="CK145" s="5"/>
      <c r="CL145" s="5"/>
      <c r="CM145" s="22"/>
      <c r="CN145" s="9"/>
      <c r="CO145" s="5">
        <f t="shared" si="21"/>
        <v>0</v>
      </c>
      <c r="CP145" s="77">
        <f t="shared" si="22"/>
        <v>0</v>
      </c>
      <c r="CQ145" s="77">
        <f t="shared" si="23"/>
        <v>0</v>
      </c>
      <c r="CR145" s="116">
        <v>44896</v>
      </c>
      <c r="CS145" s="5">
        <f t="shared" si="24"/>
        <v>36160000</v>
      </c>
      <c r="CT145" s="5"/>
      <c r="CU145" s="10"/>
      <c r="CV145" s="10"/>
      <c r="CW145" s="10" t="s">
        <v>132</v>
      </c>
      <c r="CX145" s="10" t="s">
        <v>133</v>
      </c>
      <c r="CY145" s="10"/>
      <c r="CZ145" s="10" t="s">
        <v>217</v>
      </c>
      <c r="DA145" s="10" t="s">
        <v>793</v>
      </c>
      <c r="DB145" s="122" t="s">
        <v>794</v>
      </c>
      <c r="DC145" s="122" t="s">
        <v>137</v>
      </c>
    </row>
    <row r="146" spans="1:108" ht="16.5" customHeight="1">
      <c r="A146" s="119" t="s">
        <v>1541</v>
      </c>
      <c r="B146" s="10">
        <v>2022</v>
      </c>
      <c r="C146" s="16" t="s">
        <v>1542</v>
      </c>
      <c r="D146" s="138" t="s">
        <v>1543</v>
      </c>
      <c r="E146" s="18" t="s">
        <v>1406</v>
      </c>
      <c r="F146" s="10" t="s">
        <v>1407</v>
      </c>
      <c r="G146" s="10" t="s">
        <v>117</v>
      </c>
      <c r="H146" s="10" t="s">
        <v>118</v>
      </c>
      <c r="I146" s="10" t="s">
        <v>119</v>
      </c>
      <c r="J146" s="10" t="s">
        <v>1408</v>
      </c>
      <c r="K146" s="10" t="s">
        <v>1544</v>
      </c>
      <c r="L146" s="10" t="str">
        <f t="shared" si="20"/>
        <v>RUBEN DARIO GUEVARA  MONROY___</v>
      </c>
      <c r="M146" s="10" t="s">
        <v>122</v>
      </c>
      <c r="N146" s="93">
        <v>79729767</v>
      </c>
      <c r="O146" s="132"/>
      <c r="P146" s="10" t="s">
        <v>123</v>
      </c>
      <c r="Q146" s="10" t="s">
        <v>124</v>
      </c>
      <c r="R146" s="118" t="s">
        <v>371</v>
      </c>
      <c r="S146" s="118"/>
      <c r="T146" s="10"/>
      <c r="U146" s="10"/>
      <c r="V146" s="22"/>
      <c r="W146" s="10"/>
      <c r="X146" s="10"/>
      <c r="Y146" s="10" t="s">
        <v>1545</v>
      </c>
      <c r="Z146" s="118">
        <v>3143307092</v>
      </c>
      <c r="AA146" s="22"/>
      <c r="AB146" s="22">
        <v>8</v>
      </c>
      <c r="AC146" s="10">
        <v>0</v>
      </c>
      <c r="AD146" s="99">
        <v>44587</v>
      </c>
      <c r="AE146" s="103">
        <v>44590</v>
      </c>
      <c r="AF146" s="15" t="s">
        <v>827</v>
      </c>
      <c r="AG146" s="9">
        <v>44832</v>
      </c>
      <c r="AH146" s="113">
        <v>4520000</v>
      </c>
      <c r="AI146" s="113">
        <v>36160000</v>
      </c>
      <c r="AJ146" s="10" t="s">
        <v>1546</v>
      </c>
      <c r="AK146" s="10" t="s">
        <v>129</v>
      </c>
      <c r="AL146" s="10">
        <v>471</v>
      </c>
      <c r="AM146" s="6" t="s">
        <v>1547</v>
      </c>
      <c r="AN146" s="8" t="s">
        <v>413</v>
      </c>
      <c r="AO146" s="10" t="s">
        <v>131</v>
      </c>
      <c r="AP146" s="22">
        <v>3311605572169</v>
      </c>
      <c r="AQ146" s="10">
        <v>5</v>
      </c>
      <c r="AR146" s="10" t="str">
        <f>IFERROR(VLOOKUP(AQ146,PROGRAMAS!D2:E59,2,0), )</f>
        <v>Propósito 5: Construir Bogotá - Región con gobierno abierto, transparente y ciudadanía consciente</v>
      </c>
      <c r="AS146" s="10">
        <v>57</v>
      </c>
      <c r="AT146" s="10" t="str">
        <f>IFERROR(VLOOKUP(AS146,PROGRAMAS!B2:C59,2,0), )</f>
        <v>Gestión pública local</v>
      </c>
      <c r="AU146" s="10">
        <v>2169</v>
      </c>
      <c r="AV146" s="10" t="str">
        <f>IFERROR(VLOOKUP(AU146,PROGRAMAS!G2:I24,2,0), )</f>
        <v>FORTALECIMIENTO INSTITUCIONAL Y RENDICIÓN DE CUENTAS</v>
      </c>
      <c r="AW146" s="22">
        <v>1</v>
      </c>
      <c r="AX146" s="22">
        <v>1</v>
      </c>
      <c r="AY146" s="22"/>
      <c r="AZ146" s="22"/>
      <c r="BA146" s="22"/>
      <c r="BB146" s="22"/>
      <c r="BC146" s="22"/>
      <c r="BD146" s="69"/>
      <c r="BE146" s="69"/>
      <c r="BF146" s="69"/>
      <c r="BG146" s="69"/>
      <c r="BH146" s="69"/>
      <c r="BI146" s="69"/>
      <c r="BJ146" s="69"/>
      <c r="BK146" s="69"/>
      <c r="BL146" s="69"/>
      <c r="BM146" s="69"/>
      <c r="BN146" s="5"/>
      <c r="BO146" s="22"/>
      <c r="BP146" s="5"/>
      <c r="BQ146" s="5"/>
      <c r="BR146" s="5"/>
      <c r="BS146" s="5"/>
      <c r="BT146" s="5"/>
      <c r="BU146" s="5"/>
      <c r="BV146" s="5"/>
      <c r="BW146" s="5"/>
      <c r="BX146" s="22"/>
      <c r="BY146" s="113">
        <v>18080000</v>
      </c>
      <c r="BZ146" s="22">
        <v>4</v>
      </c>
      <c r="CA146" s="22">
        <v>0</v>
      </c>
      <c r="CB146" s="9">
        <v>44954</v>
      </c>
      <c r="CC146" s="5"/>
      <c r="CD146" s="5"/>
      <c r="CE146" s="113"/>
      <c r="CF146" s="22"/>
      <c r="CG146" s="22"/>
      <c r="CH146" s="9"/>
      <c r="CI146" s="5"/>
      <c r="CJ146" s="5"/>
      <c r="CK146" s="5"/>
      <c r="CL146" s="5"/>
      <c r="CM146" s="22"/>
      <c r="CN146" s="9"/>
      <c r="CO146" s="5">
        <f t="shared" si="21"/>
        <v>18080000</v>
      </c>
      <c r="CP146" s="77">
        <f t="shared" si="22"/>
        <v>4</v>
      </c>
      <c r="CQ146" s="77">
        <f t="shared" si="23"/>
        <v>0</v>
      </c>
      <c r="CR146" s="9">
        <v>44954</v>
      </c>
      <c r="CS146" s="5">
        <f t="shared" si="24"/>
        <v>54240000</v>
      </c>
      <c r="CT146" s="5"/>
      <c r="CU146" s="10"/>
      <c r="CV146" s="10"/>
      <c r="CW146" s="10" t="s">
        <v>132</v>
      </c>
      <c r="CX146" s="10" t="s">
        <v>133</v>
      </c>
      <c r="CY146" s="10"/>
      <c r="CZ146" s="10" t="s">
        <v>239</v>
      </c>
      <c r="DA146" s="10" t="s">
        <v>148</v>
      </c>
      <c r="DB146" s="122" t="s">
        <v>561</v>
      </c>
      <c r="DC146" s="122" t="s">
        <v>137</v>
      </c>
    </row>
    <row r="147" spans="1:108" ht="16.5" customHeight="1">
      <c r="A147" s="119" t="s">
        <v>1548</v>
      </c>
      <c r="B147" s="10">
        <v>2022</v>
      </c>
      <c r="C147" s="16" t="s">
        <v>1549</v>
      </c>
      <c r="D147" s="138" t="s">
        <v>1550</v>
      </c>
      <c r="E147" s="18" t="s">
        <v>1551</v>
      </c>
      <c r="F147" s="10" t="s">
        <v>1552</v>
      </c>
      <c r="G147" s="10" t="s">
        <v>117</v>
      </c>
      <c r="H147" s="10" t="s">
        <v>118</v>
      </c>
      <c r="I147" s="10" t="s">
        <v>119</v>
      </c>
      <c r="J147" s="10" t="s">
        <v>1507</v>
      </c>
      <c r="K147" s="10" t="s">
        <v>1553</v>
      </c>
      <c r="L147" s="10" t="str">
        <f t="shared" si="20"/>
        <v>CAROLINA VARGAS RODRIGUEZ___</v>
      </c>
      <c r="M147" s="10" t="s">
        <v>122</v>
      </c>
      <c r="N147" s="93">
        <v>52733867</v>
      </c>
      <c r="O147" s="132"/>
      <c r="P147" s="10" t="s">
        <v>123</v>
      </c>
      <c r="Q147" s="10" t="s">
        <v>124</v>
      </c>
      <c r="R147" s="118" t="s">
        <v>1554</v>
      </c>
      <c r="S147" s="118"/>
      <c r="T147" s="10"/>
      <c r="U147" s="10"/>
      <c r="V147" s="22"/>
      <c r="W147" s="10"/>
      <c r="X147" s="10"/>
      <c r="Y147" s="10" t="s">
        <v>1555</v>
      </c>
      <c r="Z147" s="22">
        <v>3024009676</v>
      </c>
      <c r="AA147" s="22"/>
      <c r="AB147" s="22">
        <v>8</v>
      </c>
      <c r="AC147" s="10">
        <v>0</v>
      </c>
      <c r="AD147" s="99">
        <v>44589</v>
      </c>
      <c r="AE147" s="99">
        <v>44594</v>
      </c>
      <c r="AF147" s="15" t="s">
        <v>327</v>
      </c>
      <c r="AG147" s="9">
        <v>44835</v>
      </c>
      <c r="AH147" s="113">
        <v>4520000</v>
      </c>
      <c r="AI147" s="113">
        <v>36160000</v>
      </c>
      <c r="AJ147" s="10" t="s">
        <v>1556</v>
      </c>
      <c r="AK147" s="10" t="s">
        <v>129</v>
      </c>
      <c r="AL147" s="10">
        <v>531</v>
      </c>
      <c r="AM147" s="10" t="s">
        <v>1557</v>
      </c>
      <c r="AN147" s="8" t="s">
        <v>413</v>
      </c>
      <c r="AO147" s="10" t="s">
        <v>131</v>
      </c>
      <c r="AP147" s="22">
        <v>331160162101</v>
      </c>
      <c r="AQ147" s="10">
        <v>1</v>
      </c>
      <c r="AR147" s="10" t="str">
        <f>IFERROR(VLOOKUP(AQ147,PROGRAMAS!D2:E59,2,0), )</f>
        <v>Propósito 1: Hacer un nuevo contrato social para incrementar la inclusión social, productiva y política</v>
      </c>
      <c r="AS147" s="10">
        <v>6</v>
      </c>
      <c r="AT147" s="10" t="str">
        <f>IFERROR(VLOOKUP(AS147,PROGRAMAS!B2:C59,2,0), )</f>
        <v>Sistema Distrital de Cuidado</v>
      </c>
      <c r="AU147" s="10">
        <v>2101</v>
      </c>
      <c r="AV147" s="10" t="str">
        <f>IFERROR(VLOOKUP(AU147,PROGRAMAS!G2:I24,2,0), )</f>
        <v>TEUSAQUILLO UN NUEVO CONTRATO SOCIAL PARA LA DOTACIÓN DE CAIDSG, DOTACIÓN DE JARDINES INFANTILES Y CENTROS AMAR Y PARA LA PREVENCIÓN DE VIOLENCIAS.</v>
      </c>
      <c r="AW147" s="22">
        <v>1</v>
      </c>
      <c r="AX147" s="22">
        <v>1</v>
      </c>
      <c r="AY147" s="22"/>
      <c r="AZ147" s="22"/>
      <c r="BA147" s="22"/>
      <c r="BB147" s="22"/>
      <c r="BC147" s="22"/>
      <c r="BD147" s="69"/>
      <c r="BE147" s="69"/>
      <c r="BF147" s="69"/>
      <c r="BG147" s="69"/>
      <c r="BH147" s="69"/>
      <c r="BI147" s="69"/>
      <c r="BJ147" s="69"/>
      <c r="BK147" s="69"/>
      <c r="BL147" s="69"/>
      <c r="BM147" s="69"/>
      <c r="BN147" s="5"/>
      <c r="BO147" s="22"/>
      <c r="BP147" s="5"/>
      <c r="BQ147" s="5"/>
      <c r="BR147" s="5"/>
      <c r="BS147" s="5"/>
      <c r="BT147" s="5"/>
      <c r="BU147" s="5"/>
      <c r="BV147" s="5"/>
      <c r="BW147" s="5"/>
      <c r="BX147" s="22"/>
      <c r="BY147" s="113">
        <v>13560000</v>
      </c>
      <c r="BZ147" s="22">
        <v>3</v>
      </c>
      <c r="CA147" s="22">
        <v>0</v>
      </c>
      <c r="CB147" s="9">
        <v>44927</v>
      </c>
      <c r="CC147" s="5"/>
      <c r="CD147" s="5"/>
      <c r="CE147" s="113"/>
      <c r="CF147" s="22"/>
      <c r="CG147" s="22"/>
      <c r="CH147" s="9"/>
      <c r="CI147" s="5"/>
      <c r="CJ147" s="5"/>
      <c r="CK147" s="5"/>
      <c r="CL147" s="5"/>
      <c r="CM147" s="22"/>
      <c r="CN147" s="9"/>
      <c r="CO147" s="5">
        <f t="shared" si="21"/>
        <v>13560000</v>
      </c>
      <c r="CP147" s="77">
        <f t="shared" si="22"/>
        <v>3</v>
      </c>
      <c r="CQ147" s="77">
        <f t="shared" si="23"/>
        <v>0</v>
      </c>
      <c r="CR147" s="9">
        <v>44927</v>
      </c>
      <c r="CS147" s="5">
        <f t="shared" si="24"/>
        <v>49720000</v>
      </c>
      <c r="CT147" s="5"/>
      <c r="CU147" s="10"/>
      <c r="CV147" s="10"/>
      <c r="CW147" s="10" t="s">
        <v>132</v>
      </c>
      <c r="CX147" s="10" t="s">
        <v>133</v>
      </c>
      <c r="CY147" s="10"/>
      <c r="CZ147" s="10" t="s">
        <v>203</v>
      </c>
      <c r="DA147" s="10" t="s">
        <v>447</v>
      </c>
      <c r="DB147" s="122" t="s">
        <v>448</v>
      </c>
      <c r="DC147" s="122" t="s">
        <v>150</v>
      </c>
    </row>
    <row r="148" spans="1:108" ht="16.5" customHeight="1">
      <c r="A148" s="119" t="s">
        <v>1558</v>
      </c>
      <c r="B148" s="10">
        <v>2022</v>
      </c>
      <c r="C148" s="16" t="s">
        <v>1559</v>
      </c>
      <c r="D148" s="138" t="s">
        <v>1560</v>
      </c>
      <c r="E148" s="18" t="s">
        <v>1561</v>
      </c>
      <c r="F148" s="10" t="s">
        <v>1562</v>
      </c>
      <c r="G148" s="10" t="s">
        <v>117</v>
      </c>
      <c r="H148" s="10" t="s">
        <v>118</v>
      </c>
      <c r="I148" s="10" t="s">
        <v>119</v>
      </c>
      <c r="J148" s="10" t="s">
        <v>1535</v>
      </c>
      <c r="K148" s="10" t="s">
        <v>1563</v>
      </c>
      <c r="L148" s="10" t="str">
        <f t="shared" si="20"/>
        <v>SANDRA LORENA QUINTERO CHAVEZ___</v>
      </c>
      <c r="M148" s="10" t="s">
        <v>122</v>
      </c>
      <c r="N148" s="93">
        <v>1026293275</v>
      </c>
      <c r="O148" s="132"/>
      <c r="P148" s="10" t="s">
        <v>123</v>
      </c>
      <c r="Q148" s="10" t="s">
        <v>124</v>
      </c>
      <c r="R148" s="118" t="s">
        <v>1564</v>
      </c>
      <c r="S148" s="118"/>
      <c r="T148" s="10"/>
      <c r="U148" s="10"/>
      <c r="V148" s="22"/>
      <c r="W148" s="10"/>
      <c r="X148" s="10"/>
      <c r="Y148" s="10"/>
      <c r="Z148" s="22">
        <v>3223581267</v>
      </c>
      <c r="AA148" s="22"/>
      <c r="AB148" s="22">
        <v>8</v>
      </c>
      <c r="AC148" s="10">
        <v>0</v>
      </c>
      <c r="AD148" s="99">
        <v>44589</v>
      </c>
      <c r="AE148" s="99">
        <v>44593</v>
      </c>
      <c r="AF148" s="15" t="s">
        <v>287</v>
      </c>
      <c r="AG148" s="9">
        <v>44834</v>
      </c>
      <c r="AH148" s="113">
        <v>4520000</v>
      </c>
      <c r="AI148" s="113">
        <v>36160000</v>
      </c>
      <c r="AJ148" s="10" t="s">
        <v>1565</v>
      </c>
      <c r="AK148" s="10" t="s">
        <v>129</v>
      </c>
      <c r="AL148" s="10">
        <v>504</v>
      </c>
      <c r="AM148" s="10" t="s">
        <v>1566</v>
      </c>
      <c r="AN148" s="8" t="s">
        <v>413</v>
      </c>
      <c r="AO148" s="10" t="s">
        <v>131</v>
      </c>
      <c r="AP148" s="22">
        <v>331160272139</v>
      </c>
      <c r="AQ148" s="10">
        <v>2</v>
      </c>
      <c r="AR148" s="10" t="str">
        <f>IFERROR(VLOOKUP(AQ148,PROGRAMAS!D2:E59,2,0), )</f>
        <v>Propósito 2 : Cambiar Nuestros Hábitos de Vida para Reverdecer a Bogotá y Adaptarnos y Mitigar la Crisis Climática</v>
      </c>
      <c r="AS148" s="10">
        <v>7</v>
      </c>
      <c r="AT148" s="10" t="str">
        <f>IFERROR(VLOOKUP(AS148,PROGRAMAS!B2:C59,2,0), )</f>
        <v>Mejora de la gestión de instituciones de salud</v>
      </c>
      <c r="AU148" s="10">
        <v>2139</v>
      </c>
      <c r="AV148" s="10" t="str">
        <f>IFERROR(VLOOKUP(AU148,PROGRAMAS!G2:I24,2,0), )</f>
        <v>TEUSAQUILLO CON PARQUES PARA DISFRUTAR</v>
      </c>
      <c r="AW148" s="22"/>
      <c r="AX148" s="22"/>
      <c r="AY148" s="22"/>
      <c r="AZ148" s="22"/>
      <c r="BA148" s="22"/>
      <c r="BB148" s="22"/>
      <c r="BC148" s="22"/>
      <c r="BD148" s="69"/>
      <c r="BE148" s="69"/>
      <c r="BF148" s="69"/>
      <c r="BG148" s="69"/>
      <c r="BH148" s="69"/>
      <c r="BI148" s="69"/>
      <c r="BJ148" s="69"/>
      <c r="BK148" s="69"/>
      <c r="BL148" s="69"/>
      <c r="BM148" s="69"/>
      <c r="BN148" s="5"/>
      <c r="BO148" s="22"/>
      <c r="BP148" s="5"/>
      <c r="BQ148" s="5"/>
      <c r="BR148" s="5"/>
      <c r="BS148" s="5"/>
      <c r="BT148" s="5"/>
      <c r="BU148" s="5"/>
      <c r="BV148" s="5"/>
      <c r="BW148" s="5"/>
      <c r="BX148" s="22"/>
      <c r="BY148" s="113"/>
      <c r="BZ148" s="22"/>
      <c r="CA148" s="22"/>
      <c r="CB148" s="9"/>
      <c r="CC148" s="5"/>
      <c r="CD148" s="5"/>
      <c r="CE148" s="113"/>
      <c r="CF148" s="22"/>
      <c r="CG148" s="22"/>
      <c r="CH148" s="9"/>
      <c r="CI148" s="5"/>
      <c r="CJ148" s="5"/>
      <c r="CK148" s="5"/>
      <c r="CL148" s="5"/>
      <c r="CM148" s="22"/>
      <c r="CN148" s="9"/>
      <c r="CO148" s="5">
        <f t="shared" si="21"/>
        <v>0</v>
      </c>
      <c r="CP148" s="77">
        <f t="shared" si="22"/>
        <v>0</v>
      </c>
      <c r="CQ148" s="77">
        <f t="shared" si="23"/>
        <v>0</v>
      </c>
      <c r="CR148" s="9">
        <v>44834</v>
      </c>
      <c r="CS148" s="5">
        <f t="shared" si="24"/>
        <v>36160000</v>
      </c>
      <c r="CT148" s="5"/>
      <c r="CU148" s="10"/>
      <c r="CV148" s="10"/>
      <c r="CW148" s="10" t="s">
        <v>309</v>
      </c>
      <c r="CX148" s="10" t="s">
        <v>309</v>
      </c>
      <c r="CY148" s="10"/>
      <c r="CZ148" s="10" t="s">
        <v>203</v>
      </c>
      <c r="DA148" s="10" t="s">
        <v>793</v>
      </c>
      <c r="DB148" s="122" t="s">
        <v>794</v>
      </c>
      <c r="DC148" s="122" t="s">
        <v>137</v>
      </c>
    </row>
    <row r="149" spans="1:108" ht="16.5" customHeight="1">
      <c r="A149" s="119" t="s">
        <v>1567</v>
      </c>
      <c r="B149" s="10">
        <v>2022</v>
      </c>
      <c r="C149" s="16" t="s">
        <v>1568</v>
      </c>
      <c r="D149" s="138" t="s">
        <v>1569</v>
      </c>
      <c r="E149" s="18" t="s">
        <v>1570</v>
      </c>
      <c r="F149" s="10" t="s">
        <v>1571</v>
      </c>
      <c r="G149" s="10" t="s">
        <v>117</v>
      </c>
      <c r="H149" s="10" t="s">
        <v>118</v>
      </c>
      <c r="I149" s="10" t="s">
        <v>119</v>
      </c>
      <c r="J149" s="10" t="s">
        <v>1516</v>
      </c>
      <c r="K149" s="10" t="s">
        <v>1572</v>
      </c>
      <c r="L149" s="10" t="str">
        <f t="shared" si="20"/>
        <v>SILVANA JARAMILLO CABRERA___</v>
      </c>
      <c r="M149" s="10" t="s">
        <v>122</v>
      </c>
      <c r="N149" s="93">
        <v>1115067487</v>
      </c>
      <c r="O149" s="132"/>
      <c r="P149" s="10" t="s">
        <v>1573</v>
      </c>
      <c r="Q149" s="10" t="s">
        <v>124</v>
      </c>
      <c r="R149" s="118" t="s">
        <v>1574</v>
      </c>
      <c r="S149" s="118"/>
      <c r="T149" s="10"/>
      <c r="U149" s="10"/>
      <c r="V149" s="22"/>
      <c r="W149" s="10"/>
      <c r="X149" s="10"/>
      <c r="Y149" s="10"/>
      <c r="Z149" s="22">
        <v>3135505911</v>
      </c>
      <c r="AA149" s="22"/>
      <c r="AB149" s="22">
        <v>8</v>
      </c>
      <c r="AC149" s="10">
        <v>0</v>
      </c>
      <c r="AD149" s="99">
        <v>44588</v>
      </c>
      <c r="AE149" s="99">
        <v>44593</v>
      </c>
      <c r="AF149" s="15" t="s">
        <v>287</v>
      </c>
      <c r="AG149" s="9">
        <v>44834</v>
      </c>
      <c r="AH149" s="113">
        <v>4520000</v>
      </c>
      <c r="AI149" s="113">
        <v>36160000</v>
      </c>
      <c r="AJ149" s="10" t="s">
        <v>1575</v>
      </c>
      <c r="AK149" s="10" t="s">
        <v>129</v>
      </c>
      <c r="AL149" s="10">
        <v>503</v>
      </c>
      <c r="AM149" s="10" t="s">
        <v>1576</v>
      </c>
      <c r="AN149" s="8" t="s">
        <v>413</v>
      </c>
      <c r="AO149" s="10" t="s">
        <v>131</v>
      </c>
      <c r="AP149" s="22">
        <v>3311603452152</v>
      </c>
      <c r="AQ149" s="10">
        <v>3</v>
      </c>
      <c r="AR149" s="10" t="str">
        <f>IFERROR(VLOOKUP(AQ149,PROGRAMAS!D2:E59,2,0), )</f>
        <v>Propósito 3: Inspirar confianza y legitimidad para vivir sin miedo y ser epicentro de cultura ciudadana, paz y reconciliación</v>
      </c>
      <c r="AS149" s="10">
        <v>45</v>
      </c>
      <c r="AT149" s="10" t="str">
        <f>IFERROR(VLOOKUP(AS149,PROGRAMAS!B2:C59,2,0), )</f>
        <v>Espacio público más seguro y construido colectivamente</v>
      </c>
      <c r="AU149" s="10">
        <v>2152</v>
      </c>
      <c r="AV149" s="10" t="str">
        <f>IFERROR(VLOOKUP(AU149,PROGRAMAS!G2:I24,2,0), )</f>
        <v>UN NUEVO CONTRATO SOCIAL PARA EL ESPACIO PÚBLICO LOCAL</v>
      </c>
      <c r="AW149" s="22"/>
      <c r="AX149" s="22"/>
      <c r="AY149" s="22"/>
      <c r="AZ149" s="22"/>
      <c r="BA149" s="22"/>
      <c r="BB149" s="22"/>
      <c r="BC149" s="22"/>
      <c r="BD149" s="69"/>
      <c r="BE149" s="69"/>
      <c r="BF149" s="69"/>
      <c r="BG149" s="69"/>
      <c r="BH149" s="69"/>
      <c r="BI149" s="69"/>
      <c r="BJ149" s="69"/>
      <c r="BK149" s="69"/>
      <c r="BL149" s="69"/>
      <c r="BM149" s="69"/>
      <c r="BN149" s="5"/>
      <c r="BO149" s="22"/>
      <c r="BP149" s="5"/>
      <c r="BQ149" s="5"/>
      <c r="BR149" s="5"/>
      <c r="BS149" s="5"/>
      <c r="BT149" s="5"/>
      <c r="BU149" s="5"/>
      <c r="BV149" s="5"/>
      <c r="BW149" s="5"/>
      <c r="BX149" s="22"/>
      <c r="BY149" s="113"/>
      <c r="BZ149" s="22"/>
      <c r="CA149" s="22"/>
      <c r="CB149" s="9"/>
      <c r="CC149" s="5"/>
      <c r="CD149" s="5"/>
      <c r="CE149" s="113"/>
      <c r="CF149" s="22"/>
      <c r="CG149" s="22"/>
      <c r="CH149" s="9"/>
      <c r="CI149" s="5"/>
      <c r="CJ149" s="5"/>
      <c r="CK149" s="5"/>
      <c r="CL149" s="5"/>
      <c r="CM149" s="22"/>
      <c r="CN149" s="9"/>
      <c r="CO149" s="5">
        <f t="shared" si="21"/>
        <v>0</v>
      </c>
      <c r="CP149" s="77">
        <f t="shared" si="22"/>
        <v>0</v>
      </c>
      <c r="CQ149" s="77">
        <f t="shared" si="23"/>
        <v>0</v>
      </c>
      <c r="CR149" s="9">
        <v>44834</v>
      </c>
      <c r="CS149" s="5">
        <f t="shared" si="24"/>
        <v>36160000</v>
      </c>
      <c r="CT149" s="5"/>
      <c r="CU149" s="10"/>
      <c r="CV149" s="10"/>
      <c r="CW149" s="10" t="s">
        <v>309</v>
      </c>
      <c r="CX149" s="10" t="s">
        <v>1577</v>
      </c>
      <c r="CY149" s="10"/>
      <c r="CZ149" s="10" t="s">
        <v>203</v>
      </c>
      <c r="DA149" s="10" t="s">
        <v>447</v>
      </c>
      <c r="DB149" s="122" t="s">
        <v>448</v>
      </c>
      <c r="DC149" s="122" t="s">
        <v>150</v>
      </c>
    </row>
    <row r="150" spans="1:108" ht="16.5" customHeight="1">
      <c r="A150" s="119" t="s">
        <v>1578</v>
      </c>
      <c r="B150" s="10">
        <v>2022</v>
      </c>
      <c r="C150" s="16" t="s">
        <v>1579</v>
      </c>
      <c r="D150" s="138" t="s">
        <v>1580</v>
      </c>
      <c r="E150" s="19" t="s">
        <v>1581</v>
      </c>
      <c r="F150" s="10" t="s">
        <v>1582</v>
      </c>
      <c r="G150" s="10" t="s">
        <v>117</v>
      </c>
      <c r="H150" s="10" t="s">
        <v>118</v>
      </c>
      <c r="I150" s="10" t="s">
        <v>119</v>
      </c>
      <c r="J150" s="10" t="s">
        <v>1583</v>
      </c>
      <c r="K150" s="10" t="s">
        <v>1584</v>
      </c>
      <c r="L150" s="10" t="str">
        <f t="shared" si="20"/>
        <v>CINDY PAOLA ALVAREZ SIERRA___</v>
      </c>
      <c r="M150" s="10" t="s">
        <v>122</v>
      </c>
      <c r="N150" s="93">
        <v>1010206761</v>
      </c>
      <c r="O150" s="132"/>
      <c r="P150" s="10" t="s">
        <v>123</v>
      </c>
      <c r="Q150" s="10" t="s">
        <v>124</v>
      </c>
      <c r="R150" s="118" t="s">
        <v>1585</v>
      </c>
      <c r="S150" s="118"/>
      <c r="T150" s="10"/>
      <c r="U150" s="10"/>
      <c r="V150" s="22"/>
      <c r="W150" s="10"/>
      <c r="X150" s="10"/>
      <c r="Y150" s="10"/>
      <c r="Z150" s="22">
        <v>3173499921</v>
      </c>
      <c r="AA150" s="22"/>
      <c r="AB150" s="22">
        <v>8</v>
      </c>
      <c r="AC150" s="10">
        <v>0</v>
      </c>
      <c r="AD150" s="99">
        <v>44588</v>
      </c>
      <c r="AE150" s="99">
        <v>44593</v>
      </c>
      <c r="AF150" s="15" t="s">
        <v>287</v>
      </c>
      <c r="AG150" s="9">
        <v>44834</v>
      </c>
      <c r="AH150" s="113">
        <v>4520000</v>
      </c>
      <c r="AI150" s="113">
        <v>36160000</v>
      </c>
      <c r="AJ150" s="10" t="s">
        <v>1586</v>
      </c>
      <c r="AK150" s="10" t="s">
        <v>129</v>
      </c>
      <c r="AL150" s="10">
        <v>502</v>
      </c>
      <c r="AM150" s="10" t="s">
        <v>1587</v>
      </c>
      <c r="AN150" s="8" t="s">
        <v>413</v>
      </c>
      <c r="AO150" s="10" t="s">
        <v>131</v>
      </c>
      <c r="AP150" s="22">
        <v>3311603402162</v>
      </c>
      <c r="AQ150" s="10">
        <v>3</v>
      </c>
      <c r="AR150" s="10" t="str">
        <f>IFERROR(VLOOKUP(AQ150,PROGRAMAS!D2:E59,2,0), )</f>
        <v>Propósito 3: Inspirar confianza y legitimidad para vivir sin miedo y ser epicentro de cultura ciudadana, paz y reconciliación</v>
      </c>
      <c r="AS150" s="10">
        <v>40</v>
      </c>
      <c r="AT150" s="10" t="str">
        <f>IFERROR(VLOOKUP(AS150,PROGRAMAS!B2:C59,2,0), )</f>
        <v>Más mujeres viven una vida libre de violencias, se sienten seguras y acceden con confianza al sistema de justicia</v>
      </c>
      <c r="AU150" s="10">
        <v>2162</v>
      </c>
      <c r="AV150" s="10" t="str">
        <f>IFERROR(VLOOKUP(AU150,PROGRAMAS!G2:I24,2,0), )</f>
        <v>TEUSAQUILLO LOCALIDAD SEGURA PARA LAS MUJERES</v>
      </c>
      <c r="AW150" s="22"/>
      <c r="AX150" s="22"/>
      <c r="AY150" s="22"/>
      <c r="AZ150" s="22"/>
      <c r="BA150" s="22"/>
      <c r="BB150" s="22"/>
      <c r="BC150" s="22"/>
      <c r="BD150" s="69"/>
      <c r="BE150" s="69"/>
      <c r="BF150" s="69"/>
      <c r="BG150" s="69"/>
      <c r="BH150" s="69"/>
      <c r="BI150" s="69"/>
      <c r="BJ150" s="69"/>
      <c r="BK150" s="69"/>
      <c r="BL150" s="69"/>
      <c r="BM150" s="69"/>
      <c r="BN150" s="5"/>
      <c r="BO150" s="22"/>
      <c r="BP150" s="5"/>
      <c r="BQ150" s="5"/>
      <c r="BR150" s="5"/>
      <c r="BS150" s="5"/>
      <c r="BT150" s="5"/>
      <c r="BU150" s="5"/>
      <c r="BV150" s="5"/>
      <c r="BW150" s="5"/>
      <c r="BX150" s="22"/>
      <c r="BY150" s="113"/>
      <c r="BZ150" s="22"/>
      <c r="CA150" s="22"/>
      <c r="CB150" s="9"/>
      <c r="CC150" s="5"/>
      <c r="CD150" s="5"/>
      <c r="CE150" s="113"/>
      <c r="CF150" s="22"/>
      <c r="CG150" s="22"/>
      <c r="CH150" s="9"/>
      <c r="CI150" s="5"/>
      <c r="CJ150" s="5"/>
      <c r="CK150" s="5"/>
      <c r="CL150" s="5"/>
      <c r="CM150" s="22"/>
      <c r="CN150" s="9"/>
      <c r="CO150" s="5">
        <f t="shared" si="21"/>
        <v>0</v>
      </c>
      <c r="CP150" s="77">
        <f t="shared" si="22"/>
        <v>0</v>
      </c>
      <c r="CQ150" s="77">
        <f t="shared" si="23"/>
        <v>0</v>
      </c>
      <c r="CR150" s="9">
        <v>44834</v>
      </c>
      <c r="CS150" s="5">
        <f t="shared" si="24"/>
        <v>36160000</v>
      </c>
      <c r="CT150" s="5"/>
      <c r="CU150" s="10"/>
      <c r="CV150" s="10"/>
      <c r="CW150" s="10" t="s">
        <v>309</v>
      </c>
      <c r="CX150" s="10" t="s">
        <v>1577</v>
      </c>
      <c r="CY150" s="10"/>
      <c r="CZ150" s="10" t="s">
        <v>203</v>
      </c>
      <c r="DA150" s="10" t="s">
        <v>447</v>
      </c>
      <c r="DB150" s="122" t="s">
        <v>448</v>
      </c>
      <c r="DC150" s="122" t="s">
        <v>150</v>
      </c>
    </row>
    <row r="151" spans="1:108" ht="16.5" customHeight="1">
      <c r="A151" s="119" t="s">
        <v>1588</v>
      </c>
      <c r="B151" s="10">
        <v>2022</v>
      </c>
      <c r="C151" s="16" t="s">
        <v>1589</v>
      </c>
      <c r="D151" s="138" t="s">
        <v>1590</v>
      </c>
      <c r="E151" s="20" t="s">
        <v>1591</v>
      </c>
      <c r="F151" s="10" t="s">
        <v>1592</v>
      </c>
      <c r="G151" s="10" t="s">
        <v>117</v>
      </c>
      <c r="H151" s="10" t="s">
        <v>118</v>
      </c>
      <c r="I151" s="10" t="s">
        <v>119</v>
      </c>
      <c r="J151" s="10" t="s">
        <v>1593</v>
      </c>
      <c r="K151" s="10" t="s">
        <v>1594</v>
      </c>
      <c r="L151" s="10" t="str">
        <f t="shared" si="20"/>
        <v>ANDRES MAURICIO RODRIGUEZ___</v>
      </c>
      <c r="M151" s="10" t="s">
        <v>122</v>
      </c>
      <c r="N151" s="93">
        <v>79693764</v>
      </c>
      <c r="O151" s="132"/>
      <c r="P151" s="10" t="s">
        <v>123</v>
      </c>
      <c r="Q151" s="10" t="s">
        <v>124</v>
      </c>
      <c r="R151" s="118" t="s">
        <v>1595</v>
      </c>
      <c r="S151" s="118"/>
      <c r="T151" s="10"/>
      <c r="U151" s="10"/>
      <c r="V151" s="22"/>
      <c r="W151" s="10"/>
      <c r="X151" s="10"/>
      <c r="Y151" s="10"/>
      <c r="Z151" s="22">
        <v>3112529136</v>
      </c>
      <c r="AA151" s="22"/>
      <c r="AB151" s="22">
        <v>8</v>
      </c>
      <c r="AC151" s="10">
        <v>0</v>
      </c>
      <c r="AD151" s="99">
        <v>44588</v>
      </c>
      <c r="AE151" s="99">
        <v>44593</v>
      </c>
      <c r="AF151" s="15" t="s">
        <v>287</v>
      </c>
      <c r="AG151" s="9">
        <v>44834</v>
      </c>
      <c r="AH151" s="113">
        <v>5000000</v>
      </c>
      <c r="AI151" s="113">
        <v>40000000</v>
      </c>
      <c r="AJ151" s="10" t="s">
        <v>1596</v>
      </c>
      <c r="AK151" s="10" t="s">
        <v>129</v>
      </c>
      <c r="AL151" s="10">
        <v>501</v>
      </c>
      <c r="AM151" s="10" t="s">
        <v>1597</v>
      </c>
      <c r="AN151" s="8" t="s">
        <v>413</v>
      </c>
      <c r="AO151" s="10" t="s">
        <v>131</v>
      </c>
      <c r="AP151" s="22">
        <v>3311605572172</v>
      </c>
      <c r="AQ151" s="10">
        <v>5</v>
      </c>
      <c r="AR151" s="10" t="str">
        <f>IFERROR(VLOOKUP(AQ151,PROGRAMAS!D2:E59,2,0), )</f>
        <v>Propósito 5: Construir Bogotá - Región con gobierno abierto, transparente y ciudadanía consciente</v>
      </c>
      <c r="AS151" s="10">
        <v>57</v>
      </c>
      <c r="AT151" s="10" t="str">
        <f>IFERROR(VLOOKUP(AS151,PROGRAMAS!B2:C59,2,0), )</f>
        <v>Gestión pública local</v>
      </c>
      <c r="AU151" s="10">
        <v>2172</v>
      </c>
      <c r="AV151" s="10" t="str">
        <f>IFERROR(VLOOKUP(AU151,PROGRAMAS!G2:I24,2,0), )</f>
        <v>TEUSAQUILLO CON ACCIONES DE INSPECCIÓN, VIGILANCIA Y CONTROL DE MANERA TRANSPARENTE.</v>
      </c>
      <c r="AW151" s="22">
        <v>1</v>
      </c>
      <c r="AX151" s="22">
        <v>1</v>
      </c>
      <c r="AY151" s="22"/>
      <c r="AZ151" s="22"/>
      <c r="BA151" s="22"/>
      <c r="BB151" s="22"/>
      <c r="BC151" s="22"/>
      <c r="BD151" s="69"/>
      <c r="BE151" s="69"/>
      <c r="BF151" s="69"/>
      <c r="BG151" s="69"/>
      <c r="BH151" s="69"/>
      <c r="BI151" s="69"/>
      <c r="BJ151" s="69"/>
      <c r="BK151" s="69"/>
      <c r="BL151" s="69"/>
      <c r="BM151" s="69"/>
      <c r="BN151" s="5"/>
      <c r="BO151" s="22"/>
      <c r="BP151" s="5"/>
      <c r="BQ151" s="5"/>
      <c r="BR151" s="5"/>
      <c r="BS151" s="5"/>
      <c r="BT151" s="5"/>
      <c r="BU151" s="5"/>
      <c r="BV151" s="5"/>
      <c r="BW151" s="5"/>
      <c r="BX151" s="22"/>
      <c r="BY151" s="113">
        <v>20000000</v>
      </c>
      <c r="BZ151" s="22">
        <v>4</v>
      </c>
      <c r="CA151" s="22">
        <v>0</v>
      </c>
      <c r="CB151" s="9">
        <v>44957</v>
      </c>
      <c r="CC151" s="5"/>
      <c r="CD151" s="5"/>
      <c r="CE151" s="113"/>
      <c r="CF151" s="22"/>
      <c r="CG151" s="22"/>
      <c r="CH151" s="9"/>
      <c r="CI151" s="5"/>
      <c r="CJ151" s="5"/>
      <c r="CK151" s="5"/>
      <c r="CL151" s="5"/>
      <c r="CM151" s="22"/>
      <c r="CN151" s="9"/>
      <c r="CO151" s="5">
        <f t="shared" si="21"/>
        <v>20000000</v>
      </c>
      <c r="CP151" s="77">
        <f t="shared" si="22"/>
        <v>4</v>
      </c>
      <c r="CQ151" s="77">
        <f t="shared" si="23"/>
        <v>0</v>
      </c>
      <c r="CR151" s="9">
        <v>44957</v>
      </c>
      <c r="CS151" s="5">
        <f t="shared" si="24"/>
        <v>60000000</v>
      </c>
      <c r="CT151" s="5"/>
      <c r="CU151" s="10"/>
      <c r="CV151" s="10"/>
      <c r="CW151" s="10" t="s">
        <v>132</v>
      </c>
      <c r="CX151" s="10" t="s">
        <v>133</v>
      </c>
      <c r="CY151" s="10"/>
      <c r="CZ151" s="10" t="s">
        <v>203</v>
      </c>
      <c r="DA151" s="10" t="s">
        <v>1598</v>
      </c>
      <c r="DB151" s="122" t="s">
        <v>1599</v>
      </c>
      <c r="DC151" s="122" t="s">
        <v>648</v>
      </c>
    </row>
    <row r="152" spans="1:108" ht="16.5" customHeight="1">
      <c r="A152" s="119" t="s">
        <v>1600</v>
      </c>
      <c r="B152" s="10">
        <v>2022</v>
      </c>
      <c r="C152" s="16" t="s">
        <v>1601</v>
      </c>
      <c r="D152" s="138" t="s">
        <v>1602</v>
      </c>
      <c r="E152" s="18" t="s">
        <v>1603</v>
      </c>
      <c r="F152" s="10" t="s">
        <v>1552</v>
      </c>
      <c r="G152" s="10" t="s">
        <v>117</v>
      </c>
      <c r="H152" s="10" t="s">
        <v>118</v>
      </c>
      <c r="I152" s="10" t="s">
        <v>119</v>
      </c>
      <c r="J152" s="10" t="s">
        <v>1604</v>
      </c>
      <c r="K152" s="10" t="s">
        <v>1605</v>
      </c>
      <c r="L152" s="10" t="str">
        <f t="shared" si="20"/>
        <v>PABLO CALA CASTRO_JUAN CAMILO CUERVO ROCHA__</v>
      </c>
      <c r="M152" s="10" t="s">
        <v>122</v>
      </c>
      <c r="N152" s="93">
        <v>1115852559</v>
      </c>
      <c r="O152" s="132"/>
      <c r="P152" s="10" t="s">
        <v>1606</v>
      </c>
      <c r="Q152" s="10" t="s">
        <v>124</v>
      </c>
      <c r="R152" s="118" t="s">
        <v>236</v>
      </c>
      <c r="S152" s="118"/>
      <c r="T152" s="10"/>
      <c r="U152" s="10"/>
      <c r="V152" s="22"/>
      <c r="W152" s="10"/>
      <c r="X152" s="10"/>
      <c r="Y152" s="10"/>
      <c r="Z152" s="22">
        <v>3132176170</v>
      </c>
      <c r="AA152" s="22"/>
      <c r="AB152" s="22">
        <v>8</v>
      </c>
      <c r="AC152" s="10">
        <v>0</v>
      </c>
      <c r="AD152" s="99">
        <v>44589</v>
      </c>
      <c r="AE152" s="99">
        <v>44593</v>
      </c>
      <c r="AF152" s="15" t="s">
        <v>287</v>
      </c>
      <c r="AG152" s="9">
        <v>44834</v>
      </c>
      <c r="AH152" s="113">
        <v>4520000</v>
      </c>
      <c r="AI152" s="113">
        <v>36160000</v>
      </c>
      <c r="AJ152" s="10" t="s">
        <v>1607</v>
      </c>
      <c r="AK152" s="10" t="s">
        <v>791</v>
      </c>
      <c r="AL152" s="10">
        <v>534</v>
      </c>
      <c r="AM152" s="10" t="s">
        <v>1608</v>
      </c>
      <c r="AN152" s="8" t="s">
        <v>413</v>
      </c>
      <c r="AO152" s="10" t="s">
        <v>131</v>
      </c>
      <c r="AP152" s="22">
        <v>3311605572172</v>
      </c>
      <c r="AQ152" s="10">
        <v>5</v>
      </c>
      <c r="AR152" s="10" t="str">
        <f>IFERROR(VLOOKUP(AQ152,PROGRAMAS!D2:E59,2,0), )</f>
        <v>Propósito 5: Construir Bogotá - Región con gobierno abierto, transparente y ciudadanía consciente</v>
      </c>
      <c r="AS152" s="10">
        <v>57</v>
      </c>
      <c r="AT152" s="10" t="str">
        <f>IFERROR(VLOOKUP(AS152,PROGRAMAS!B2:C59,2,0), )</f>
        <v>Gestión pública local</v>
      </c>
      <c r="AU152" s="10">
        <v>2172</v>
      </c>
      <c r="AV152" s="10" t="str">
        <f>IFERROR(VLOOKUP(AU152,PROGRAMAS!G2:I24,2,0), )</f>
        <v>TEUSAQUILLO CON ACCIONES DE INSPECCIÓN, VIGILANCIA Y CONTROL DE MANERA TRANSPARENTE.</v>
      </c>
      <c r="AW152" s="22">
        <v>1</v>
      </c>
      <c r="AX152" s="22">
        <v>1</v>
      </c>
      <c r="AY152" s="22"/>
      <c r="AZ152" s="22">
        <v>1</v>
      </c>
      <c r="BA152" s="22"/>
      <c r="BB152" s="22"/>
      <c r="BC152" s="22"/>
      <c r="BD152" s="69">
        <v>44596</v>
      </c>
      <c r="BE152" s="69"/>
      <c r="BF152" s="69"/>
      <c r="BG152" s="69"/>
      <c r="BH152" s="69"/>
      <c r="BI152" s="69"/>
      <c r="BJ152" s="69"/>
      <c r="BK152" s="69"/>
      <c r="BL152" s="69"/>
      <c r="BM152" s="69"/>
      <c r="BN152" s="5" t="s">
        <v>364</v>
      </c>
      <c r="BO152" s="22">
        <v>1015397405</v>
      </c>
      <c r="BP152" s="5" t="s">
        <v>1609</v>
      </c>
      <c r="BQ152" s="5"/>
      <c r="BR152" s="22"/>
      <c r="BS152" s="5"/>
      <c r="BT152" s="5"/>
      <c r="BU152" s="5"/>
      <c r="BV152" s="5"/>
      <c r="BW152" s="5"/>
      <c r="BX152" s="22"/>
      <c r="BY152" s="113">
        <v>18080000</v>
      </c>
      <c r="BZ152" s="22">
        <v>4</v>
      </c>
      <c r="CA152" s="22">
        <v>0</v>
      </c>
      <c r="CB152" s="9">
        <v>44957</v>
      </c>
      <c r="CC152" s="5"/>
      <c r="CD152" s="5"/>
      <c r="CE152" s="113"/>
      <c r="CF152" s="22"/>
      <c r="CG152" s="22"/>
      <c r="CH152" s="9"/>
      <c r="CI152" s="5"/>
      <c r="CJ152" s="5"/>
      <c r="CK152" s="5"/>
      <c r="CL152" s="5"/>
      <c r="CM152" s="22"/>
      <c r="CN152" s="9"/>
      <c r="CO152" s="5">
        <f t="shared" si="21"/>
        <v>18080000</v>
      </c>
      <c r="CP152" s="77">
        <f t="shared" si="22"/>
        <v>4</v>
      </c>
      <c r="CQ152" s="77">
        <f t="shared" si="23"/>
        <v>0</v>
      </c>
      <c r="CR152" s="9">
        <v>44957</v>
      </c>
      <c r="CS152" s="5">
        <f t="shared" si="24"/>
        <v>54240000</v>
      </c>
      <c r="CT152" s="5"/>
      <c r="CU152" s="10"/>
      <c r="CV152" s="11"/>
      <c r="CW152" s="11" t="s">
        <v>778</v>
      </c>
      <c r="CX152" s="10" t="s">
        <v>133</v>
      </c>
      <c r="CY152" s="10"/>
      <c r="CZ152" s="10" t="s">
        <v>203</v>
      </c>
      <c r="DA152" s="10" t="s">
        <v>435</v>
      </c>
      <c r="DB152" s="122" t="s">
        <v>436</v>
      </c>
      <c r="DC152" s="122" t="s">
        <v>137</v>
      </c>
    </row>
    <row r="153" spans="1:108" ht="16.5" customHeight="1">
      <c r="A153" s="119" t="s">
        <v>1610</v>
      </c>
      <c r="B153" s="10">
        <v>2022</v>
      </c>
      <c r="C153" s="16" t="s">
        <v>1611</v>
      </c>
      <c r="D153" s="138" t="s">
        <v>1612</v>
      </c>
      <c r="E153" s="18" t="s">
        <v>1613</v>
      </c>
      <c r="F153" s="10" t="s">
        <v>1614</v>
      </c>
      <c r="G153" s="10" t="s">
        <v>117</v>
      </c>
      <c r="H153" s="10" t="s">
        <v>118</v>
      </c>
      <c r="I153" s="10" t="s">
        <v>119</v>
      </c>
      <c r="J153" s="10" t="s">
        <v>1305</v>
      </c>
      <c r="K153" s="10" t="s">
        <v>830</v>
      </c>
      <c r="L153" s="10" t="str">
        <f t="shared" si="20"/>
        <v>CAROLINA RODRIGUEZ JIMENEZ_LUIS STEVENS DIAZ OVIEDO_HAROLD GOMEZ CARVAJAL_</v>
      </c>
      <c r="M153" s="10" t="s">
        <v>122</v>
      </c>
      <c r="N153" s="93">
        <v>52962863</v>
      </c>
      <c r="O153" s="132"/>
      <c r="P153" s="10" t="s">
        <v>123</v>
      </c>
      <c r="Q153" s="10" t="s">
        <v>124</v>
      </c>
      <c r="R153" s="118" t="s">
        <v>125</v>
      </c>
      <c r="S153" s="118"/>
      <c r="T153" s="10"/>
      <c r="U153" s="10"/>
      <c r="V153" s="22"/>
      <c r="W153" s="10"/>
      <c r="X153" s="10"/>
      <c r="Y153" s="10" t="s">
        <v>1615</v>
      </c>
      <c r="Z153" s="22">
        <v>3142122591</v>
      </c>
      <c r="AA153" s="22"/>
      <c r="AB153" s="22">
        <v>8</v>
      </c>
      <c r="AC153" s="10">
        <v>0</v>
      </c>
      <c r="AD153" s="99">
        <v>44589</v>
      </c>
      <c r="AE153" s="99">
        <v>44593</v>
      </c>
      <c r="AF153" s="15" t="s">
        <v>287</v>
      </c>
      <c r="AG153" s="9">
        <v>44834</v>
      </c>
      <c r="AH153" s="113">
        <v>2300000</v>
      </c>
      <c r="AI153" s="113">
        <v>18400000</v>
      </c>
      <c r="AJ153" s="10" t="s">
        <v>1616</v>
      </c>
      <c r="AK153" s="10" t="s">
        <v>129</v>
      </c>
      <c r="AL153" s="10">
        <v>500</v>
      </c>
      <c r="AM153" s="10" t="s">
        <v>1617</v>
      </c>
      <c r="AN153" s="8" t="s">
        <v>413</v>
      </c>
      <c r="AO153" s="10" t="s">
        <v>131</v>
      </c>
      <c r="AP153" s="22">
        <v>3311605572169</v>
      </c>
      <c r="AQ153" s="10">
        <v>5</v>
      </c>
      <c r="AR153" s="10" t="str">
        <f>IFERROR(VLOOKUP(AQ153,PROGRAMAS!D2:E59,2,0), )</f>
        <v>Propósito 5: Construir Bogotá - Región con gobierno abierto, transparente y ciudadanía consciente</v>
      </c>
      <c r="AS153" s="10">
        <v>57</v>
      </c>
      <c r="AT153" s="10" t="str">
        <f>IFERROR(VLOOKUP(AS153,PROGRAMAS!B2:C59,2,0), )</f>
        <v>Gestión pública local</v>
      </c>
      <c r="AU153" s="10">
        <v>2169</v>
      </c>
      <c r="AV153" s="10" t="str">
        <f>IFERROR(VLOOKUP(AU153,PROGRAMAS!G2:I24,2,0), )</f>
        <v>FORTALECIMIENTO INSTITUCIONAL Y RENDICIÓN DE CUENTAS</v>
      </c>
      <c r="AW153" s="22">
        <v>1</v>
      </c>
      <c r="AX153" s="22">
        <v>1</v>
      </c>
      <c r="AY153" s="22"/>
      <c r="AZ153" s="22">
        <v>2</v>
      </c>
      <c r="BA153" s="22"/>
      <c r="BB153" s="22"/>
      <c r="BC153" s="22"/>
      <c r="BD153" s="69">
        <v>44682</v>
      </c>
      <c r="BE153" s="69">
        <v>44718</v>
      </c>
      <c r="BF153" s="69"/>
      <c r="BG153" s="69"/>
      <c r="BH153" s="69"/>
      <c r="BI153" s="69"/>
      <c r="BJ153" s="69"/>
      <c r="BK153" s="69"/>
      <c r="BL153" s="69"/>
      <c r="BM153" s="69"/>
      <c r="BN153" s="5" t="s">
        <v>364</v>
      </c>
      <c r="BO153" s="22">
        <v>80792714</v>
      </c>
      <c r="BP153" s="5" t="s">
        <v>1618</v>
      </c>
      <c r="BQ153" s="5" t="s">
        <v>364</v>
      </c>
      <c r="BR153" s="22">
        <v>1012346908</v>
      </c>
      <c r="BS153" s="5" t="s">
        <v>1619</v>
      </c>
      <c r="BT153" s="5"/>
      <c r="BU153" s="5"/>
      <c r="BV153" s="5"/>
      <c r="BW153" s="5"/>
      <c r="BX153" s="22"/>
      <c r="BY153" s="113">
        <v>6900000</v>
      </c>
      <c r="BZ153" s="22">
        <v>3</v>
      </c>
      <c r="CA153" s="22">
        <v>0</v>
      </c>
      <c r="CB153" s="9">
        <v>44926</v>
      </c>
      <c r="CC153" s="5"/>
      <c r="CD153" s="5"/>
      <c r="CE153" s="113"/>
      <c r="CF153" s="22"/>
      <c r="CG153" s="22"/>
      <c r="CH153" s="9"/>
      <c r="CI153" s="5"/>
      <c r="CJ153" s="5"/>
      <c r="CK153" s="5"/>
      <c r="CL153" s="5"/>
      <c r="CM153" s="22"/>
      <c r="CN153" s="9"/>
      <c r="CO153" s="5">
        <f t="shared" si="21"/>
        <v>6900000</v>
      </c>
      <c r="CP153" s="77">
        <f t="shared" si="22"/>
        <v>3</v>
      </c>
      <c r="CQ153" s="77">
        <f t="shared" si="23"/>
        <v>0</v>
      </c>
      <c r="CR153" s="9">
        <v>44926</v>
      </c>
      <c r="CS153" s="5">
        <f t="shared" si="24"/>
        <v>25300000</v>
      </c>
      <c r="CT153" s="5"/>
      <c r="CU153" s="10"/>
      <c r="CV153" s="10"/>
      <c r="CW153" s="10" t="s">
        <v>132</v>
      </c>
      <c r="CX153" s="10" t="s">
        <v>133</v>
      </c>
      <c r="CY153" s="10"/>
      <c r="CZ153" s="10" t="s">
        <v>203</v>
      </c>
      <c r="DA153" s="10" t="s">
        <v>1309</v>
      </c>
      <c r="DB153" s="122" t="s">
        <v>1620</v>
      </c>
      <c r="DC153" s="122" t="s">
        <v>150</v>
      </c>
    </row>
    <row r="154" spans="1:108" ht="16.5" customHeight="1">
      <c r="A154" s="119" t="s">
        <v>1621</v>
      </c>
      <c r="B154" s="10">
        <v>2022</v>
      </c>
      <c r="C154" s="16" t="s">
        <v>1622</v>
      </c>
      <c r="D154" s="138" t="s">
        <v>1623</v>
      </c>
      <c r="E154" s="18" t="s">
        <v>1624</v>
      </c>
      <c r="F154" s="10" t="s">
        <v>1625</v>
      </c>
      <c r="G154" s="10" t="s">
        <v>117</v>
      </c>
      <c r="H154" s="10" t="s">
        <v>118</v>
      </c>
      <c r="I154" s="10" t="s">
        <v>119</v>
      </c>
      <c r="J154" s="10" t="s">
        <v>1626</v>
      </c>
      <c r="K154" s="10" t="s">
        <v>1627</v>
      </c>
      <c r="L154" s="10" t="str">
        <f t="shared" si="20"/>
        <v>EDGAR GOYENECHE MUÑOZ___</v>
      </c>
      <c r="M154" s="10" t="s">
        <v>122</v>
      </c>
      <c r="N154" s="93">
        <v>19456366</v>
      </c>
      <c r="O154" s="132"/>
      <c r="P154" s="10" t="s">
        <v>123</v>
      </c>
      <c r="Q154" s="10" t="s">
        <v>124</v>
      </c>
      <c r="R154" s="118" t="s">
        <v>642</v>
      </c>
      <c r="S154" s="118"/>
      <c r="T154" s="10"/>
      <c r="U154" s="10"/>
      <c r="V154" s="22"/>
      <c r="W154" s="10"/>
      <c r="X154" s="10"/>
      <c r="Y154" s="10" t="s">
        <v>1628</v>
      </c>
      <c r="Z154" s="22">
        <v>3108526881</v>
      </c>
      <c r="AA154" s="22"/>
      <c r="AB154" s="22">
        <v>8</v>
      </c>
      <c r="AC154" s="10">
        <v>0</v>
      </c>
      <c r="AD154" s="99">
        <v>44588</v>
      </c>
      <c r="AE154" s="99">
        <v>44593</v>
      </c>
      <c r="AF154" s="15" t="s">
        <v>287</v>
      </c>
      <c r="AG154" s="9">
        <v>44834</v>
      </c>
      <c r="AH154" s="113">
        <v>4520000</v>
      </c>
      <c r="AI154" s="113">
        <v>36160000</v>
      </c>
      <c r="AJ154" s="10" t="s">
        <v>1629</v>
      </c>
      <c r="AK154" s="10" t="s">
        <v>129</v>
      </c>
      <c r="AL154" s="10">
        <v>496</v>
      </c>
      <c r="AM154" s="10" t="s">
        <v>1630</v>
      </c>
      <c r="AN154" s="8" t="s">
        <v>413</v>
      </c>
      <c r="AO154" s="10" t="s">
        <v>131</v>
      </c>
      <c r="AP154" s="22">
        <v>3311605572172</v>
      </c>
      <c r="AQ154" s="10">
        <v>5</v>
      </c>
      <c r="AR154" s="10" t="str">
        <f>IFERROR(VLOOKUP(AQ154,PROGRAMAS!D2:E59,2,0), )</f>
        <v>Propósito 5: Construir Bogotá - Región con gobierno abierto, transparente y ciudadanía consciente</v>
      </c>
      <c r="AS154" s="10">
        <v>57</v>
      </c>
      <c r="AT154" s="10" t="str">
        <f>IFERROR(VLOOKUP(AS154,PROGRAMAS!B2:C59,2,0), )</f>
        <v>Gestión pública local</v>
      </c>
      <c r="AU154" s="10">
        <v>2172</v>
      </c>
      <c r="AV154" s="10" t="str">
        <f>IFERROR(VLOOKUP(AU154,PROGRAMAS!G2:I24,2,0), )</f>
        <v>TEUSAQUILLO CON ACCIONES DE INSPECCIÓN, VIGILANCIA Y CONTROL DE MANERA TRANSPARENTE.</v>
      </c>
      <c r="AW154" s="22">
        <v>1</v>
      </c>
      <c r="AX154" s="22">
        <v>1</v>
      </c>
      <c r="AY154" s="22"/>
      <c r="AZ154" s="22"/>
      <c r="BA154" s="22"/>
      <c r="BB154" s="22"/>
      <c r="BC154" s="22"/>
      <c r="BD154" s="69"/>
      <c r="BE154" s="69"/>
      <c r="BF154" s="69"/>
      <c r="BG154" s="69"/>
      <c r="BH154" s="69"/>
      <c r="BI154" s="69"/>
      <c r="BJ154" s="69"/>
      <c r="BK154" s="69"/>
      <c r="BL154" s="69"/>
      <c r="BM154" s="69"/>
      <c r="BN154" s="5"/>
      <c r="BO154" s="22"/>
      <c r="BP154" s="5"/>
      <c r="BQ154" s="5"/>
      <c r="BR154" s="5"/>
      <c r="BS154" s="5"/>
      <c r="BT154" s="5"/>
      <c r="BU154" s="5"/>
      <c r="BV154" s="5"/>
      <c r="BW154" s="5"/>
      <c r="BX154" s="22"/>
      <c r="BY154" s="113">
        <v>13560000</v>
      </c>
      <c r="BZ154" s="22">
        <v>3</v>
      </c>
      <c r="CA154" s="22">
        <v>0</v>
      </c>
      <c r="CB154" s="9">
        <v>44926</v>
      </c>
      <c r="CC154" s="5"/>
      <c r="CD154" s="5"/>
      <c r="CE154" s="113"/>
      <c r="CF154" s="22"/>
      <c r="CG154" s="22"/>
      <c r="CH154" s="9"/>
      <c r="CI154" s="5"/>
      <c r="CJ154" s="5"/>
      <c r="CK154" s="5"/>
      <c r="CL154" s="5"/>
      <c r="CM154" s="22"/>
      <c r="CN154" s="9"/>
      <c r="CO154" s="5">
        <f t="shared" si="21"/>
        <v>13560000</v>
      </c>
      <c r="CP154" s="77">
        <f t="shared" si="22"/>
        <v>3</v>
      </c>
      <c r="CQ154" s="77">
        <f t="shared" si="23"/>
        <v>0</v>
      </c>
      <c r="CR154" s="9">
        <v>44926</v>
      </c>
      <c r="CS154" s="5">
        <f t="shared" si="24"/>
        <v>49720000</v>
      </c>
      <c r="CT154" s="5"/>
      <c r="CU154" s="10"/>
      <c r="CV154" s="10"/>
      <c r="CW154" s="10" t="s">
        <v>132</v>
      </c>
      <c r="CX154" s="10" t="s">
        <v>133</v>
      </c>
      <c r="CY154" s="10"/>
      <c r="CZ154" s="10" t="s">
        <v>203</v>
      </c>
      <c r="DA154" s="10" t="s">
        <v>646</v>
      </c>
      <c r="DB154" s="122" t="s">
        <v>1599</v>
      </c>
      <c r="DC154" s="122" t="s">
        <v>648</v>
      </c>
    </row>
    <row r="155" spans="1:108" ht="16.5" customHeight="1">
      <c r="A155" s="119" t="s">
        <v>1631</v>
      </c>
      <c r="B155" s="10">
        <v>2022</v>
      </c>
      <c r="C155" s="16" t="s">
        <v>1622</v>
      </c>
      <c r="D155" s="138" t="s">
        <v>1632</v>
      </c>
      <c r="E155" s="18" t="s">
        <v>1624</v>
      </c>
      <c r="F155" s="10" t="s">
        <v>1633</v>
      </c>
      <c r="G155" s="10" t="s">
        <v>117</v>
      </c>
      <c r="H155" s="10" t="s">
        <v>118</v>
      </c>
      <c r="I155" s="10" t="s">
        <v>119</v>
      </c>
      <c r="J155" s="10" t="s">
        <v>1626</v>
      </c>
      <c r="K155" s="10" t="s">
        <v>1634</v>
      </c>
      <c r="L155" s="10" t="str">
        <f t="shared" si="20"/>
        <v>PRUDENCIO BECERRA FINO___</v>
      </c>
      <c r="M155" s="10" t="s">
        <v>122</v>
      </c>
      <c r="N155" s="93">
        <v>79421325</v>
      </c>
      <c r="O155" s="132"/>
      <c r="P155" s="10" t="s">
        <v>123</v>
      </c>
      <c r="Q155" s="10" t="s">
        <v>124</v>
      </c>
      <c r="R155" s="118" t="s">
        <v>1635</v>
      </c>
      <c r="S155" s="118"/>
      <c r="T155" s="10"/>
      <c r="U155" s="10"/>
      <c r="V155" s="22"/>
      <c r="W155" s="10"/>
      <c r="X155" s="10"/>
      <c r="Y155" s="10" t="s">
        <v>1636</v>
      </c>
      <c r="Z155" s="22">
        <v>3182660062</v>
      </c>
      <c r="AA155" s="22"/>
      <c r="AB155" s="22">
        <v>8</v>
      </c>
      <c r="AC155" s="10">
        <v>0</v>
      </c>
      <c r="AD155" s="99">
        <v>44588</v>
      </c>
      <c r="AE155" s="99">
        <v>44593</v>
      </c>
      <c r="AF155" s="15" t="s">
        <v>287</v>
      </c>
      <c r="AG155" s="9">
        <v>44834</v>
      </c>
      <c r="AH155" s="113">
        <v>4520000</v>
      </c>
      <c r="AI155" s="113">
        <v>36160000</v>
      </c>
      <c r="AJ155" s="10" t="s">
        <v>1637</v>
      </c>
      <c r="AK155" s="10" t="s">
        <v>129</v>
      </c>
      <c r="AL155" s="10">
        <v>497</v>
      </c>
      <c r="AM155" s="10" t="s">
        <v>1638</v>
      </c>
      <c r="AN155" s="8" t="s">
        <v>413</v>
      </c>
      <c r="AO155" s="10" t="s">
        <v>131</v>
      </c>
      <c r="AP155" s="22">
        <v>3311605572172</v>
      </c>
      <c r="AQ155" s="10">
        <v>5</v>
      </c>
      <c r="AR155" s="10" t="str">
        <f>IFERROR(VLOOKUP(AQ155,PROGRAMAS!D2:E59,2,0), )</f>
        <v>Propósito 5: Construir Bogotá - Región con gobierno abierto, transparente y ciudadanía consciente</v>
      </c>
      <c r="AS155" s="10">
        <v>57</v>
      </c>
      <c r="AT155" s="10" t="str">
        <f>IFERROR(VLOOKUP(AS155,PROGRAMAS!B2:C59,2,0), )</f>
        <v>Gestión pública local</v>
      </c>
      <c r="AU155" s="10">
        <v>2172</v>
      </c>
      <c r="AV155" s="10" t="str">
        <f>IFERROR(VLOOKUP(AU155,PROGRAMAS!G2:I24,2,0), )</f>
        <v>TEUSAQUILLO CON ACCIONES DE INSPECCIÓN, VIGILANCIA Y CONTROL DE MANERA TRANSPARENTE.</v>
      </c>
      <c r="AW155" s="22">
        <v>1</v>
      </c>
      <c r="AX155" s="22">
        <v>1</v>
      </c>
      <c r="AY155" s="22"/>
      <c r="AZ155" s="22"/>
      <c r="BA155" s="22"/>
      <c r="BB155" s="22"/>
      <c r="BC155" s="22"/>
      <c r="BD155" s="69"/>
      <c r="BE155" s="69"/>
      <c r="BF155" s="69"/>
      <c r="BG155" s="69"/>
      <c r="BH155" s="69"/>
      <c r="BI155" s="69"/>
      <c r="BJ155" s="69"/>
      <c r="BK155" s="69"/>
      <c r="BL155" s="69"/>
      <c r="BM155" s="69"/>
      <c r="BN155" s="5"/>
      <c r="BO155" s="22"/>
      <c r="BP155" s="5"/>
      <c r="BQ155" s="5"/>
      <c r="BR155" s="5"/>
      <c r="BS155" s="5"/>
      <c r="BT155" s="5"/>
      <c r="BU155" s="5"/>
      <c r="BV155" s="5"/>
      <c r="BW155" s="5"/>
      <c r="BX155" s="22"/>
      <c r="BY155" s="113">
        <v>13560000</v>
      </c>
      <c r="BZ155" s="22">
        <v>3</v>
      </c>
      <c r="CA155" s="22">
        <v>0</v>
      </c>
      <c r="CB155" s="9">
        <v>44926</v>
      </c>
      <c r="CC155" s="5"/>
      <c r="CD155" s="5"/>
      <c r="CE155" s="113"/>
      <c r="CF155" s="22"/>
      <c r="CG155" s="22"/>
      <c r="CH155" s="9"/>
      <c r="CI155" s="5"/>
      <c r="CJ155" s="5"/>
      <c r="CK155" s="5"/>
      <c r="CL155" s="5"/>
      <c r="CM155" s="22"/>
      <c r="CN155" s="9"/>
      <c r="CO155" s="5">
        <f t="shared" si="21"/>
        <v>13560000</v>
      </c>
      <c r="CP155" s="77">
        <f t="shared" si="22"/>
        <v>3</v>
      </c>
      <c r="CQ155" s="77">
        <f t="shared" si="23"/>
        <v>0</v>
      </c>
      <c r="CR155" s="9">
        <v>44926</v>
      </c>
      <c r="CS155" s="5">
        <f t="shared" si="24"/>
        <v>49720000</v>
      </c>
      <c r="CT155" s="5"/>
      <c r="CU155" s="10"/>
      <c r="CV155" s="10"/>
      <c r="CW155" s="10" t="s">
        <v>132</v>
      </c>
      <c r="CX155" s="10" t="s">
        <v>133</v>
      </c>
      <c r="CY155" s="10"/>
      <c r="CZ155" s="10" t="s">
        <v>203</v>
      </c>
      <c r="DA155" s="10" t="s">
        <v>1639</v>
      </c>
      <c r="DB155" s="122" t="s">
        <v>1640</v>
      </c>
      <c r="DC155" s="122" t="s">
        <v>648</v>
      </c>
    </row>
    <row r="156" spans="1:108" ht="16.5" customHeight="1">
      <c r="A156" s="119" t="s">
        <v>1641</v>
      </c>
      <c r="B156" s="10">
        <v>2022</v>
      </c>
      <c r="C156" s="16" t="s">
        <v>1622</v>
      </c>
      <c r="D156" s="138" t="s">
        <v>1642</v>
      </c>
      <c r="E156" s="18" t="s">
        <v>1624</v>
      </c>
      <c r="F156" s="10" t="s">
        <v>1625</v>
      </c>
      <c r="G156" s="10" t="s">
        <v>117</v>
      </c>
      <c r="H156" s="10" t="s">
        <v>118</v>
      </c>
      <c r="I156" s="10" t="s">
        <v>119</v>
      </c>
      <c r="J156" s="10" t="s">
        <v>1626</v>
      </c>
      <c r="K156" s="10" t="s">
        <v>1643</v>
      </c>
      <c r="L156" s="10" t="str">
        <f t="shared" si="20"/>
        <v>ANGELA MARIA BOHORQUEZ BEDOYA___</v>
      </c>
      <c r="M156" s="10" t="s">
        <v>122</v>
      </c>
      <c r="N156" s="93">
        <v>52779922</v>
      </c>
      <c r="O156" s="132"/>
      <c r="P156" s="10" t="s">
        <v>123</v>
      </c>
      <c r="Q156" s="10" t="s">
        <v>124</v>
      </c>
      <c r="R156" s="118" t="s">
        <v>1595</v>
      </c>
      <c r="S156" s="118"/>
      <c r="T156" s="10"/>
      <c r="U156" s="10"/>
      <c r="V156" s="22"/>
      <c r="W156" s="10"/>
      <c r="X156" s="10"/>
      <c r="Y156" s="10"/>
      <c r="Z156" s="22">
        <v>3214200881</v>
      </c>
      <c r="AA156" s="22"/>
      <c r="AB156" s="22">
        <v>8</v>
      </c>
      <c r="AC156" s="10">
        <v>0</v>
      </c>
      <c r="AD156" s="99">
        <v>44588</v>
      </c>
      <c r="AE156" s="99">
        <v>44593</v>
      </c>
      <c r="AF156" s="15" t="s">
        <v>287</v>
      </c>
      <c r="AG156" s="9">
        <v>44834</v>
      </c>
      <c r="AH156" s="113">
        <v>4520000</v>
      </c>
      <c r="AI156" s="113">
        <v>36160000</v>
      </c>
      <c r="AJ156" s="10" t="s">
        <v>1644</v>
      </c>
      <c r="AK156" s="10" t="s">
        <v>129</v>
      </c>
      <c r="AL156" s="10">
        <v>498</v>
      </c>
      <c r="AM156" s="10" t="s">
        <v>1645</v>
      </c>
      <c r="AN156" s="8" t="s">
        <v>413</v>
      </c>
      <c r="AO156" s="10" t="s">
        <v>131</v>
      </c>
      <c r="AP156" s="22">
        <v>3311605572172</v>
      </c>
      <c r="AQ156" s="10">
        <v>5</v>
      </c>
      <c r="AR156" s="10" t="str">
        <f>IFERROR(VLOOKUP(AQ156,PROGRAMAS!D2:E59,2,0), )</f>
        <v>Propósito 5: Construir Bogotá - Región con gobierno abierto, transparente y ciudadanía consciente</v>
      </c>
      <c r="AS156" s="10">
        <v>57</v>
      </c>
      <c r="AT156" s="10" t="str">
        <f>IFERROR(VLOOKUP(AS156,PROGRAMAS!B2:C59,2,0), )</f>
        <v>Gestión pública local</v>
      </c>
      <c r="AU156" s="10">
        <v>2172</v>
      </c>
      <c r="AV156" s="10" t="str">
        <f>IFERROR(VLOOKUP(AU156,PROGRAMAS!G2:I24,2,0), )</f>
        <v>TEUSAQUILLO CON ACCIONES DE INSPECCIÓN, VIGILANCIA Y CONTROL DE MANERA TRANSPARENTE.</v>
      </c>
      <c r="AW156" s="22"/>
      <c r="AX156" s="22"/>
      <c r="AY156" s="22"/>
      <c r="AZ156" s="22"/>
      <c r="BA156" s="22"/>
      <c r="BB156" s="22"/>
      <c r="BC156" s="22"/>
      <c r="BD156" s="69"/>
      <c r="BE156" s="69"/>
      <c r="BF156" s="69"/>
      <c r="BG156" s="69"/>
      <c r="BH156" s="69"/>
      <c r="BI156" s="69"/>
      <c r="BJ156" s="69"/>
      <c r="BK156" s="69"/>
      <c r="BL156" s="69"/>
      <c r="BM156" s="69"/>
      <c r="BN156" s="5"/>
      <c r="BO156" s="22"/>
      <c r="BP156" s="5"/>
      <c r="BQ156" s="5"/>
      <c r="BR156" s="5"/>
      <c r="BS156" s="5"/>
      <c r="BT156" s="5"/>
      <c r="BU156" s="5"/>
      <c r="BV156" s="5"/>
      <c r="BW156" s="5"/>
      <c r="BX156" s="22"/>
      <c r="BY156" s="113"/>
      <c r="BZ156" s="22"/>
      <c r="CA156" s="22"/>
      <c r="CB156" s="9"/>
      <c r="CC156" s="5"/>
      <c r="CD156" s="5"/>
      <c r="CE156" s="113"/>
      <c r="CF156" s="22"/>
      <c r="CG156" s="22"/>
      <c r="CH156" s="9"/>
      <c r="CI156" s="5"/>
      <c r="CJ156" s="5"/>
      <c r="CK156" s="5"/>
      <c r="CL156" s="5"/>
      <c r="CM156" s="22"/>
      <c r="CN156" s="9"/>
      <c r="CO156" s="5">
        <f t="shared" si="21"/>
        <v>0</v>
      </c>
      <c r="CP156" s="77">
        <f t="shared" si="22"/>
        <v>0</v>
      </c>
      <c r="CQ156" s="77">
        <f t="shared" si="23"/>
        <v>0</v>
      </c>
      <c r="CR156" s="9">
        <v>44834</v>
      </c>
      <c r="CS156" s="5">
        <f t="shared" si="24"/>
        <v>36160000</v>
      </c>
      <c r="CT156" s="5"/>
      <c r="CU156" s="10"/>
      <c r="CV156" s="10"/>
      <c r="CW156" s="10" t="s">
        <v>309</v>
      </c>
      <c r="CX156" s="10" t="s">
        <v>309</v>
      </c>
      <c r="CY156" s="10"/>
      <c r="CZ156" s="10" t="s">
        <v>203</v>
      </c>
      <c r="DA156" s="10" t="s">
        <v>1639</v>
      </c>
      <c r="DB156" s="122" t="s">
        <v>1640</v>
      </c>
      <c r="DC156" s="122" t="s">
        <v>648</v>
      </c>
    </row>
    <row r="157" spans="1:108" ht="16.5" customHeight="1">
      <c r="A157" s="119" t="s">
        <v>1646</v>
      </c>
      <c r="B157" s="10">
        <v>2022</v>
      </c>
      <c r="C157" s="16" t="s">
        <v>1622</v>
      </c>
      <c r="D157" s="138" t="s">
        <v>1647</v>
      </c>
      <c r="E157" s="18" t="s">
        <v>1624</v>
      </c>
      <c r="F157" s="10" t="s">
        <v>1625</v>
      </c>
      <c r="G157" s="10" t="s">
        <v>117</v>
      </c>
      <c r="H157" s="10" t="s">
        <v>118</v>
      </c>
      <c r="I157" s="10" t="s">
        <v>119</v>
      </c>
      <c r="J157" s="10" t="s">
        <v>1626</v>
      </c>
      <c r="K157" s="10" t="s">
        <v>1648</v>
      </c>
      <c r="L157" s="10" t="str">
        <f t="shared" si="20"/>
        <v>LUZ ANGEE CRUZ GIRAL___</v>
      </c>
      <c r="M157" s="10" t="s">
        <v>122</v>
      </c>
      <c r="N157" s="93">
        <v>1020751349</v>
      </c>
      <c r="O157" s="132"/>
      <c r="P157" s="10" t="s">
        <v>123</v>
      </c>
      <c r="Q157" s="10" t="s">
        <v>124</v>
      </c>
      <c r="R157" s="118" t="s">
        <v>1595</v>
      </c>
      <c r="S157" s="118"/>
      <c r="T157" s="10"/>
      <c r="U157" s="10"/>
      <c r="V157" s="22"/>
      <c r="W157" s="10"/>
      <c r="X157" s="10"/>
      <c r="Y157" s="10"/>
      <c r="Z157" s="22">
        <v>3002523333</v>
      </c>
      <c r="AA157" s="22"/>
      <c r="AB157" s="22">
        <v>8</v>
      </c>
      <c r="AC157" s="10">
        <v>0</v>
      </c>
      <c r="AD157" s="99">
        <v>44588</v>
      </c>
      <c r="AE157" s="99">
        <v>44602</v>
      </c>
      <c r="AF157" s="15" t="s">
        <v>1649</v>
      </c>
      <c r="AG157" s="9">
        <v>44843</v>
      </c>
      <c r="AH157" s="113">
        <v>4520000</v>
      </c>
      <c r="AI157" s="113">
        <v>36160000</v>
      </c>
      <c r="AJ157" s="10" t="s">
        <v>1650</v>
      </c>
      <c r="AK157" s="10" t="s">
        <v>129</v>
      </c>
      <c r="AL157" s="10">
        <v>499</v>
      </c>
      <c r="AM157" s="10" t="s">
        <v>1651</v>
      </c>
      <c r="AN157" s="8" t="s">
        <v>413</v>
      </c>
      <c r="AO157" s="10" t="s">
        <v>131</v>
      </c>
      <c r="AP157" s="22">
        <v>3311605572172</v>
      </c>
      <c r="AQ157" s="10">
        <v>5</v>
      </c>
      <c r="AR157" s="10" t="str">
        <f>IFERROR(VLOOKUP(AQ157,PROGRAMAS!D2:E59,2,0), )</f>
        <v>Propósito 5: Construir Bogotá - Región con gobierno abierto, transparente y ciudadanía consciente</v>
      </c>
      <c r="AS157" s="10">
        <v>57</v>
      </c>
      <c r="AT157" s="10" t="str">
        <f>IFERROR(VLOOKUP(AS157,PROGRAMAS!B2:C59,2,0), )</f>
        <v>Gestión pública local</v>
      </c>
      <c r="AU157" s="10">
        <v>2172</v>
      </c>
      <c r="AV157" s="10" t="str">
        <f>IFERROR(VLOOKUP(AU157,PROGRAMAS!G2:I24,2,0), )</f>
        <v>TEUSAQUILLO CON ACCIONES DE INSPECCIÓN, VIGILANCIA Y CONTROL DE MANERA TRANSPARENTE.</v>
      </c>
      <c r="AW157" s="22"/>
      <c r="AX157" s="22"/>
      <c r="AY157" s="22"/>
      <c r="AZ157" s="22"/>
      <c r="BA157" s="22"/>
      <c r="BB157" s="22"/>
      <c r="BC157" s="22"/>
      <c r="BD157" s="69"/>
      <c r="BE157" s="69"/>
      <c r="BF157" s="69"/>
      <c r="BG157" s="69"/>
      <c r="BH157" s="69"/>
      <c r="BI157" s="69"/>
      <c r="BJ157" s="69"/>
      <c r="BK157" s="69"/>
      <c r="BL157" s="69"/>
      <c r="BM157" s="69"/>
      <c r="BN157" s="5"/>
      <c r="BO157" s="22"/>
      <c r="BP157" s="5"/>
      <c r="BQ157" s="5"/>
      <c r="BR157" s="5"/>
      <c r="BS157" s="5"/>
      <c r="BT157" s="5"/>
      <c r="BU157" s="5"/>
      <c r="BV157" s="5"/>
      <c r="BW157" s="5"/>
      <c r="BX157" s="22"/>
      <c r="BY157" s="113"/>
      <c r="BZ157" s="22"/>
      <c r="CA157" s="22"/>
      <c r="CB157" s="9"/>
      <c r="CC157" s="5"/>
      <c r="CD157" s="5"/>
      <c r="CE157" s="113"/>
      <c r="CF157" s="22"/>
      <c r="CG157" s="22"/>
      <c r="CH157" s="9"/>
      <c r="CI157" s="5"/>
      <c r="CJ157" s="5"/>
      <c r="CK157" s="5"/>
      <c r="CL157" s="5"/>
      <c r="CM157" s="22"/>
      <c r="CN157" s="9"/>
      <c r="CO157" s="5">
        <f t="shared" si="21"/>
        <v>0</v>
      </c>
      <c r="CP157" s="77">
        <f t="shared" si="22"/>
        <v>0</v>
      </c>
      <c r="CQ157" s="77">
        <f t="shared" si="23"/>
        <v>0</v>
      </c>
      <c r="CR157" s="9">
        <v>44843</v>
      </c>
      <c r="CS157" s="5">
        <f t="shared" si="24"/>
        <v>36160000</v>
      </c>
      <c r="CT157" s="5"/>
      <c r="CU157" s="10"/>
      <c r="CV157" s="10"/>
      <c r="CW157" s="10" t="s">
        <v>309</v>
      </c>
      <c r="CX157" s="10" t="s">
        <v>309</v>
      </c>
      <c r="CY157" s="10"/>
      <c r="CZ157" s="10" t="s">
        <v>203</v>
      </c>
      <c r="DA157" s="10" t="s">
        <v>1639</v>
      </c>
      <c r="DB157" s="122" t="s">
        <v>1640</v>
      </c>
      <c r="DC157" s="122" t="s">
        <v>648</v>
      </c>
    </row>
    <row r="158" spans="1:108" ht="16.5" customHeight="1">
      <c r="A158" s="119" t="s">
        <v>1652</v>
      </c>
      <c r="B158" s="10">
        <v>2022</v>
      </c>
      <c r="C158" s="16" t="s">
        <v>1653</v>
      </c>
      <c r="D158" s="138" t="s">
        <v>1654</v>
      </c>
      <c r="E158" s="18" t="s">
        <v>1655</v>
      </c>
      <c r="F158" s="10" t="s">
        <v>1656</v>
      </c>
      <c r="G158" s="10" t="s">
        <v>117</v>
      </c>
      <c r="H158" s="10" t="s">
        <v>118</v>
      </c>
      <c r="I158" s="10" t="s">
        <v>119</v>
      </c>
      <c r="J158" s="10" t="s">
        <v>1657</v>
      </c>
      <c r="K158" s="10" t="s">
        <v>1658</v>
      </c>
      <c r="L158" s="10" t="str">
        <f t="shared" si="20"/>
        <v>DIANA ESMERALDA CARRILLO ACOSTA___</v>
      </c>
      <c r="M158" s="10" t="s">
        <v>122</v>
      </c>
      <c r="N158" s="93">
        <v>1026263857</v>
      </c>
      <c r="O158" s="132"/>
      <c r="P158" s="10" t="s">
        <v>123</v>
      </c>
      <c r="Q158" s="10" t="s">
        <v>124</v>
      </c>
      <c r="R158" s="118" t="s">
        <v>1659</v>
      </c>
      <c r="S158" s="118"/>
      <c r="T158" s="10"/>
      <c r="U158" s="10"/>
      <c r="V158" s="22"/>
      <c r="W158" s="10"/>
      <c r="X158" s="10"/>
      <c r="Y158" s="10"/>
      <c r="Z158" s="22">
        <v>3222609960</v>
      </c>
      <c r="AA158" s="22"/>
      <c r="AB158" s="22">
        <v>8</v>
      </c>
      <c r="AC158" s="10">
        <v>0</v>
      </c>
      <c r="AD158" s="99">
        <v>44589</v>
      </c>
      <c r="AE158" s="99">
        <v>44595</v>
      </c>
      <c r="AF158" s="15" t="s">
        <v>361</v>
      </c>
      <c r="AG158" s="9">
        <v>44834</v>
      </c>
      <c r="AH158" s="113">
        <v>3100000</v>
      </c>
      <c r="AI158" s="113">
        <v>24800000</v>
      </c>
      <c r="AJ158" s="10" t="s">
        <v>1660</v>
      </c>
      <c r="AK158" s="10" t="s">
        <v>262</v>
      </c>
      <c r="AL158" s="10">
        <v>533</v>
      </c>
      <c r="AM158" s="10" t="s">
        <v>1661</v>
      </c>
      <c r="AN158" s="8" t="s">
        <v>413</v>
      </c>
      <c r="AO158" s="10" t="s">
        <v>131</v>
      </c>
      <c r="AP158" s="22">
        <v>3311605572169</v>
      </c>
      <c r="AQ158" s="10">
        <v>5</v>
      </c>
      <c r="AR158" s="10" t="str">
        <f>IFERROR(VLOOKUP(AQ158,PROGRAMAS!D2:E59,2,0), )</f>
        <v>Propósito 5: Construir Bogotá - Región con gobierno abierto, transparente y ciudadanía consciente</v>
      </c>
      <c r="AS158" s="10">
        <v>57</v>
      </c>
      <c r="AT158" s="10" t="str">
        <f>IFERROR(VLOOKUP(AS158,PROGRAMAS!B2:C59,2,0), )</f>
        <v>Gestión pública local</v>
      </c>
      <c r="AU158" s="10">
        <v>2169</v>
      </c>
      <c r="AV158" s="10" t="str">
        <f>IFERROR(VLOOKUP(AU158,PROGRAMAS!G2:I24,2,0), )</f>
        <v>FORTALECIMIENTO INSTITUCIONAL Y RENDICIÓN DE CUENTAS</v>
      </c>
      <c r="AW158" s="22">
        <v>1</v>
      </c>
      <c r="AX158" s="22">
        <v>1</v>
      </c>
      <c r="AY158" s="22"/>
      <c r="AZ158" s="22"/>
      <c r="BA158" s="22"/>
      <c r="BB158" s="22"/>
      <c r="BC158" s="22"/>
      <c r="BD158" s="69"/>
      <c r="BE158" s="69"/>
      <c r="BF158" s="69"/>
      <c r="BG158" s="69"/>
      <c r="BH158" s="69"/>
      <c r="BI158" s="69"/>
      <c r="BJ158" s="69"/>
      <c r="BK158" s="69"/>
      <c r="BL158" s="69"/>
      <c r="BM158" s="69"/>
      <c r="BN158" s="5"/>
      <c r="BO158" s="22"/>
      <c r="BP158" s="5"/>
      <c r="BQ158" s="5"/>
      <c r="BR158" s="5"/>
      <c r="BS158" s="5"/>
      <c r="BT158" s="5"/>
      <c r="BU158" s="5"/>
      <c r="BV158" s="5"/>
      <c r="BW158" s="5"/>
      <c r="BX158" s="22"/>
      <c r="BY158" s="113">
        <v>9300000</v>
      </c>
      <c r="BZ158" s="22">
        <v>3</v>
      </c>
      <c r="CA158" s="22">
        <v>0</v>
      </c>
      <c r="CB158" s="9">
        <v>44928</v>
      </c>
      <c r="CC158" s="5"/>
      <c r="CD158" s="5"/>
      <c r="CE158" s="113"/>
      <c r="CF158" s="22"/>
      <c r="CG158" s="22"/>
      <c r="CH158" s="9"/>
      <c r="CI158" s="5"/>
      <c r="CJ158" s="5"/>
      <c r="CK158" s="5"/>
      <c r="CL158" s="5"/>
      <c r="CM158" s="22"/>
      <c r="CN158" s="9"/>
      <c r="CO158" s="5">
        <f t="shared" si="21"/>
        <v>9300000</v>
      </c>
      <c r="CP158" s="77">
        <f t="shared" si="22"/>
        <v>3</v>
      </c>
      <c r="CQ158" s="77">
        <f t="shared" si="23"/>
        <v>0</v>
      </c>
      <c r="CR158" s="9">
        <v>44928</v>
      </c>
      <c r="CS158" s="5">
        <f t="shared" si="24"/>
        <v>34100000</v>
      </c>
      <c r="CT158" s="5"/>
      <c r="CU158" s="10"/>
      <c r="CV158" s="10"/>
      <c r="CW158" s="10" t="s">
        <v>132</v>
      </c>
      <c r="CX158" s="10" t="s">
        <v>133</v>
      </c>
      <c r="CY158" s="10"/>
      <c r="CZ158" s="10" t="s">
        <v>203</v>
      </c>
      <c r="DA158" s="10" t="s">
        <v>1309</v>
      </c>
      <c r="DB158" s="122" t="s">
        <v>1620</v>
      </c>
      <c r="DC158" s="122" t="s">
        <v>150</v>
      </c>
    </row>
    <row r="159" spans="1:108" ht="16.5" customHeight="1">
      <c r="A159" s="119" t="s">
        <v>1662</v>
      </c>
      <c r="B159" s="10">
        <v>2022</v>
      </c>
      <c r="C159" s="16" t="s">
        <v>1663</v>
      </c>
      <c r="D159" s="138" t="s">
        <v>1664</v>
      </c>
      <c r="E159" s="18" t="s">
        <v>1665</v>
      </c>
      <c r="F159" s="10" t="s">
        <v>1666</v>
      </c>
      <c r="G159" s="10" t="s">
        <v>117</v>
      </c>
      <c r="H159" s="10" t="s">
        <v>118</v>
      </c>
      <c r="I159" s="10" t="s">
        <v>119</v>
      </c>
      <c r="J159" s="10" t="s">
        <v>1667</v>
      </c>
      <c r="K159" s="10" t="s">
        <v>1668</v>
      </c>
      <c r="L159" s="10" t="str">
        <f t="shared" si="20"/>
        <v>CESAR AUGUSTO SABOGAL TARAZONA___</v>
      </c>
      <c r="M159" s="10" t="s">
        <v>122</v>
      </c>
      <c r="N159" s="93">
        <v>79322185</v>
      </c>
      <c r="O159" s="132"/>
      <c r="P159" s="10" t="s">
        <v>123</v>
      </c>
      <c r="Q159" s="10" t="s">
        <v>124</v>
      </c>
      <c r="R159" s="118" t="s">
        <v>360</v>
      </c>
      <c r="S159" s="118"/>
      <c r="T159" s="10"/>
      <c r="U159" s="10"/>
      <c r="V159" s="22"/>
      <c r="W159" s="10"/>
      <c r="X159" s="10"/>
      <c r="Y159" s="10" t="s">
        <v>1669</v>
      </c>
      <c r="Z159" s="22">
        <v>3115690546</v>
      </c>
      <c r="AA159" s="22"/>
      <c r="AB159" s="22">
        <v>8</v>
      </c>
      <c r="AC159" s="10">
        <v>0</v>
      </c>
      <c r="AD159" s="99">
        <v>44586</v>
      </c>
      <c r="AE159" s="99">
        <v>44588</v>
      </c>
      <c r="AF159" s="11" t="s">
        <v>401</v>
      </c>
      <c r="AG159" s="9">
        <v>44830</v>
      </c>
      <c r="AH159" s="113">
        <v>4520000</v>
      </c>
      <c r="AI159" s="113">
        <v>36160000</v>
      </c>
      <c r="AJ159" s="10" t="s">
        <v>1670</v>
      </c>
      <c r="AK159" s="10" t="s">
        <v>129</v>
      </c>
      <c r="AL159" s="10">
        <v>458</v>
      </c>
      <c r="AM159" s="10" t="s">
        <v>1671</v>
      </c>
      <c r="AN159" s="8" t="s">
        <v>935</v>
      </c>
      <c r="AO159" s="10" t="s">
        <v>131</v>
      </c>
      <c r="AP159" s="22">
        <v>3311605572169</v>
      </c>
      <c r="AQ159" s="10">
        <v>5</v>
      </c>
      <c r="AR159" s="10" t="str">
        <f>IFERROR(VLOOKUP(AQ159,PROGRAMAS!D2:E59,2,0), )</f>
        <v>Propósito 5: Construir Bogotá - Región con gobierno abierto, transparente y ciudadanía consciente</v>
      </c>
      <c r="AS159" s="10">
        <v>57</v>
      </c>
      <c r="AT159" s="10" t="str">
        <f>IFERROR(VLOOKUP(AS159,PROGRAMAS!B2:C59,2,0), )</f>
        <v>Gestión pública local</v>
      </c>
      <c r="AU159" s="10">
        <v>2169</v>
      </c>
      <c r="AV159" s="10" t="str">
        <f>IFERROR(VLOOKUP(AU159,PROGRAMAS!G2:I24,2,0), )</f>
        <v>FORTALECIMIENTO INSTITUCIONAL Y RENDICIÓN DE CUENTAS</v>
      </c>
      <c r="AW159" s="22">
        <v>1</v>
      </c>
      <c r="AX159" s="22">
        <v>1</v>
      </c>
      <c r="AY159" s="22"/>
      <c r="AZ159" s="22"/>
      <c r="BA159" s="22"/>
      <c r="BB159" s="22"/>
      <c r="BC159" s="22"/>
      <c r="BD159" s="69"/>
      <c r="BE159" s="69"/>
      <c r="BF159" s="69"/>
      <c r="BG159" s="69"/>
      <c r="BH159" s="69"/>
      <c r="BI159" s="69"/>
      <c r="BJ159" s="69"/>
      <c r="BK159" s="69"/>
      <c r="BL159" s="69"/>
      <c r="BM159" s="69"/>
      <c r="BN159" s="5"/>
      <c r="BO159" s="22"/>
      <c r="BP159" s="5"/>
      <c r="BQ159" s="5"/>
      <c r="BR159" s="5"/>
      <c r="BS159" s="5"/>
      <c r="BT159" s="5"/>
      <c r="BU159" s="5"/>
      <c r="BV159" s="5"/>
      <c r="BW159" s="5"/>
      <c r="BX159" s="22"/>
      <c r="BY159" s="113">
        <v>13560000</v>
      </c>
      <c r="BZ159" s="22">
        <v>3</v>
      </c>
      <c r="CA159" s="22">
        <v>0</v>
      </c>
      <c r="CB159" s="9">
        <v>44921</v>
      </c>
      <c r="CC159" s="5"/>
      <c r="CD159" s="5"/>
      <c r="CE159" s="113"/>
      <c r="CF159" s="22"/>
      <c r="CG159" s="22"/>
      <c r="CH159" s="9"/>
      <c r="CI159" s="5"/>
      <c r="CJ159" s="5"/>
      <c r="CK159" s="5"/>
      <c r="CL159" s="5"/>
      <c r="CM159" s="22"/>
      <c r="CN159" s="9"/>
      <c r="CO159" s="5">
        <f t="shared" si="21"/>
        <v>13560000</v>
      </c>
      <c r="CP159" s="77">
        <f t="shared" si="22"/>
        <v>3</v>
      </c>
      <c r="CQ159" s="77">
        <f t="shared" si="23"/>
        <v>0</v>
      </c>
      <c r="CR159" s="9">
        <v>44921</v>
      </c>
      <c r="CS159" s="5">
        <f t="shared" si="24"/>
        <v>49720000</v>
      </c>
      <c r="CT159" s="5"/>
      <c r="CU159" s="10"/>
      <c r="CV159" s="10"/>
      <c r="CW159" s="10" t="s">
        <v>132</v>
      </c>
      <c r="CX159" s="10" t="s">
        <v>133</v>
      </c>
      <c r="CY159" s="10"/>
      <c r="CZ159" s="10" t="s">
        <v>203</v>
      </c>
      <c r="DA159" s="10" t="s">
        <v>485</v>
      </c>
      <c r="DB159" s="122" t="s">
        <v>486</v>
      </c>
      <c r="DC159" s="122" t="s">
        <v>487</v>
      </c>
      <c r="DD159" s="10" t="s">
        <v>1672</v>
      </c>
    </row>
    <row r="160" spans="1:108" ht="16.5" customHeight="1">
      <c r="A160" s="119" t="s">
        <v>1673</v>
      </c>
      <c r="B160" s="10">
        <v>2022</v>
      </c>
      <c r="C160" s="16" t="s">
        <v>1674</v>
      </c>
      <c r="D160" s="138" t="s">
        <v>1675</v>
      </c>
      <c r="E160" s="18" t="s">
        <v>1366</v>
      </c>
      <c r="F160" s="10" t="s">
        <v>1676</v>
      </c>
      <c r="G160" s="10" t="s">
        <v>117</v>
      </c>
      <c r="H160" s="10" t="s">
        <v>118</v>
      </c>
      <c r="I160" s="10" t="s">
        <v>119</v>
      </c>
      <c r="J160" s="10" t="s">
        <v>1677</v>
      </c>
      <c r="K160" s="10" t="s">
        <v>1678</v>
      </c>
      <c r="L160" s="10" t="str">
        <f t="shared" si="20"/>
        <v>EDWIN ALEXANDER DIAZ MORENO_KEVIN SAMID SAENZ DIAZ__</v>
      </c>
      <c r="M160" s="10" t="s">
        <v>122</v>
      </c>
      <c r="N160" s="93">
        <v>80932645</v>
      </c>
      <c r="O160" s="132"/>
      <c r="P160" s="10" t="s">
        <v>123</v>
      </c>
      <c r="Q160" s="10" t="s">
        <v>124</v>
      </c>
      <c r="R160" s="118" t="s">
        <v>125</v>
      </c>
      <c r="S160" s="118"/>
      <c r="T160" s="10"/>
      <c r="U160" s="10"/>
      <c r="V160" s="22"/>
      <c r="W160" s="10"/>
      <c r="X160" s="10"/>
      <c r="Y160" s="10"/>
      <c r="Z160" s="22">
        <v>3125068193</v>
      </c>
      <c r="AA160" s="22"/>
      <c r="AB160" s="22">
        <v>8</v>
      </c>
      <c r="AC160" s="10">
        <v>0</v>
      </c>
      <c r="AD160" s="99">
        <v>44589</v>
      </c>
      <c r="AE160" s="99">
        <v>44593</v>
      </c>
      <c r="AF160" s="15" t="s">
        <v>287</v>
      </c>
      <c r="AG160" s="9">
        <v>44834</v>
      </c>
      <c r="AH160" s="113">
        <v>2300000</v>
      </c>
      <c r="AI160" s="113">
        <v>18400000</v>
      </c>
      <c r="AJ160" s="10" t="s">
        <v>1679</v>
      </c>
      <c r="AK160" s="10" t="s">
        <v>129</v>
      </c>
      <c r="AL160" s="10">
        <v>537</v>
      </c>
      <c r="AM160" s="10" t="s">
        <v>1680</v>
      </c>
      <c r="AN160" s="8" t="s">
        <v>413</v>
      </c>
      <c r="AO160" s="10" t="s">
        <v>131</v>
      </c>
      <c r="AP160" s="22">
        <v>3311605572172</v>
      </c>
      <c r="AQ160" s="10">
        <v>5</v>
      </c>
      <c r="AR160" s="10" t="str">
        <f>IFERROR(VLOOKUP(AQ160,PROGRAMAS!D2:E59,2,0), )</f>
        <v>Propósito 5: Construir Bogotá - Región con gobierno abierto, transparente y ciudadanía consciente</v>
      </c>
      <c r="AS160" s="10">
        <v>57</v>
      </c>
      <c r="AT160" s="10" t="str">
        <f>IFERROR(VLOOKUP(AS160,PROGRAMAS!B2:C59,2,0), )</f>
        <v>Gestión pública local</v>
      </c>
      <c r="AU160" s="10">
        <v>2172</v>
      </c>
      <c r="AV160" s="10" t="str">
        <f>IFERROR(VLOOKUP(AU160,PROGRAMAS!G2:I24,2,0), )</f>
        <v>TEUSAQUILLO CON ACCIONES DE INSPECCIÓN, VIGILANCIA Y CONTROL DE MANERA TRANSPARENTE.</v>
      </c>
      <c r="AW160" s="22">
        <v>1</v>
      </c>
      <c r="AX160" s="22">
        <v>1</v>
      </c>
      <c r="AY160" s="22">
        <v>1</v>
      </c>
      <c r="AZ160" s="22"/>
      <c r="BA160" s="22"/>
      <c r="BB160" s="22"/>
      <c r="BC160" s="22"/>
      <c r="BD160" s="69">
        <v>44812</v>
      </c>
      <c r="BE160" s="69"/>
      <c r="BF160" s="69"/>
      <c r="BG160" s="69"/>
      <c r="BH160" s="69"/>
      <c r="BI160" s="69"/>
      <c r="BJ160" s="69"/>
      <c r="BK160" s="69"/>
      <c r="BL160" s="69"/>
      <c r="BM160" s="69"/>
      <c r="BN160" s="5" t="s">
        <v>364</v>
      </c>
      <c r="BO160" s="22">
        <v>1192925074</v>
      </c>
      <c r="BP160" t="s">
        <v>1681</v>
      </c>
      <c r="BQ160" s="5"/>
      <c r="BR160" s="5"/>
      <c r="BS160" s="5"/>
      <c r="BT160" s="5"/>
      <c r="BU160" s="5"/>
      <c r="BV160" s="5"/>
      <c r="BW160" s="5"/>
      <c r="BX160" s="22"/>
      <c r="BY160" s="113">
        <v>9200000</v>
      </c>
      <c r="BZ160" s="22">
        <v>4</v>
      </c>
      <c r="CA160" s="22">
        <v>0</v>
      </c>
      <c r="CB160" s="9">
        <v>44957</v>
      </c>
      <c r="CC160" s="5"/>
      <c r="CD160" s="5"/>
      <c r="CE160" s="113"/>
      <c r="CF160" s="22"/>
      <c r="CG160" s="22"/>
      <c r="CH160" s="9"/>
      <c r="CI160" s="5"/>
      <c r="CJ160" s="5"/>
      <c r="CK160" s="5"/>
      <c r="CL160" s="5"/>
      <c r="CM160" s="22"/>
      <c r="CN160" s="9"/>
      <c r="CO160" s="5">
        <f t="shared" si="21"/>
        <v>9200000</v>
      </c>
      <c r="CP160" s="77">
        <f t="shared" si="22"/>
        <v>4</v>
      </c>
      <c r="CQ160" s="77">
        <f t="shared" si="23"/>
        <v>0</v>
      </c>
      <c r="CR160" s="9">
        <v>44957</v>
      </c>
      <c r="CS160" s="5">
        <f t="shared" si="24"/>
        <v>27600000</v>
      </c>
      <c r="CT160" s="5"/>
      <c r="CU160" s="10"/>
      <c r="CV160" s="10"/>
      <c r="CW160" s="10" t="s">
        <v>132</v>
      </c>
      <c r="CX160" s="10" t="s">
        <v>133</v>
      </c>
      <c r="CY160" s="10"/>
      <c r="CZ160" s="10" t="s">
        <v>203</v>
      </c>
      <c r="DA160" s="10" t="s">
        <v>148</v>
      </c>
      <c r="DB160" s="122" t="s">
        <v>561</v>
      </c>
      <c r="DC160" s="122" t="s">
        <v>137</v>
      </c>
    </row>
    <row r="161" spans="1:108" ht="16.5" customHeight="1">
      <c r="A161" s="119" t="s">
        <v>1682</v>
      </c>
      <c r="B161" s="10">
        <v>2022</v>
      </c>
      <c r="C161" s="16" t="s">
        <v>1683</v>
      </c>
      <c r="D161" s="138" t="s">
        <v>1684</v>
      </c>
      <c r="E161" s="18" t="s">
        <v>1685</v>
      </c>
      <c r="F161" s="10" t="s">
        <v>1686</v>
      </c>
      <c r="G161" s="10" t="s">
        <v>117</v>
      </c>
      <c r="H161" s="10" t="s">
        <v>118</v>
      </c>
      <c r="I161" s="10" t="s">
        <v>119</v>
      </c>
      <c r="J161" s="10" t="s">
        <v>1687</v>
      </c>
      <c r="K161" s="10" t="s">
        <v>1688</v>
      </c>
      <c r="L161" s="10" t="str">
        <f t="shared" si="20"/>
        <v>ADRIANA MARIA GUERRERO TOVAR___</v>
      </c>
      <c r="M161" s="10" t="s">
        <v>122</v>
      </c>
      <c r="N161" s="93">
        <v>52801110</v>
      </c>
      <c r="O161" s="132"/>
      <c r="P161" s="10" t="s">
        <v>123</v>
      </c>
      <c r="Q161" s="10" t="s">
        <v>124</v>
      </c>
      <c r="R161" s="118" t="s">
        <v>125</v>
      </c>
      <c r="S161" s="118"/>
      <c r="T161" s="10"/>
      <c r="U161" s="10"/>
      <c r="V161" s="22"/>
      <c r="W161" s="10"/>
      <c r="X161" s="10"/>
      <c r="Y161" s="10"/>
      <c r="Z161" s="22">
        <v>3246803799</v>
      </c>
      <c r="AA161" s="22"/>
      <c r="AB161" s="22">
        <v>8</v>
      </c>
      <c r="AC161" s="10">
        <v>0</v>
      </c>
      <c r="AD161" s="99">
        <v>44588</v>
      </c>
      <c r="AE161" s="99">
        <v>44593</v>
      </c>
      <c r="AF161" s="15" t="s">
        <v>287</v>
      </c>
      <c r="AG161" s="9">
        <v>44834</v>
      </c>
      <c r="AH161" s="113">
        <v>2300000</v>
      </c>
      <c r="AI161" s="113">
        <v>18400000</v>
      </c>
      <c r="AJ161" s="10" t="s">
        <v>1689</v>
      </c>
      <c r="AK161" s="10" t="s">
        <v>129</v>
      </c>
      <c r="AL161" s="10">
        <v>495</v>
      </c>
      <c r="AM161" s="10" t="s">
        <v>1690</v>
      </c>
      <c r="AN161" s="8" t="s">
        <v>413</v>
      </c>
      <c r="AO161" s="10" t="s">
        <v>131</v>
      </c>
      <c r="AP161" s="22">
        <v>3311605572172</v>
      </c>
      <c r="AQ161" s="10">
        <v>5</v>
      </c>
      <c r="AR161" s="10" t="str">
        <f>IFERROR(VLOOKUP(AQ161,PROGRAMAS!D2:E59,2,0), )</f>
        <v>Propósito 5: Construir Bogotá - Región con gobierno abierto, transparente y ciudadanía consciente</v>
      </c>
      <c r="AS161" s="10">
        <v>57</v>
      </c>
      <c r="AT161" s="10" t="str">
        <f>IFERROR(VLOOKUP(AS161,PROGRAMAS!B2:C59,2,0), )</f>
        <v>Gestión pública local</v>
      </c>
      <c r="AU161" s="10">
        <v>2172</v>
      </c>
      <c r="AV161" s="10" t="str">
        <f>IFERROR(VLOOKUP(AU161,PROGRAMAS!G2:I24,2,0), )</f>
        <v>TEUSAQUILLO CON ACCIONES DE INSPECCIÓN, VIGILANCIA Y CONTROL DE MANERA TRANSPARENTE.</v>
      </c>
      <c r="AW161" s="22">
        <v>1</v>
      </c>
      <c r="AX161" s="22">
        <v>1</v>
      </c>
      <c r="AY161" s="22"/>
      <c r="AZ161" s="22"/>
      <c r="BA161" s="22"/>
      <c r="BB161" s="22"/>
      <c r="BC161" s="22"/>
      <c r="BD161" s="69"/>
      <c r="BE161" s="69"/>
      <c r="BF161" s="69"/>
      <c r="BG161" s="69"/>
      <c r="BH161" s="69"/>
      <c r="BI161" s="69"/>
      <c r="BJ161" s="69"/>
      <c r="BK161" s="69"/>
      <c r="BL161" s="69"/>
      <c r="BM161" s="69"/>
      <c r="BN161" s="5"/>
      <c r="BO161" s="22"/>
      <c r="BP161" s="5"/>
      <c r="BQ161" s="5"/>
      <c r="BR161" s="5"/>
      <c r="BS161" s="5"/>
      <c r="BT161" s="5"/>
      <c r="BU161" s="5"/>
      <c r="BV161" s="5"/>
      <c r="BW161" s="5"/>
      <c r="BX161" s="22"/>
      <c r="BY161" s="113">
        <v>9200000</v>
      </c>
      <c r="BZ161" s="22">
        <v>4</v>
      </c>
      <c r="CA161" s="22">
        <v>0</v>
      </c>
      <c r="CB161" s="9">
        <v>44957</v>
      </c>
      <c r="CC161" s="5"/>
      <c r="CD161" s="5"/>
      <c r="CE161" s="113"/>
      <c r="CF161" s="22"/>
      <c r="CG161" s="22"/>
      <c r="CH161" s="9"/>
      <c r="CI161" s="5"/>
      <c r="CJ161" s="5"/>
      <c r="CK161" s="5"/>
      <c r="CL161" s="5"/>
      <c r="CM161" s="22"/>
      <c r="CN161" s="9"/>
      <c r="CO161" s="5">
        <f t="shared" si="21"/>
        <v>9200000</v>
      </c>
      <c r="CP161" s="77">
        <f t="shared" si="22"/>
        <v>4</v>
      </c>
      <c r="CQ161" s="77">
        <f t="shared" si="23"/>
        <v>0</v>
      </c>
      <c r="CR161" s="9">
        <v>44957</v>
      </c>
      <c r="CS161" s="5">
        <f t="shared" si="24"/>
        <v>27600000</v>
      </c>
      <c r="CT161" s="5"/>
      <c r="CU161" s="10"/>
      <c r="CV161" s="10"/>
      <c r="CW161" s="10" t="s">
        <v>132</v>
      </c>
      <c r="CX161" s="10" t="s">
        <v>133</v>
      </c>
      <c r="CY161" s="10"/>
      <c r="CZ161" s="10" t="s">
        <v>203</v>
      </c>
      <c r="DA161" s="10" t="s">
        <v>754</v>
      </c>
      <c r="DB161" s="122" t="s">
        <v>755</v>
      </c>
      <c r="DC161" s="122" t="s">
        <v>150</v>
      </c>
    </row>
    <row r="162" spans="1:108" ht="16.5" customHeight="1">
      <c r="A162" s="119" t="s">
        <v>1691</v>
      </c>
      <c r="B162" s="10">
        <v>2022</v>
      </c>
      <c r="C162" s="16" t="s">
        <v>1692</v>
      </c>
      <c r="D162" s="138" t="s">
        <v>1693</v>
      </c>
      <c r="E162" s="18" t="s">
        <v>1694</v>
      </c>
      <c r="F162" s="10" t="s">
        <v>1695</v>
      </c>
      <c r="G162" s="10" t="s">
        <v>117</v>
      </c>
      <c r="H162" s="10" t="s">
        <v>118</v>
      </c>
      <c r="I162" s="10" t="s">
        <v>119</v>
      </c>
      <c r="J162" s="10" t="s">
        <v>1696</v>
      </c>
      <c r="K162" s="10" t="s">
        <v>1697</v>
      </c>
      <c r="L162" s="10" t="str">
        <f t="shared" si="20"/>
        <v>YULMAN ALEXIS SEPÚLVEDA CALLEJAS___</v>
      </c>
      <c r="M162" s="10" t="s">
        <v>122</v>
      </c>
      <c r="N162" s="93">
        <v>1014216725</v>
      </c>
      <c r="O162" s="132"/>
      <c r="P162" s="10" t="s">
        <v>123</v>
      </c>
      <c r="Q162" s="10" t="s">
        <v>124</v>
      </c>
      <c r="R162" s="118" t="s">
        <v>642</v>
      </c>
      <c r="S162" s="118"/>
      <c r="T162" s="10"/>
      <c r="U162" s="10"/>
      <c r="V162" s="22"/>
      <c r="W162" s="10"/>
      <c r="X162" s="10"/>
      <c r="Y162" s="10"/>
      <c r="Z162" s="22">
        <v>3166910949</v>
      </c>
      <c r="AA162" s="22"/>
      <c r="AB162" s="22">
        <v>8</v>
      </c>
      <c r="AC162" s="10">
        <v>0</v>
      </c>
      <c r="AD162" s="99">
        <v>44588</v>
      </c>
      <c r="AE162" s="99">
        <v>44593</v>
      </c>
      <c r="AF162" s="15" t="s">
        <v>287</v>
      </c>
      <c r="AG162" s="9">
        <v>44834</v>
      </c>
      <c r="AH162" s="113">
        <v>4520000</v>
      </c>
      <c r="AI162" s="113">
        <v>36160000</v>
      </c>
      <c r="AJ162" s="10" t="s">
        <v>1698</v>
      </c>
      <c r="AK162" s="10" t="s">
        <v>129</v>
      </c>
      <c r="AL162" s="10">
        <v>494</v>
      </c>
      <c r="AM162" s="10" t="s">
        <v>1699</v>
      </c>
      <c r="AN162" s="8" t="s">
        <v>413</v>
      </c>
      <c r="AO162" s="10" t="s">
        <v>131</v>
      </c>
      <c r="AP162" s="22">
        <v>3311605572169</v>
      </c>
      <c r="AQ162" s="10">
        <v>5</v>
      </c>
      <c r="AR162" s="10" t="str">
        <f>IFERROR(VLOOKUP(AQ162,PROGRAMAS!D2:E59,2,0), )</f>
        <v>Propósito 5: Construir Bogotá - Región con gobierno abierto, transparente y ciudadanía consciente</v>
      </c>
      <c r="AS162" s="10">
        <v>57</v>
      </c>
      <c r="AT162" s="10" t="str">
        <f>IFERROR(VLOOKUP(AS162,PROGRAMAS!B2:C59,2,0), )</f>
        <v>Gestión pública local</v>
      </c>
      <c r="AU162" s="10">
        <v>2169</v>
      </c>
      <c r="AV162" s="10" t="str">
        <f>IFERROR(VLOOKUP(AU162,PROGRAMAS!G2:I24,2,0), )</f>
        <v>FORTALECIMIENTO INSTITUCIONAL Y RENDICIÓN DE CUENTAS</v>
      </c>
      <c r="AW162" s="22">
        <v>1</v>
      </c>
      <c r="AX162" s="22">
        <v>1</v>
      </c>
      <c r="AY162" s="22"/>
      <c r="AZ162" s="22"/>
      <c r="BA162" s="22"/>
      <c r="BB162" s="22"/>
      <c r="BC162" s="22"/>
      <c r="BD162" s="69"/>
      <c r="BE162" s="69"/>
      <c r="BF162" s="69"/>
      <c r="BG162" s="69"/>
      <c r="BH162" s="69"/>
      <c r="BI162" s="69"/>
      <c r="BJ162" s="69"/>
      <c r="BK162" s="69"/>
      <c r="BL162" s="69"/>
      <c r="BM162" s="69"/>
      <c r="BN162" s="5"/>
      <c r="BO162" s="22"/>
      <c r="BP162" s="5"/>
      <c r="BQ162" s="5"/>
      <c r="BR162" s="5"/>
      <c r="BS162" s="5"/>
      <c r="BT162" s="5"/>
      <c r="BU162" s="5"/>
      <c r="BV162" s="5"/>
      <c r="BW162" s="5"/>
      <c r="BX162" s="22"/>
      <c r="BY162" s="113">
        <v>13560000</v>
      </c>
      <c r="BZ162" s="22">
        <v>3</v>
      </c>
      <c r="CA162" s="22">
        <v>0</v>
      </c>
      <c r="CB162" s="9">
        <v>44926</v>
      </c>
      <c r="CC162" s="5"/>
      <c r="CD162" s="5"/>
      <c r="CE162" s="113"/>
      <c r="CF162" s="22"/>
      <c r="CG162" s="22"/>
      <c r="CH162" s="9"/>
      <c r="CI162" s="5"/>
      <c r="CJ162" s="5"/>
      <c r="CK162" s="5"/>
      <c r="CL162" s="5"/>
      <c r="CM162" s="22"/>
      <c r="CN162" s="9"/>
      <c r="CO162" s="5">
        <f t="shared" si="21"/>
        <v>13560000</v>
      </c>
      <c r="CP162" s="77">
        <f t="shared" si="22"/>
        <v>3</v>
      </c>
      <c r="CQ162" s="77">
        <f t="shared" si="23"/>
        <v>0</v>
      </c>
      <c r="CR162" s="116">
        <v>44926</v>
      </c>
      <c r="CS162" s="5">
        <f t="shared" si="24"/>
        <v>49720000</v>
      </c>
      <c r="CT162" s="5"/>
      <c r="CU162" s="10"/>
      <c r="CV162" s="10"/>
      <c r="CW162" s="10" t="s">
        <v>132</v>
      </c>
      <c r="CX162" s="10" t="s">
        <v>133</v>
      </c>
      <c r="CY162" s="10"/>
      <c r="CZ162" s="10" t="s">
        <v>203</v>
      </c>
      <c r="DA162" s="10" t="s">
        <v>1639</v>
      </c>
      <c r="DB162" s="122" t="s">
        <v>1640</v>
      </c>
      <c r="DC162" s="122" t="s">
        <v>648</v>
      </c>
    </row>
    <row r="163" spans="1:108" ht="16.5" customHeight="1">
      <c r="A163" s="119" t="s">
        <v>1700</v>
      </c>
      <c r="B163" s="10">
        <v>2022</v>
      </c>
      <c r="C163" s="16" t="s">
        <v>1701</v>
      </c>
      <c r="D163" s="138" t="s">
        <v>1702</v>
      </c>
      <c r="E163" s="18" t="s">
        <v>1703</v>
      </c>
      <c r="F163" s="10" t="s">
        <v>1704</v>
      </c>
      <c r="G163" s="10" t="s">
        <v>117</v>
      </c>
      <c r="H163" s="10" t="s">
        <v>118</v>
      </c>
      <c r="I163" s="10" t="s">
        <v>119</v>
      </c>
      <c r="J163" s="10" t="s">
        <v>1705</v>
      </c>
      <c r="K163" s="10" t="s">
        <v>1706</v>
      </c>
      <c r="L163" s="10" t="str">
        <f t="shared" ref="L163:L194" si="25">_xlfn.CONCAT(K163,"_",BP163,"_",BS163,"_",BV163)</f>
        <v>CRISTIAN DAVID DIAZ CORDOBA___</v>
      </c>
      <c r="M163" s="10" t="s">
        <v>122</v>
      </c>
      <c r="N163" s="93">
        <v>80176325</v>
      </c>
      <c r="O163" s="132"/>
      <c r="P163" s="10" t="s">
        <v>123</v>
      </c>
      <c r="Q163" s="10" t="s">
        <v>124</v>
      </c>
      <c r="R163" s="118" t="s">
        <v>826</v>
      </c>
      <c r="S163" s="118"/>
      <c r="T163" s="10"/>
      <c r="U163" s="10"/>
      <c r="V163" s="22"/>
      <c r="W163" s="10"/>
      <c r="X163" s="10"/>
      <c r="Y163" s="10"/>
      <c r="Z163" s="22">
        <v>3196466972</v>
      </c>
      <c r="AA163" s="22"/>
      <c r="AB163" s="22">
        <v>8</v>
      </c>
      <c r="AC163" s="10">
        <v>0</v>
      </c>
      <c r="AD163" s="99">
        <v>44586</v>
      </c>
      <c r="AE163" s="107">
        <v>44588</v>
      </c>
      <c r="AF163" s="11" t="s">
        <v>401</v>
      </c>
      <c r="AG163" s="256">
        <v>44830</v>
      </c>
      <c r="AH163" s="113">
        <v>3100000</v>
      </c>
      <c r="AI163" s="113">
        <v>24800000</v>
      </c>
      <c r="AJ163" s="10" t="s">
        <v>1707</v>
      </c>
      <c r="AK163" s="10" t="s">
        <v>129</v>
      </c>
      <c r="AL163" s="10">
        <v>457</v>
      </c>
      <c r="AM163" s="10" t="s">
        <v>1708</v>
      </c>
      <c r="AN163" s="8" t="s">
        <v>935</v>
      </c>
      <c r="AO163" s="10" t="s">
        <v>131</v>
      </c>
      <c r="AP163" s="22">
        <v>3311605572169</v>
      </c>
      <c r="AQ163" s="10">
        <v>5</v>
      </c>
      <c r="AR163" s="10" t="str">
        <f>IFERROR(VLOOKUP(AQ163,PROGRAMAS!D2:E59,2,0), )</f>
        <v>Propósito 5: Construir Bogotá - Región con gobierno abierto, transparente y ciudadanía consciente</v>
      </c>
      <c r="AS163" s="10">
        <v>57</v>
      </c>
      <c r="AT163" s="10" t="str">
        <f>IFERROR(VLOOKUP(AS163,PROGRAMAS!B2:C59,2,0), )</f>
        <v>Gestión pública local</v>
      </c>
      <c r="AU163" s="10">
        <v>2169</v>
      </c>
      <c r="AV163" s="10" t="str">
        <f>IFERROR(VLOOKUP(AU163,PROGRAMAS!G2:I24,2,0), )</f>
        <v>FORTALECIMIENTO INSTITUCIONAL Y RENDICIÓN DE CUENTAS</v>
      </c>
      <c r="AW163" s="22"/>
      <c r="AX163" s="22"/>
      <c r="AY163" s="22"/>
      <c r="AZ163" s="22"/>
      <c r="BA163" s="22"/>
      <c r="BB163" s="22"/>
      <c r="BC163" s="22"/>
      <c r="BD163" s="69"/>
      <c r="BE163" s="69"/>
      <c r="BF163" s="69"/>
      <c r="BG163" s="69"/>
      <c r="BH163" s="69"/>
      <c r="BI163" s="69"/>
      <c r="BJ163" s="69"/>
      <c r="BK163" s="69"/>
      <c r="BL163" s="69"/>
      <c r="BM163" s="69"/>
      <c r="BN163" s="5"/>
      <c r="BO163" s="22"/>
      <c r="BP163" s="5"/>
      <c r="BQ163" s="5"/>
      <c r="BR163" s="5"/>
      <c r="BS163" s="5"/>
      <c r="BT163" s="5"/>
      <c r="BU163" s="5"/>
      <c r="BV163" s="5"/>
      <c r="BW163" s="5"/>
      <c r="BX163" s="22"/>
      <c r="BY163" s="113"/>
      <c r="BZ163" s="22"/>
      <c r="CA163" s="22"/>
      <c r="CB163" s="9"/>
      <c r="CC163" s="5"/>
      <c r="CD163" s="5"/>
      <c r="CE163" s="113"/>
      <c r="CF163" s="22"/>
      <c r="CG163" s="22"/>
      <c r="CH163" s="9"/>
      <c r="CI163" s="5"/>
      <c r="CJ163" s="5"/>
      <c r="CK163" s="5"/>
      <c r="CL163" s="5"/>
      <c r="CM163" s="22"/>
      <c r="CN163" s="9"/>
      <c r="CO163" s="5">
        <f t="shared" ref="CO163:CO194" si="26">+BY163+CE163+CK163</f>
        <v>0</v>
      </c>
      <c r="CP163" s="77">
        <f t="shared" ref="CP163:CP194" si="27">BZ163+CF163+CL163</f>
        <v>0</v>
      </c>
      <c r="CQ163" s="77">
        <f t="shared" ref="CQ163:CQ194" si="28">CA163+CG163+CM163</f>
        <v>0</v>
      </c>
      <c r="CR163" s="116">
        <v>44830</v>
      </c>
      <c r="CS163" s="5">
        <f t="shared" si="24"/>
        <v>24800000</v>
      </c>
      <c r="CT163" s="5"/>
      <c r="CU163" s="10"/>
      <c r="CV163" s="10"/>
      <c r="CW163" s="10" t="s">
        <v>309</v>
      </c>
      <c r="CX163" s="10" t="s">
        <v>1709</v>
      </c>
      <c r="CY163" s="10"/>
      <c r="CZ163" s="10" t="s">
        <v>203</v>
      </c>
      <c r="DA163" s="10" t="s">
        <v>715</v>
      </c>
      <c r="DB163" s="122" t="s">
        <v>716</v>
      </c>
      <c r="DC163" s="122" t="s">
        <v>150</v>
      </c>
      <c r="DD163" s="10" t="s">
        <v>1710</v>
      </c>
    </row>
    <row r="164" spans="1:108" ht="16.5" customHeight="1">
      <c r="A164" s="119" t="s">
        <v>1711</v>
      </c>
      <c r="B164" s="10">
        <v>2022</v>
      </c>
      <c r="C164" s="16" t="s">
        <v>1712</v>
      </c>
      <c r="D164" s="138" t="s">
        <v>1713</v>
      </c>
      <c r="E164" s="18" t="s">
        <v>1714</v>
      </c>
      <c r="F164" s="10" t="s">
        <v>1715</v>
      </c>
      <c r="G164" s="10" t="s">
        <v>117</v>
      </c>
      <c r="H164" s="10" t="s">
        <v>118</v>
      </c>
      <c r="I164" s="10" t="s">
        <v>119</v>
      </c>
      <c r="J164" s="10" t="s">
        <v>1716</v>
      </c>
      <c r="K164" s="10" t="s">
        <v>1717</v>
      </c>
      <c r="L164" s="10" t="str">
        <f t="shared" si="25"/>
        <v>CARMENZA AGUILAR CERVERA___</v>
      </c>
      <c r="M164" s="10" t="s">
        <v>122</v>
      </c>
      <c r="N164" s="93">
        <v>51679899</v>
      </c>
      <c r="O164" s="132"/>
      <c r="P164" s="10" t="s">
        <v>123</v>
      </c>
      <c r="Q164" s="10" t="s">
        <v>124</v>
      </c>
      <c r="R164" s="118" t="s">
        <v>125</v>
      </c>
      <c r="S164" s="118"/>
      <c r="T164" s="10"/>
      <c r="U164" s="10"/>
      <c r="V164" s="22"/>
      <c r="W164" s="10"/>
      <c r="X164" s="10"/>
      <c r="Y164" s="10"/>
      <c r="Z164" s="22">
        <v>3103432753</v>
      </c>
      <c r="AA164" s="22"/>
      <c r="AB164" s="22">
        <v>8</v>
      </c>
      <c r="AC164" s="10">
        <v>0</v>
      </c>
      <c r="AD164" s="99">
        <v>44588</v>
      </c>
      <c r="AE164" s="99">
        <v>44593</v>
      </c>
      <c r="AF164" s="15" t="s">
        <v>287</v>
      </c>
      <c r="AG164" s="9">
        <v>44834</v>
      </c>
      <c r="AH164" s="113">
        <v>2300000</v>
      </c>
      <c r="AI164" s="113">
        <v>18400000</v>
      </c>
      <c r="AJ164" s="10" t="s">
        <v>1718</v>
      </c>
      <c r="AK164" s="10" t="s">
        <v>129</v>
      </c>
      <c r="AL164" s="10">
        <v>493</v>
      </c>
      <c r="AM164" s="10" t="s">
        <v>1719</v>
      </c>
      <c r="AN164" s="8" t="s">
        <v>413</v>
      </c>
      <c r="AO164" s="10" t="s">
        <v>131</v>
      </c>
      <c r="AP164" s="22">
        <v>3311605572169</v>
      </c>
      <c r="AQ164" s="10">
        <v>5</v>
      </c>
      <c r="AR164" s="10" t="str">
        <f>IFERROR(VLOOKUP(AQ164,PROGRAMAS!D2:E59,2,0), )</f>
        <v>Propósito 5: Construir Bogotá - Región con gobierno abierto, transparente y ciudadanía consciente</v>
      </c>
      <c r="AS164" s="10">
        <v>57</v>
      </c>
      <c r="AT164" s="10" t="str">
        <f>IFERROR(VLOOKUP(AS164,PROGRAMAS!B2:C59,2,0), )</f>
        <v>Gestión pública local</v>
      </c>
      <c r="AU164" s="10">
        <v>2169</v>
      </c>
      <c r="AV164" s="10" t="str">
        <f>IFERROR(VLOOKUP(AU164,PROGRAMAS!G2:I24,2,0), )</f>
        <v>FORTALECIMIENTO INSTITUCIONAL Y RENDICIÓN DE CUENTAS</v>
      </c>
      <c r="AW164" s="22">
        <v>1</v>
      </c>
      <c r="AX164" s="22">
        <v>1</v>
      </c>
      <c r="AY164" s="22"/>
      <c r="AZ164" s="22"/>
      <c r="BA164" s="22"/>
      <c r="BB164" s="22"/>
      <c r="BC164" s="22"/>
      <c r="BD164" s="69"/>
      <c r="BE164" s="69"/>
      <c r="BF164" s="69"/>
      <c r="BG164" s="69"/>
      <c r="BH164" s="69"/>
      <c r="BI164" s="69"/>
      <c r="BJ164" s="69"/>
      <c r="BK164" s="69"/>
      <c r="BL164" s="69"/>
      <c r="BM164" s="69"/>
      <c r="BN164" s="5"/>
      <c r="BO164" s="22"/>
      <c r="BP164" s="5"/>
      <c r="BQ164" s="5"/>
      <c r="BR164" s="5"/>
      <c r="BS164" s="5"/>
      <c r="BT164" s="5"/>
      <c r="BU164" s="5"/>
      <c r="BV164" s="5"/>
      <c r="BW164" s="5"/>
      <c r="BX164" s="22"/>
      <c r="BY164" s="113">
        <v>6900000</v>
      </c>
      <c r="BZ164" s="22">
        <v>3</v>
      </c>
      <c r="CA164" s="22">
        <v>0</v>
      </c>
      <c r="CB164" s="9">
        <v>44926</v>
      </c>
      <c r="CC164" s="5"/>
      <c r="CD164" s="5"/>
      <c r="CE164" s="113"/>
      <c r="CF164" s="22"/>
      <c r="CG164" s="22"/>
      <c r="CH164" s="9"/>
      <c r="CI164" s="5"/>
      <c r="CJ164" s="5"/>
      <c r="CK164" s="5"/>
      <c r="CL164" s="5"/>
      <c r="CM164" s="22"/>
      <c r="CN164" s="9"/>
      <c r="CO164" s="5">
        <f t="shared" si="26"/>
        <v>6900000</v>
      </c>
      <c r="CP164" s="77">
        <f t="shared" si="27"/>
        <v>3</v>
      </c>
      <c r="CQ164" s="77">
        <f t="shared" si="28"/>
        <v>0</v>
      </c>
      <c r="CR164" s="9">
        <v>44926</v>
      </c>
      <c r="CS164" s="5">
        <f t="shared" si="24"/>
        <v>25300000</v>
      </c>
      <c r="CT164" s="5"/>
      <c r="CU164" s="10"/>
      <c r="CV164" s="10"/>
      <c r="CW164" s="10" t="s">
        <v>132</v>
      </c>
      <c r="CX164" s="10" t="s">
        <v>133</v>
      </c>
      <c r="CY164" s="10"/>
      <c r="CZ164" s="10" t="s">
        <v>203</v>
      </c>
      <c r="DA164" s="10" t="s">
        <v>435</v>
      </c>
      <c r="DB164" s="122" t="s">
        <v>436</v>
      </c>
      <c r="DC164" s="122" t="s">
        <v>137</v>
      </c>
    </row>
    <row r="165" spans="1:108" ht="16.5" customHeight="1">
      <c r="A165" s="119" t="s">
        <v>1720</v>
      </c>
      <c r="B165" s="10">
        <v>2022</v>
      </c>
      <c r="C165" s="16" t="s">
        <v>1413</v>
      </c>
      <c r="D165" s="138" t="s">
        <v>1721</v>
      </c>
      <c r="E165" s="18" t="s">
        <v>1415</v>
      </c>
      <c r="F165" s="10" t="s">
        <v>1416</v>
      </c>
      <c r="G165" s="10" t="s">
        <v>117</v>
      </c>
      <c r="H165" s="10" t="s">
        <v>118</v>
      </c>
      <c r="I165" s="10" t="s">
        <v>119</v>
      </c>
      <c r="J165" s="10" t="s">
        <v>1417</v>
      </c>
      <c r="K165" s="10" t="s">
        <v>970</v>
      </c>
      <c r="L165" s="10" t="str">
        <f t="shared" si="25"/>
        <v>DIEGO ALEJANDRO CASTELLANOS CASTILLO_FLOR MARIA GARCIA URREA__</v>
      </c>
      <c r="M165" s="10" t="s">
        <v>122</v>
      </c>
      <c r="N165" s="93">
        <v>1024470372</v>
      </c>
      <c r="O165" s="132"/>
      <c r="P165" s="10" t="s">
        <v>123</v>
      </c>
      <c r="Q165" s="10" t="s">
        <v>124</v>
      </c>
      <c r="R165" s="118" t="s">
        <v>1011</v>
      </c>
      <c r="S165" s="118"/>
      <c r="T165" s="10"/>
      <c r="U165" s="10"/>
      <c r="V165" s="22"/>
      <c r="W165" s="10"/>
      <c r="X165" s="10"/>
      <c r="Y165" s="10" t="s">
        <v>1722</v>
      </c>
      <c r="Z165" s="118">
        <v>3122719671</v>
      </c>
      <c r="AA165" s="22"/>
      <c r="AB165" s="22">
        <v>6</v>
      </c>
      <c r="AC165" s="10">
        <v>0</v>
      </c>
      <c r="AD165" s="99">
        <v>44589</v>
      </c>
      <c r="AE165" s="104">
        <v>44595</v>
      </c>
      <c r="AF165" s="15" t="s">
        <v>361</v>
      </c>
      <c r="AG165" s="9">
        <v>44775</v>
      </c>
      <c r="AH165" s="113">
        <v>2300000</v>
      </c>
      <c r="AI165" s="113">
        <v>13800000</v>
      </c>
      <c r="AJ165" s="10" t="s">
        <v>1723</v>
      </c>
      <c r="AK165" s="10" t="s">
        <v>129</v>
      </c>
      <c r="AL165" s="10">
        <v>529</v>
      </c>
      <c r="AM165" t="s">
        <v>1724</v>
      </c>
      <c r="AN165" s="73" t="s">
        <v>413</v>
      </c>
      <c r="AO165" s="10" t="s">
        <v>131</v>
      </c>
      <c r="AP165" s="22">
        <v>331160162094</v>
      </c>
      <c r="AQ165" s="10">
        <v>1</v>
      </c>
      <c r="AR165" s="10" t="str">
        <f>IFERROR(VLOOKUP(AQ165,PROGRAMAS!D2:E59,2,0), )</f>
        <v>Propósito 1: Hacer un nuevo contrato social para incrementar la inclusión social, productiva y política</v>
      </c>
      <c r="AS165" s="10">
        <v>6</v>
      </c>
      <c r="AT165" s="10" t="str">
        <f>IFERROR(VLOOKUP(AS165,PROGRAMAS!B2:C59,2,0), )</f>
        <v>Sistema Distrital de Cuidado</v>
      </c>
      <c r="AU165" s="10">
        <v>2094</v>
      </c>
      <c r="AV165" s="10" t="str">
        <f>IFERROR(VLOOKUP(AU165,PROGRAMAS!G2:I24,2,0), )</f>
        <v>TEUSAQUILLO CONSTRUYENDO ACCIONES PARA EL FORTALECIMIENTO DE CAPACIDADES DE LA GENTE, LA REACTIVACIÓN ECONÓMICA Y EL IMPULSO EMPRESARIAL E INDUSTRIAL DE LA LOCALIDAD.</v>
      </c>
      <c r="AW165" s="22">
        <v>1</v>
      </c>
      <c r="AX165" s="22">
        <v>1</v>
      </c>
      <c r="AY165" s="22">
        <v>1</v>
      </c>
      <c r="AZ165" s="22"/>
      <c r="BA165" s="22"/>
      <c r="BB165" s="22"/>
      <c r="BC165" s="22"/>
      <c r="BD165" s="69">
        <v>44713</v>
      </c>
      <c r="BE165" s="69"/>
      <c r="BF165" s="69"/>
      <c r="BG165" s="69"/>
      <c r="BH165" s="69"/>
      <c r="BI165" s="69"/>
      <c r="BJ165" s="69"/>
      <c r="BK165" s="69"/>
      <c r="BL165" s="69"/>
      <c r="BM165" s="69"/>
      <c r="BN165" s="5" t="s">
        <v>364</v>
      </c>
      <c r="BO165" s="22">
        <v>52203594</v>
      </c>
      <c r="BP165" s="5" t="s">
        <v>965</v>
      </c>
      <c r="BQ165" s="5"/>
      <c r="BR165" s="5"/>
      <c r="BS165" s="5"/>
      <c r="BT165" s="5"/>
      <c r="BU165" s="5"/>
      <c r="BV165" s="5"/>
      <c r="BW165" s="5"/>
      <c r="BX165" s="22"/>
      <c r="BY165" s="113">
        <v>2300000</v>
      </c>
      <c r="BZ165" s="22">
        <v>1</v>
      </c>
      <c r="CA165" s="22">
        <v>0</v>
      </c>
      <c r="CB165" s="9">
        <v>44806</v>
      </c>
      <c r="CC165" s="5"/>
      <c r="CD165" s="5"/>
      <c r="CE165" s="113"/>
      <c r="CF165" s="22"/>
      <c r="CG165" s="22"/>
      <c r="CH165" s="9"/>
      <c r="CI165" s="5"/>
      <c r="CJ165" s="5"/>
      <c r="CK165" s="5"/>
      <c r="CL165" s="5"/>
      <c r="CM165" s="22"/>
      <c r="CN165" s="9"/>
      <c r="CO165" s="5">
        <f t="shared" si="26"/>
        <v>2300000</v>
      </c>
      <c r="CP165" s="77">
        <f t="shared" si="27"/>
        <v>1</v>
      </c>
      <c r="CQ165" s="77">
        <f t="shared" si="28"/>
        <v>0</v>
      </c>
      <c r="CR165" s="9">
        <v>44806</v>
      </c>
      <c r="CS165" s="5">
        <f t="shared" si="24"/>
        <v>16100000</v>
      </c>
      <c r="CT165" s="5"/>
      <c r="CU165" s="10"/>
      <c r="CV165" s="10"/>
      <c r="CW165" s="10" t="s">
        <v>309</v>
      </c>
      <c r="CX165" s="10" t="s">
        <v>1709</v>
      </c>
      <c r="CY165" s="10"/>
      <c r="CZ165" s="10" t="s">
        <v>239</v>
      </c>
      <c r="DA165" s="10" t="s">
        <v>1197</v>
      </c>
      <c r="DB165" s="122" t="s">
        <v>1725</v>
      </c>
      <c r="DC165" s="122" t="s">
        <v>137</v>
      </c>
    </row>
    <row r="166" spans="1:108" s="166" customFormat="1" ht="16.5" customHeight="1">
      <c r="A166" s="150" t="s">
        <v>1726</v>
      </c>
      <c r="B166" s="135">
        <v>2022</v>
      </c>
      <c r="C166" s="211" t="s">
        <v>1727</v>
      </c>
      <c r="D166" s="241" t="s">
        <v>1728</v>
      </c>
      <c r="E166" s="206" t="s">
        <v>1415</v>
      </c>
      <c r="F166" s="166" t="s">
        <v>1416</v>
      </c>
      <c r="G166" s="166" t="s">
        <v>117</v>
      </c>
      <c r="H166" s="166" t="s">
        <v>118</v>
      </c>
      <c r="I166" s="166" t="s">
        <v>119</v>
      </c>
      <c r="J166" s="166" t="s">
        <v>1417</v>
      </c>
      <c r="K166" s="166" t="s">
        <v>1729</v>
      </c>
      <c r="L166" s="10" t="str">
        <f t="shared" si="25"/>
        <v>SONIA ESPERANZA OROZCO CIFUENTES___</v>
      </c>
      <c r="M166" s="166" t="s">
        <v>122</v>
      </c>
      <c r="N166" s="167">
        <v>51966893</v>
      </c>
      <c r="O166" s="168"/>
      <c r="P166" s="166" t="s">
        <v>123</v>
      </c>
      <c r="Q166" s="166" t="s">
        <v>124</v>
      </c>
      <c r="R166" s="170" t="s">
        <v>1730</v>
      </c>
      <c r="S166" s="170"/>
      <c r="V166" s="169"/>
      <c r="Z166" s="169"/>
      <c r="AA166" s="169"/>
      <c r="AB166" s="22">
        <v>8</v>
      </c>
      <c r="AC166" s="10">
        <v>0</v>
      </c>
      <c r="AD166" s="180"/>
      <c r="AE166" s="181"/>
      <c r="AF166" s="182"/>
      <c r="AG166" s="182"/>
      <c r="AH166" s="173">
        <v>2300000</v>
      </c>
      <c r="AI166" s="183">
        <v>13800000</v>
      </c>
      <c r="AJ166" s="182" t="s">
        <v>1731</v>
      </c>
      <c r="AK166" s="182" t="s">
        <v>1731</v>
      </c>
      <c r="AL166" s="182"/>
      <c r="AM166" s="182"/>
      <c r="AN166" s="184"/>
      <c r="AO166" s="166" t="s">
        <v>131</v>
      </c>
      <c r="AP166" s="186"/>
      <c r="AQ166" s="182"/>
      <c r="AR166" s="10">
        <f>IFERROR(VLOOKUP(AQ166,PROGRAMAS!D2:E59,2,0), )</f>
        <v>0</v>
      </c>
      <c r="AT166" s="10">
        <f>IFERROR(VLOOKUP(AS166,PROGRAMAS!B2:C59,2,0), )</f>
        <v>0</v>
      </c>
      <c r="AV166" s="10">
        <f>IFERROR(VLOOKUP(AU166,PROGRAMAS!G2:I24,2,0), )</f>
        <v>0</v>
      </c>
      <c r="AW166" s="169"/>
      <c r="AX166" s="169"/>
      <c r="AY166" s="169"/>
      <c r="AZ166" s="169"/>
      <c r="BA166" s="169"/>
      <c r="BB166" s="169"/>
      <c r="BC166" s="169">
        <v>1</v>
      </c>
      <c r="BD166" s="185"/>
      <c r="BE166" s="185"/>
      <c r="BF166" s="185"/>
      <c r="BG166" s="185"/>
      <c r="BH166" s="185"/>
      <c r="BI166" s="185"/>
      <c r="BJ166" s="185"/>
      <c r="BK166" s="185"/>
      <c r="BL166" s="185"/>
      <c r="BM166" s="185"/>
      <c r="BN166" s="177"/>
      <c r="BO166" s="186"/>
      <c r="BP166" s="187"/>
      <c r="BQ166" s="177"/>
      <c r="BR166" s="187"/>
      <c r="BS166" s="187"/>
      <c r="BT166" s="187"/>
      <c r="BU166" s="187"/>
      <c r="BV166" s="187"/>
      <c r="BW166" s="187"/>
      <c r="BX166" s="186"/>
      <c r="BY166" s="173">
        <v>0</v>
      </c>
      <c r="BZ166" s="186"/>
      <c r="CA166" s="186"/>
      <c r="CB166" s="188"/>
      <c r="CC166" s="187"/>
      <c r="CD166" s="187"/>
      <c r="CE166" s="183">
        <v>0</v>
      </c>
      <c r="CF166" s="186"/>
      <c r="CG166" s="186"/>
      <c r="CH166" s="188"/>
      <c r="CI166" s="187"/>
      <c r="CJ166" s="187"/>
      <c r="CK166" s="159">
        <v>0</v>
      </c>
      <c r="CL166" s="187"/>
      <c r="CM166" s="186"/>
      <c r="CN166" s="188"/>
      <c r="CO166" s="177">
        <f t="shared" si="26"/>
        <v>0</v>
      </c>
      <c r="CP166" s="77">
        <f t="shared" si="27"/>
        <v>0</v>
      </c>
      <c r="CQ166" s="77">
        <f t="shared" si="28"/>
        <v>0</v>
      </c>
      <c r="CR166" s="189"/>
      <c r="CS166" s="5">
        <f>+-(AI166+BY166+CE166+CK166)</f>
        <v>-13800000</v>
      </c>
      <c r="CT166" s="187"/>
      <c r="CU166" s="10"/>
      <c r="CV166" s="182"/>
      <c r="CW166" s="182" t="s">
        <v>1732</v>
      </c>
      <c r="CX166" s="166" t="s">
        <v>133</v>
      </c>
      <c r="CZ166" s="166" t="s">
        <v>239</v>
      </c>
      <c r="DA166" s="182" t="s">
        <v>1730</v>
      </c>
      <c r="DB166" s="190" t="s">
        <v>264</v>
      </c>
      <c r="DC166" s="190"/>
      <c r="DD166" s="182" t="s">
        <v>1733</v>
      </c>
    </row>
    <row r="167" spans="1:108" ht="16.5" customHeight="1">
      <c r="A167" s="119" t="s">
        <v>1734</v>
      </c>
      <c r="B167" s="10">
        <v>2022</v>
      </c>
      <c r="C167" s="16" t="s">
        <v>1413</v>
      </c>
      <c r="D167" s="138" t="s">
        <v>1735</v>
      </c>
      <c r="E167" s="18" t="s">
        <v>1415</v>
      </c>
      <c r="F167" s="10" t="s">
        <v>1416</v>
      </c>
      <c r="G167" s="10" t="s">
        <v>117</v>
      </c>
      <c r="H167" s="10" t="s">
        <v>118</v>
      </c>
      <c r="I167" s="10" t="s">
        <v>119</v>
      </c>
      <c r="J167" s="10" t="s">
        <v>1417</v>
      </c>
      <c r="K167" s="10" t="s">
        <v>1736</v>
      </c>
      <c r="L167" s="10" t="str">
        <f t="shared" si="25"/>
        <v>KATHERIN ANDREA GONZALEZ MURILLO___</v>
      </c>
      <c r="M167" s="10" t="s">
        <v>122</v>
      </c>
      <c r="N167" s="93">
        <v>1016058794</v>
      </c>
      <c r="O167" s="132"/>
      <c r="P167" s="10" t="s">
        <v>123</v>
      </c>
      <c r="Q167" s="10" t="s">
        <v>124</v>
      </c>
      <c r="R167" s="118" t="s">
        <v>125</v>
      </c>
      <c r="S167" s="118"/>
      <c r="T167" s="10"/>
      <c r="U167" s="10"/>
      <c r="V167" s="22"/>
      <c r="W167" s="10"/>
      <c r="X167" s="10"/>
      <c r="Y167" t="s">
        <v>1737</v>
      </c>
      <c r="Z167" s="118">
        <v>3114580084</v>
      </c>
      <c r="AA167" s="22"/>
      <c r="AB167" s="22">
        <v>6</v>
      </c>
      <c r="AC167" s="10">
        <v>0</v>
      </c>
      <c r="AD167" s="99">
        <v>44589</v>
      </c>
      <c r="AE167" s="108">
        <v>44590</v>
      </c>
      <c r="AF167" s="15" t="s">
        <v>827</v>
      </c>
      <c r="AG167" s="9">
        <v>44768</v>
      </c>
      <c r="AH167" s="113">
        <v>2300000</v>
      </c>
      <c r="AI167" s="113">
        <v>13800000</v>
      </c>
      <c r="AJ167" s="10" t="s">
        <v>1738</v>
      </c>
      <c r="AK167" s="10" t="s">
        <v>129</v>
      </c>
      <c r="AL167" s="10">
        <v>528</v>
      </c>
      <c r="AM167" t="s">
        <v>1739</v>
      </c>
      <c r="AN167" s="73" t="s">
        <v>413</v>
      </c>
      <c r="AO167" s="10" t="s">
        <v>131</v>
      </c>
      <c r="AP167" s="22">
        <v>331160162094</v>
      </c>
      <c r="AQ167" s="10">
        <v>1</v>
      </c>
      <c r="AR167" s="10" t="str">
        <f>IFERROR(VLOOKUP(AQ167,PROGRAMAS!D2:E59,2,0), )</f>
        <v>Propósito 1: Hacer un nuevo contrato social para incrementar la inclusión social, productiva y política</v>
      </c>
      <c r="AS167" s="10">
        <v>6</v>
      </c>
      <c r="AT167" s="10" t="str">
        <f>IFERROR(VLOOKUP(AS167,PROGRAMAS!B2:C59,2,0), )</f>
        <v>Sistema Distrital de Cuidado</v>
      </c>
      <c r="AU167" s="10">
        <v>2094</v>
      </c>
      <c r="AV167" s="10" t="str">
        <f>IFERROR(VLOOKUP(AU167,PROGRAMAS!G2:I24,2,0), )</f>
        <v>TEUSAQUILLO CONSTRUYENDO ACCIONES PARA EL FORTALECIMIENTO DE CAPACIDADES DE LA GENTE, LA REACTIVACIÓN ECONÓMICA Y EL IMPULSO EMPRESARIAL E INDUSTRIAL DE LA LOCALIDAD.</v>
      </c>
      <c r="AW167" s="22">
        <v>1</v>
      </c>
      <c r="AX167" s="22">
        <v>1</v>
      </c>
      <c r="AY167" s="22"/>
      <c r="AZ167" s="22"/>
      <c r="BA167" s="22"/>
      <c r="BB167" s="22"/>
      <c r="BC167" s="22"/>
      <c r="BD167" s="69"/>
      <c r="BE167" s="69"/>
      <c r="BF167" s="69"/>
      <c r="BG167" s="69"/>
      <c r="BH167" s="69"/>
      <c r="BI167" s="69"/>
      <c r="BJ167" s="69"/>
      <c r="BK167" s="69"/>
      <c r="BL167" s="69"/>
      <c r="BM167" s="69"/>
      <c r="BN167" s="5"/>
      <c r="BO167" s="22"/>
      <c r="BP167" s="5"/>
      <c r="BQ167" s="5"/>
      <c r="BR167" s="5"/>
      <c r="BS167" s="5"/>
      <c r="BT167" s="5"/>
      <c r="BU167" s="5"/>
      <c r="BV167" s="5"/>
      <c r="BW167" s="5"/>
      <c r="BX167" s="22"/>
      <c r="BY167" s="113">
        <v>6900000</v>
      </c>
      <c r="BZ167" s="22">
        <v>3</v>
      </c>
      <c r="CA167" s="22">
        <v>0</v>
      </c>
      <c r="CB167" s="9">
        <v>44862</v>
      </c>
      <c r="CC167" s="5"/>
      <c r="CD167" s="5"/>
      <c r="CE167" s="113"/>
      <c r="CF167" s="22"/>
      <c r="CG167" s="22"/>
      <c r="CH167" s="9"/>
      <c r="CI167" s="5"/>
      <c r="CJ167" s="5"/>
      <c r="CK167" s="5"/>
      <c r="CL167" s="5"/>
      <c r="CM167" s="22"/>
      <c r="CN167" s="9"/>
      <c r="CO167" s="5">
        <f t="shared" si="26"/>
        <v>6900000</v>
      </c>
      <c r="CP167" s="77">
        <f t="shared" si="27"/>
        <v>3</v>
      </c>
      <c r="CQ167" s="77">
        <f t="shared" si="28"/>
        <v>0</v>
      </c>
      <c r="CR167" s="116">
        <v>44862</v>
      </c>
      <c r="CS167" s="5">
        <f t="shared" ref="CS167:CS202" si="29">+AI167+BY167+CE167+CK167</f>
        <v>20700000</v>
      </c>
      <c r="CT167" s="5"/>
      <c r="CU167" s="10"/>
      <c r="CV167" s="10"/>
      <c r="CW167" s="10" t="s">
        <v>309</v>
      </c>
      <c r="CX167" s="10" t="s">
        <v>1709</v>
      </c>
      <c r="CY167" s="10"/>
      <c r="CZ167" s="10" t="s">
        <v>239</v>
      </c>
      <c r="DA167" s="10" t="s">
        <v>1500</v>
      </c>
      <c r="DB167" s="122" t="s">
        <v>1501</v>
      </c>
      <c r="DC167" s="122" t="s">
        <v>512</v>
      </c>
    </row>
    <row r="168" spans="1:108" ht="16.5" customHeight="1">
      <c r="A168" s="119" t="s">
        <v>1740</v>
      </c>
      <c r="B168" s="10">
        <v>2022</v>
      </c>
      <c r="C168" s="16" t="s">
        <v>1413</v>
      </c>
      <c r="D168" s="138" t="s">
        <v>1741</v>
      </c>
      <c r="E168" s="18" t="s">
        <v>1415</v>
      </c>
      <c r="F168" s="10" t="s">
        <v>1416</v>
      </c>
      <c r="G168" s="10" t="s">
        <v>117</v>
      </c>
      <c r="H168" s="10" t="s">
        <v>118</v>
      </c>
      <c r="I168" s="10" t="s">
        <v>119</v>
      </c>
      <c r="J168" s="10" t="s">
        <v>1417</v>
      </c>
      <c r="K168" s="10" t="s">
        <v>1742</v>
      </c>
      <c r="L168" s="10" t="str">
        <f t="shared" si="25"/>
        <v>ADRIANA GUTIÉRREZ___</v>
      </c>
      <c r="M168" s="10" t="s">
        <v>122</v>
      </c>
      <c r="N168" s="93">
        <v>52100949</v>
      </c>
      <c r="O168" s="132"/>
      <c r="P168" s="10" t="s">
        <v>123</v>
      </c>
      <c r="Q168" s="10" t="s">
        <v>124</v>
      </c>
      <c r="R168" s="118" t="s">
        <v>125</v>
      </c>
      <c r="S168" s="118"/>
      <c r="T168" s="10"/>
      <c r="U168" s="10"/>
      <c r="V168" s="22"/>
      <c r="W168" s="10"/>
      <c r="X168" s="10"/>
      <c r="Y168" s="10"/>
      <c r="Z168" s="118">
        <v>3115516581</v>
      </c>
      <c r="AA168" s="22"/>
      <c r="AB168" s="22">
        <v>6</v>
      </c>
      <c r="AC168" s="10">
        <v>0</v>
      </c>
      <c r="AD168" s="99">
        <v>44588</v>
      </c>
      <c r="AE168" s="108">
        <v>44590</v>
      </c>
      <c r="AF168" s="15" t="s">
        <v>827</v>
      </c>
      <c r="AG168" s="9">
        <v>44770</v>
      </c>
      <c r="AH168" s="113">
        <v>2300000</v>
      </c>
      <c r="AI168" s="113">
        <v>13800000</v>
      </c>
      <c r="AJ168" s="10" t="s">
        <v>1743</v>
      </c>
      <c r="AK168" s="10" t="s">
        <v>129</v>
      </c>
      <c r="AL168" s="10">
        <v>516</v>
      </c>
      <c r="AM168" t="s">
        <v>1744</v>
      </c>
      <c r="AN168" s="73" t="s">
        <v>413</v>
      </c>
      <c r="AO168" s="10" t="s">
        <v>131</v>
      </c>
      <c r="AP168" s="22">
        <v>331160162094</v>
      </c>
      <c r="AQ168" s="10">
        <v>1</v>
      </c>
      <c r="AR168" s="10" t="str">
        <f>IFERROR(VLOOKUP(AQ168,PROGRAMAS!D2:E59,2,0), )</f>
        <v>Propósito 1: Hacer un nuevo contrato social para incrementar la inclusión social, productiva y política</v>
      </c>
      <c r="AS168" s="10">
        <v>6</v>
      </c>
      <c r="AT168" s="10" t="str">
        <f>IFERROR(VLOOKUP(AS168,PROGRAMAS!B2:C59,2,0), )</f>
        <v>Sistema Distrital de Cuidado</v>
      </c>
      <c r="AU168" s="10">
        <v>2094</v>
      </c>
      <c r="AV168" s="10" t="str">
        <f>IFERROR(VLOOKUP(AU168,PROGRAMAS!G2:I24,2,0), )</f>
        <v>TEUSAQUILLO CONSTRUYENDO ACCIONES PARA EL FORTALECIMIENTO DE CAPACIDADES DE LA GENTE, LA REACTIVACIÓN ECONÓMICA Y EL IMPULSO EMPRESARIAL E INDUSTRIAL DE LA LOCALIDAD.</v>
      </c>
      <c r="AW168" s="22">
        <v>1</v>
      </c>
      <c r="AX168" s="22">
        <v>1</v>
      </c>
      <c r="AY168" s="22"/>
      <c r="AZ168" s="22"/>
      <c r="BA168" s="22"/>
      <c r="BB168" s="22"/>
      <c r="BC168" s="22"/>
      <c r="BD168" s="69"/>
      <c r="BE168" s="69"/>
      <c r="BF168" s="69"/>
      <c r="BG168" s="69"/>
      <c r="BH168" s="69"/>
      <c r="BI168" s="69"/>
      <c r="BJ168" s="69"/>
      <c r="BK168" s="69"/>
      <c r="BL168" s="69"/>
      <c r="BM168" s="69"/>
      <c r="BN168" s="5"/>
      <c r="BO168" s="22"/>
      <c r="BP168" s="5"/>
      <c r="BQ168" s="5"/>
      <c r="BR168" s="5"/>
      <c r="BS168" s="5"/>
      <c r="BT168" s="5"/>
      <c r="BU168" s="5"/>
      <c r="BV168" s="5"/>
      <c r="BW168" s="5"/>
      <c r="BX168" s="22"/>
      <c r="BY168" s="113">
        <v>6900000</v>
      </c>
      <c r="BZ168" s="22">
        <v>3</v>
      </c>
      <c r="CA168" s="22">
        <v>0</v>
      </c>
      <c r="CB168" s="9">
        <v>44862</v>
      </c>
      <c r="CC168" s="5"/>
      <c r="CD168" s="5"/>
      <c r="CE168" s="113"/>
      <c r="CF168" s="22"/>
      <c r="CG168" s="22"/>
      <c r="CH168" s="9"/>
      <c r="CI168" s="5"/>
      <c r="CJ168" s="5"/>
      <c r="CK168" s="5"/>
      <c r="CL168" s="5"/>
      <c r="CM168" s="22"/>
      <c r="CN168" s="9"/>
      <c r="CO168" s="5">
        <f t="shared" si="26"/>
        <v>6900000</v>
      </c>
      <c r="CP168" s="77">
        <f t="shared" si="27"/>
        <v>3</v>
      </c>
      <c r="CQ168" s="77">
        <f t="shared" si="28"/>
        <v>0</v>
      </c>
      <c r="CR168" s="116">
        <v>44862</v>
      </c>
      <c r="CS168" s="5">
        <f t="shared" si="29"/>
        <v>20700000</v>
      </c>
      <c r="CT168" s="5"/>
      <c r="CU168" s="10"/>
      <c r="CV168" s="10"/>
      <c r="CW168" s="10" t="s">
        <v>1577</v>
      </c>
      <c r="CX168" s="10" t="s">
        <v>1577</v>
      </c>
      <c r="CY168" s="10"/>
      <c r="CZ168" s="10" t="s">
        <v>239</v>
      </c>
      <c r="DA168" s="10" t="s">
        <v>971</v>
      </c>
      <c r="DB168" s="122" t="s">
        <v>972</v>
      </c>
      <c r="DC168" s="122" t="s">
        <v>512</v>
      </c>
    </row>
    <row r="169" spans="1:108" ht="16.5" customHeight="1">
      <c r="A169" s="119" t="s">
        <v>1745</v>
      </c>
      <c r="B169" s="10">
        <v>2022</v>
      </c>
      <c r="C169" s="16" t="s">
        <v>1413</v>
      </c>
      <c r="D169" s="138" t="s">
        <v>1746</v>
      </c>
      <c r="E169" s="18" t="s">
        <v>1415</v>
      </c>
      <c r="F169" s="10" t="s">
        <v>1416</v>
      </c>
      <c r="G169" s="10" t="s">
        <v>117</v>
      </c>
      <c r="H169" s="10" t="s">
        <v>118</v>
      </c>
      <c r="I169" s="10" t="s">
        <v>119</v>
      </c>
      <c r="J169" s="10" t="s">
        <v>1417</v>
      </c>
      <c r="K169" s="10" t="s">
        <v>1747</v>
      </c>
      <c r="L169" s="10" t="str">
        <f t="shared" si="25"/>
        <v>SANTIAGO ENRIQUE SALAZAR OSPINA___</v>
      </c>
      <c r="M169" s="10" t="s">
        <v>122</v>
      </c>
      <c r="N169" s="93">
        <v>1032479457</v>
      </c>
      <c r="O169" s="132"/>
      <c r="P169" s="10" t="s">
        <v>123</v>
      </c>
      <c r="Q169" s="10" t="s">
        <v>124</v>
      </c>
      <c r="R169" s="118" t="s">
        <v>505</v>
      </c>
      <c r="S169" s="118"/>
      <c r="T169" s="10"/>
      <c r="U169" s="10"/>
      <c r="V169" s="22"/>
      <c r="W169" s="10"/>
      <c r="X169" s="10"/>
      <c r="Y169" s="10"/>
      <c r="Z169" s="274">
        <v>3168662641</v>
      </c>
      <c r="AA169" s="22"/>
      <c r="AB169" s="22">
        <v>6</v>
      </c>
      <c r="AC169" s="10">
        <v>0</v>
      </c>
      <c r="AD169" s="99">
        <v>44588</v>
      </c>
      <c r="AE169" s="108">
        <v>44590</v>
      </c>
      <c r="AF169" s="15" t="s">
        <v>827</v>
      </c>
      <c r="AG169" s="9">
        <v>44770</v>
      </c>
      <c r="AH169" s="113">
        <v>2300000</v>
      </c>
      <c r="AI169" s="113">
        <v>13800000</v>
      </c>
      <c r="AJ169" s="10" t="s">
        <v>1748</v>
      </c>
      <c r="AK169" s="10" t="s">
        <v>129</v>
      </c>
      <c r="AL169" s="10">
        <v>515</v>
      </c>
      <c r="AM169" t="s">
        <v>1749</v>
      </c>
      <c r="AN169" s="73" t="s">
        <v>413</v>
      </c>
      <c r="AO169" s="10" t="s">
        <v>131</v>
      </c>
      <c r="AP169" s="22">
        <v>331160162094</v>
      </c>
      <c r="AQ169" s="10">
        <v>1</v>
      </c>
      <c r="AR169" s="10" t="str">
        <f>IFERROR(VLOOKUP(AQ169,PROGRAMAS!D2:E59,2,0), )</f>
        <v>Propósito 1: Hacer un nuevo contrato social para incrementar la inclusión social, productiva y política</v>
      </c>
      <c r="AS169" s="10">
        <v>6</v>
      </c>
      <c r="AT169" s="10" t="str">
        <f>IFERROR(VLOOKUP(AS169,PROGRAMAS!B2:C59,2,0), )</f>
        <v>Sistema Distrital de Cuidado</v>
      </c>
      <c r="AU169" s="10">
        <v>2094</v>
      </c>
      <c r="AV169" s="10" t="str">
        <f>IFERROR(VLOOKUP(AU169,PROGRAMAS!G2:I24,2,0), )</f>
        <v>TEUSAQUILLO CONSTRUYENDO ACCIONES PARA EL FORTALECIMIENTO DE CAPACIDADES DE LA GENTE, LA REACTIVACIÓN ECONÓMICA Y EL IMPULSO EMPRESARIAL E INDUSTRIAL DE LA LOCALIDAD.</v>
      </c>
      <c r="AW169" s="22">
        <v>1</v>
      </c>
      <c r="AX169" s="22">
        <v>1</v>
      </c>
      <c r="AY169" s="22"/>
      <c r="AZ169" s="22"/>
      <c r="BA169" s="22"/>
      <c r="BB169" s="22"/>
      <c r="BC169" s="22"/>
      <c r="BD169" s="69"/>
      <c r="BE169" s="69"/>
      <c r="BF169" s="69"/>
      <c r="BG169" s="69"/>
      <c r="BH169" s="69"/>
      <c r="BI169" s="69"/>
      <c r="BJ169" s="69"/>
      <c r="BK169" s="69"/>
      <c r="BL169" s="69"/>
      <c r="BM169" s="69"/>
      <c r="BN169" s="5"/>
      <c r="BO169" s="22"/>
      <c r="BP169" s="5"/>
      <c r="BQ169" s="5"/>
      <c r="BR169" s="5"/>
      <c r="BS169" s="5"/>
      <c r="BT169" s="5"/>
      <c r="BU169" s="5"/>
      <c r="BV169" s="5"/>
      <c r="BW169" s="5"/>
      <c r="BX169" s="22"/>
      <c r="BY169" s="113">
        <v>6900000</v>
      </c>
      <c r="BZ169" s="22">
        <v>3</v>
      </c>
      <c r="CA169" s="22">
        <v>0</v>
      </c>
      <c r="CB169" s="9">
        <v>44862</v>
      </c>
      <c r="CC169" s="5"/>
      <c r="CD169" s="5"/>
      <c r="CE169" s="113"/>
      <c r="CF169" s="22"/>
      <c r="CG169" s="22"/>
      <c r="CH169" s="9"/>
      <c r="CI169" s="5"/>
      <c r="CJ169" s="5"/>
      <c r="CK169" s="5"/>
      <c r="CL169" s="5"/>
      <c r="CM169" s="22"/>
      <c r="CN169" s="9"/>
      <c r="CO169" s="5">
        <f t="shared" si="26"/>
        <v>6900000</v>
      </c>
      <c r="CP169" s="77">
        <f t="shared" si="27"/>
        <v>3</v>
      </c>
      <c r="CQ169" s="77">
        <f t="shared" si="28"/>
        <v>0</v>
      </c>
      <c r="CR169" s="116">
        <v>44862</v>
      </c>
      <c r="CS169" s="5">
        <f t="shared" si="29"/>
        <v>20700000</v>
      </c>
      <c r="CT169" s="5"/>
      <c r="CU169" s="10"/>
      <c r="CV169" s="10"/>
      <c r="CW169" s="10" t="s">
        <v>309</v>
      </c>
      <c r="CX169" s="10" t="s">
        <v>1709</v>
      </c>
      <c r="CY169" s="10"/>
      <c r="CZ169" s="10" t="s">
        <v>239</v>
      </c>
      <c r="DA169" s="10" t="s">
        <v>1500</v>
      </c>
      <c r="DB169" s="122" t="s">
        <v>1750</v>
      </c>
      <c r="DC169" s="122" t="s">
        <v>512</v>
      </c>
    </row>
    <row r="170" spans="1:108" ht="16.5" customHeight="1">
      <c r="A170" s="119" t="s">
        <v>1751</v>
      </c>
      <c r="B170" s="10">
        <v>2022</v>
      </c>
      <c r="C170" s="16" t="s">
        <v>1752</v>
      </c>
      <c r="D170" s="138" t="s">
        <v>1753</v>
      </c>
      <c r="E170" s="18" t="s">
        <v>1754</v>
      </c>
      <c r="F170" s="10" t="s">
        <v>1755</v>
      </c>
      <c r="G170" s="10" t="s">
        <v>117</v>
      </c>
      <c r="H170" s="10" t="s">
        <v>118</v>
      </c>
      <c r="I170" s="10" t="s">
        <v>119</v>
      </c>
      <c r="J170" s="10" t="s">
        <v>1756</v>
      </c>
      <c r="K170" s="10" t="s">
        <v>1757</v>
      </c>
      <c r="L170" s="10" t="str">
        <f t="shared" si="25"/>
        <v>JAIRO ESTEBAN SARASTY HUERTRAS___</v>
      </c>
      <c r="M170" s="10" t="s">
        <v>122</v>
      </c>
      <c r="N170" s="93">
        <v>1085265170</v>
      </c>
      <c r="O170" s="132"/>
      <c r="P170" s="10" t="s">
        <v>1328</v>
      </c>
      <c r="Q170" s="10" t="s">
        <v>124</v>
      </c>
      <c r="R170" s="118" t="s">
        <v>1758</v>
      </c>
      <c r="S170" s="118"/>
      <c r="T170" s="10"/>
      <c r="U170" s="10"/>
      <c r="V170" s="22"/>
      <c r="W170" s="10"/>
      <c r="X170" s="10"/>
      <c r="Y170" s="10"/>
      <c r="Z170" s="22">
        <v>3014514884</v>
      </c>
      <c r="AA170" s="22"/>
      <c r="AB170" s="22">
        <v>8</v>
      </c>
      <c r="AC170" s="10">
        <v>0</v>
      </c>
      <c r="AD170" s="99">
        <v>44588</v>
      </c>
      <c r="AE170" s="108">
        <v>44594</v>
      </c>
      <c r="AF170" s="15" t="s">
        <v>327</v>
      </c>
      <c r="AG170" s="9">
        <v>44835</v>
      </c>
      <c r="AH170" s="113">
        <v>4520000</v>
      </c>
      <c r="AI170" s="113">
        <v>36160000</v>
      </c>
      <c r="AJ170" s="10" t="s">
        <v>1759</v>
      </c>
      <c r="AK170" s="10" t="s">
        <v>129</v>
      </c>
      <c r="AL170" s="10">
        <v>479</v>
      </c>
      <c r="AM170" t="s">
        <v>1760</v>
      </c>
      <c r="AN170" s="73" t="s">
        <v>935</v>
      </c>
      <c r="AO170" s="10" t="s">
        <v>131</v>
      </c>
      <c r="AP170" s="22">
        <v>331160162094</v>
      </c>
      <c r="AQ170" s="10">
        <v>1</v>
      </c>
      <c r="AR170" s="10" t="str">
        <f>IFERROR(VLOOKUP(AQ170,PROGRAMAS!D2:E59,2,0), )</f>
        <v>Propósito 1: Hacer un nuevo contrato social para incrementar la inclusión social, productiva y política</v>
      </c>
      <c r="AS170" s="10">
        <v>6</v>
      </c>
      <c r="AT170" s="10" t="str">
        <f>IFERROR(VLOOKUP(AS170,PROGRAMAS!B2:C59,2,0), )</f>
        <v>Sistema Distrital de Cuidado</v>
      </c>
      <c r="AU170" s="10">
        <v>2094</v>
      </c>
      <c r="AV170" s="10" t="str">
        <f>IFERROR(VLOOKUP(AU170,PROGRAMAS!G2:I24,2,0), )</f>
        <v>TEUSAQUILLO CONSTRUYENDO ACCIONES PARA EL FORTALECIMIENTO DE CAPACIDADES DE LA GENTE, LA REACTIVACIÓN ECONÓMICA Y EL IMPULSO EMPRESARIAL E INDUSTRIAL DE LA LOCALIDAD.</v>
      </c>
      <c r="AW170" s="22">
        <v>1</v>
      </c>
      <c r="AX170" s="22">
        <v>1</v>
      </c>
      <c r="AY170" s="22"/>
      <c r="AZ170" s="22"/>
      <c r="BA170" s="22"/>
      <c r="BB170" s="22"/>
      <c r="BC170" s="22"/>
      <c r="BD170" s="69"/>
      <c r="BE170" s="69"/>
      <c r="BF170" s="69"/>
      <c r="BG170" s="69"/>
      <c r="BH170" s="69"/>
      <c r="BI170" s="69"/>
      <c r="BJ170" s="69"/>
      <c r="BK170" s="69"/>
      <c r="BL170" s="69"/>
      <c r="BM170" s="69"/>
      <c r="BN170" s="5"/>
      <c r="BO170" s="22"/>
      <c r="BP170" s="5"/>
      <c r="BQ170" s="5"/>
      <c r="BR170" s="5"/>
      <c r="BS170" s="5"/>
      <c r="BT170" s="5"/>
      <c r="BU170" s="5"/>
      <c r="BV170" s="5"/>
      <c r="BW170" s="5"/>
      <c r="BX170" s="22"/>
      <c r="BY170" s="113">
        <v>15820000</v>
      </c>
      <c r="BZ170" s="22">
        <v>3</v>
      </c>
      <c r="CA170" s="22">
        <v>15</v>
      </c>
      <c r="CB170" s="9">
        <v>44942</v>
      </c>
      <c r="CC170" s="5"/>
      <c r="CD170" s="5"/>
      <c r="CE170" s="113"/>
      <c r="CF170" s="22"/>
      <c r="CG170" s="22"/>
      <c r="CH170" s="9"/>
      <c r="CI170" s="5"/>
      <c r="CJ170" s="5"/>
      <c r="CK170" s="5"/>
      <c r="CL170" s="5"/>
      <c r="CM170" s="22"/>
      <c r="CN170" s="9"/>
      <c r="CO170" s="5">
        <f t="shared" si="26"/>
        <v>15820000</v>
      </c>
      <c r="CP170" s="77">
        <f t="shared" si="27"/>
        <v>3</v>
      </c>
      <c r="CQ170" s="77">
        <f t="shared" si="28"/>
        <v>15</v>
      </c>
      <c r="CR170" s="9">
        <v>44942</v>
      </c>
      <c r="CS170" s="5">
        <f t="shared" si="29"/>
        <v>51980000</v>
      </c>
      <c r="CT170" s="5"/>
      <c r="CU170" s="10"/>
      <c r="CV170" s="10"/>
      <c r="CW170" s="10" t="s">
        <v>132</v>
      </c>
      <c r="CX170" s="10" t="s">
        <v>133</v>
      </c>
      <c r="CY170" s="10"/>
      <c r="CZ170" s="10" t="s">
        <v>276</v>
      </c>
      <c r="DA170" s="10" t="s">
        <v>655</v>
      </c>
      <c r="DB170" s="122" t="s">
        <v>807</v>
      </c>
      <c r="DC170" s="122" t="s">
        <v>150</v>
      </c>
    </row>
    <row r="171" spans="1:108" ht="16.5" customHeight="1">
      <c r="A171" s="119" t="s">
        <v>1761</v>
      </c>
      <c r="B171" s="10">
        <v>2022</v>
      </c>
      <c r="C171" s="16" t="s">
        <v>1762</v>
      </c>
      <c r="D171" s="138" t="s">
        <v>1763</v>
      </c>
      <c r="E171" s="18" t="s">
        <v>1764</v>
      </c>
      <c r="F171" s="10" t="s">
        <v>1765</v>
      </c>
      <c r="G171" s="10" t="s">
        <v>117</v>
      </c>
      <c r="H171" s="10" t="s">
        <v>118</v>
      </c>
      <c r="I171" s="10" t="s">
        <v>119</v>
      </c>
      <c r="J171" s="10" t="s">
        <v>1766</v>
      </c>
      <c r="K171" s="10" t="s">
        <v>1767</v>
      </c>
      <c r="L171" s="10" t="str">
        <f t="shared" si="25"/>
        <v>NESTOR VARGAS LOZANO___</v>
      </c>
      <c r="M171" s="10" t="s">
        <v>122</v>
      </c>
      <c r="N171" s="22">
        <v>79330371</v>
      </c>
      <c r="O171" s="130"/>
      <c r="P171" s="10" t="s">
        <v>123</v>
      </c>
      <c r="Q171" s="10" t="s">
        <v>124</v>
      </c>
      <c r="R171" s="118" t="s">
        <v>1768</v>
      </c>
      <c r="S171" s="118"/>
      <c r="T171" s="10"/>
      <c r="U171" s="10"/>
      <c r="V171" s="22"/>
      <c r="W171" s="10"/>
      <c r="X171" s="10"/>
      <c r="Y171" s="10"/>
      <c r="Z171" s="22">
        <v>3115144068</v>
      </c>
      <c r="AA171" s="22"/>
      <c r="AB171" s="22">
        <v>8</v>
      </c>
      <c r="AC171" s="10">
        <v>0</v>
      </c>
      <c r="AD171" s="99">
        <v>44589</v>
      </c>
      <c r="AE171" s="108">
        <v>44600</v>
      </c>
      <c r="AF171" s="15" t="s">
        <v>1769</v>
      </c>
      <c r="AG171" s="9">
        <v>44841</v>
      </c>
      <c r="AH171" s="113">
        <v>4520000</v>
      </c>
      <c r="AI171" s="113">
        <v>36160000</v>
      </c>
      <c r="AJ171" s="10" t="s">
        <v>1770</v>
      </c>
      <c r="AK171" s="10" t="s">
        <v>129</v>
      </c>
      <c r="AL171" s="10">
        <v>524</v>
      </c>
      <c r="AM171" t="s">
        <v>1771</v>
      </c>
      <c r="AN171" s="73" t="s">
        <v>413</v>
      </c>
      <c r="AO171" s="10" t="s">
        <v>131</v>
      </c>
      <c r="AP171" s="23" t="s">
        <v>1772</v>
      </c>
      <c r="AQ171" s="11">
        <v>1</v>
      </c>
      <c r="AR171" s="10" t="str">
        <f>IFERROR(VLOOKUP(AQ171,PROGRAMAS!D2:E59,2,0), )</f>
        <v>Propósito 1: Hacer un nuevo contrato social para incrementar la inclusión social, productiva y política</v>
      </c>
      <c r="AS171" s="10">
        <v>6</v>
      </c>
      <c r="AT171" s="10" t="str">
        <f>IFERROR(VLOOKUP(AS171,PROGRAMAS!B2:C59,2,0), )</f>
        <v>Sistema Distrital de Cuidado</v>
      </c>
      <c r="AU171" s="10">
        <v>2094</v>
      </c>
      <c r="AV171" s="10" t="str">
        <f>IFERROR(VLOOKUP(AU171,PROGRAMAS!G2:I24,2,0), )</f>
        <v>TEUSAQUILLO CONSTRUYENDO ACCIONES PARA EL FORTALECIMIENTO DE CAPACIDADES DE LA GENTE, LA REACTIVACIÓN ECONÓMICA Y EL IMPULSO EMPRESARIAL E INDUSTRIAL DE LA LOCALIDAD.</v>
      </c>
      <c r="AW171" s="22">
        <v>1</v>
      </c>
      <c r="AX171" s="22">
        <v>1</v>
      </c>
      <c r="AY171" s="22"/>
      <c r="AZ171" s="22"/>
      <c r="BA171" s="22"/>
      <c r="BB171" s="22"/>
      <c r="BC171" s="22"/>
      <c r="BD171" s="69"/>
      <c r="BE171" s="69"/>
      <c r="BF171" s="69"/>
      <c r="BG171" s="69"/>
      <c r="BH171" s="69"/>
      <c r="BI171" s="69"/>
      <c r="BJ171" s="69"/>
      <c r="BK171" s="69"/>
      <c r="BL171" s="69"/>
      <c r="BM171" s="69"/>
      <c r="BN171" s="5"/>
      <c r="BO171" s="22"/>
      <c r="BP171" s="5"/>
      <c r="BQ171" s="5"/>
      <c r="BR171" s="5"/>
      <c r="BS171" s="5"/>
      <c r="BT171" s="5"/>
      <c r="BU171" s="5"/>
      <c r="BV171" s="5"/>
      <c r="BW171" s="5"/>
      <c r="BX171" s="22"/>
      <c r="BY171" s="113">
        <v>13560000</v>
      </c>
      <c r="BZ171" s="22">
        <v>3</v>
      </c>
      <c r="CA171" s="22">
        <v>0</v>
      </c>
      <c r="CB171" s="9">
        <v>44933</v>
      </c>
      <c r="CC171" s="5"/>
      <c r="CD171" s="5"/>
      <c r="CE171" s="113"/>
      <c r="CF171" s="22"/>
      <c r="CG171" s="22"/>
      <c r="CH171" s="9"/>
      <c r="CI171" s="5"/>
      <c r="CJ171" s="5"/>
      <c r="CK171" s="5"/>
      <c r="CL171" s="5"/>
      <c r="CM171" s="22"/>
      <c r="CN171" s="9"/>
      <c r="CO171" s="5">
        <f t="shared" si="26"/>
        <v>13560000</v>
      </c>
      <c r="CP171" s="77">
        <f t="shared" si="27"/>
        <v>3</v>
      </c>
      <c r="CQ171" s="77">
        <f t="shared" si="28"/>
        <v>0</v>
      </c>
      <c r="CR171" s="9">
        <v>44933</v>
      </c>
      <c r="CS171" s="5">
        <f t="shared" si="29"/>
        <v>49720000</v>
      </c>
      <c r="CT171" s="5"/>
      <c r="CU171" s="10"/>
      <c r="CV171" s="10"/>
      <c r="CW171" s="10" t="s">
        <v>132</v>
      </c>
      <c r="CX171" s="10" t="s">
        <v>133</v>
      </c>
      <c r="CY171" s="10"/>
      <c r="CZ171" s="10" t="s">
        <v>134</v>
      </c>
      <c r="DA171" s="10" t="s">
        <v>447</v>
      </c>
      <c r="DB171" s="122" t="s">
        <v>448</v>
      </c>
      <c r="DC171" s="122" t="s">
        <v>150</v>
      </c>
    </row>
    <row r="172" spans="1:108" ht="16.5" customHeight="1">
      <c r="A172" s="119" t="s">
        <v>1773</v>
      </c>
      <c r="B172" s="10">
        <v>2022</v>
      </c>
      <c r="C172" s="16" t="s">
        <v>1774</v>
      </c>
      <c r="D172" s="138" t="s">
        <v>1775</v>
      </c>
      <c r="E172" s="90" t="s">
        <v>1776</v>
      </c>
      <c r="F172" s="10" t="s">
        <v>1777</v>
      </c>
      <c r="G172" s="10" t="s">
        <v>117</v>
      </c>
      <c r="H172" s="10" t="s">
        <v>118</v>
      </c>
      <c r="I172" s="10" t="s">
        <v>119</v>
      </c>
      <c r="J172" s="10" t="s">
        <v>1417</v>
      </c>
      <c r="K172" s="10" t="s">
        <v>1778</v>
      </c>
      <c r="L172" s="10" t="str">
        <f t="shared" si="25"/>
        <v>JAIRO GONZALEZ TORRES___</v>
      </c>
      <c r="M172" s="10" t="s">
        <v>122</v>
      </c>
      <c r="N172" s="22">
        <v>79326120</v>
      </c>
      <c r="O172" s="130"/>
      <c r="P172" s="10" t="s">
        <v>123</v>
      </c>
      <c r="Q172" s="10" t="s">
        <v>124</v>
      </c>
      <c r="R172" s="118" t="s">
        <v>1371</v>
      </c>
      <c r="S172" s="118"/>
      <c r="T172" s="10"/>
      <c r="U172" s="10"/>
      <c r="V172" s="22"/>
      <c r="W172" s="10"/>
      <c r="X172" s="10"/>
      <c r="Y172" s="10"/>
      <c r="Z172" s="118">
        <v>3203959050</v>
      </c>
      <c r="AA172" s="22"/>
      <c r="AB172" s="22">
        <v>6</v>
      </c>
      <c r="AC172" s="10">
        <v>0</v>
      </c>
      <c r="AD172" s="99">
        <v>44588</v>
      </c>
      <c r="AE172" s="108">
        <v>44594</v>
      </c>
      <c r="AF172" s="15" t="s">
        <v>327</v>
      </c>
      <c r="AG172" s="9">
        <v>44774</v>
      </c>
      <c r="AH172" s="113">
        <v>2300000</v>
      </c>
      <c r="AI172" s="113">
        <v>13800000</v>
      </c>
      <c r="AJ172" s="10" t="s">
        <v>1779</v>
      </c>
      <c r="AK172" s="10" t="s">
        <v>129</v>
      </c>
      <c r="AL172" s="10">
        <v>507</v>
      </c>
      <c r="AM172" t="s">
        <v>1780</v>
      </c>
      <c r="AN172" s="73" t="s">
        <v>413</v>
      </c>
      <c r="AO172" s="10" t="s">
        <v>131</v>
      </c>
      <c r="AP172" s="22">
        <v>331160162094</v>
      </c>
      <c r="AQ172" s="10">
        <v>1</v>
      </c>
      <c r="AR172" s="10" t="str">
        <f>IFERROR(VLOOKUP(AQ172,PROGRAMAS!D2:E59,2,0), )</f>
        <v>Propósito 1: Hacer un nuevo contrato social para incrementar la inclusión social, productiva y política</v>
      </c>
      <c r="AS172" s="10">
        <v>6</v>
      </c>
      <c r="AT172" s="10" t="str">
        <f>IFERROR(VLOOKUP(AS172,PROGRAMAS!B2:C59,2,0), )</f>
        <v>Sistema Distrital de Cuidado</v>
      </c>
      <c r="AU172" s="10">
        <v>2094</v>
      </c>
      <c r="AV172" s="10" t="str">
        <f>IFERROR(VLOOKUP(AU172,PROGRAMAS!G2:I24,2,0), )</f>
        <v>TEUSAQUILLO CONSTRUYENDO ACCIONES PARA EL FORTALECIMIENTO DE CAPACIDADES DE LA GENTE, LA REACTIVACIÓN ECONÓMICA Y EL IMPULSO EMPRESARIAL E INDUSTRIAL DE LA LOCALIDAD.</v>
      </c>
      <c r="AW172" s="22"/>
      <c r="AX172" s="22"/>
      <c r="AY172" s="22"/>
      <c r="AZ172" s="22"/>
      <c r="BA172" s="22"/>
      <c r="BB172" s="22"/>
      <c r="BC172" s="22"/>
      <c r="BD172" s="69"/>
      <c r="BE172" s="69"/>
      <c r="BF172" s="69"/>
      <c r="BG172" s="69"/>
      <c r="BH172" s="69"/>
      <c r="BI172" s="69"/>
      <c r="BJ172" s="69"/>
      <c r="BK172" s="69"/>
      <c r="BL172" s="69"/>
      <c r="BM172" s="69"/>
      <c r="BN172" s="5"/>
      <c r="BO172" s="22"/>
      <c r="BP172" s="5"/>
      <c r="BQ172" s="5"/>
      <c r="BR172" s="5"/>
      <c r="BS172" s="5"/>
      <c r="BT172" s="5"/>
      <c r="BU172" s="5"/>
      <c r="BV172" s="5"/>
      <c r="BW172" s="5"/>
      <c r="BX172" s="22"/>
      <c r="BY172" s="113"/>
      <c r="BZ172" s="22"/>
      <c r="CA172" s="22"/>
      <c r="CB172" s="9"/>
      <c r="CC172" s="5"/>
      <c r="CD172" s="5"/>
      <c r="CE172" s="113"/>
      <c r="CF172" s="22"/>
      <c r="CG172" s="22"/>
      <c r="CH172" s="9"/>
      <c r="CI172" s="5"/>
      <c r="CJ172" s="5"/>
      <c r="CK172" s="5"/>
      <c r="CL172" s="5"/>
      <c r="CM172" s="22"/>
      <c r="CN172" s="9"/>
      <c r="CO172" s="5">
        <f t="shared" si="26"/>
        <v>0</v>
      </c>
      <c r="CP172" s="77">
        <f t="shared" si="27"/>
        <v>0</v>
      </c>
      <c r="CQ172" s="77">
        <f t="shared" si="28"/>
        <v>0</v>
      </c>
      <c r="CR172" s="116">
        <v>44774</v>
      </c>
      <c r="CS172" s="5">
        <f t="shared" si="29"/>
        <v>13800000</v>
      </c>
      <c r="CT172" s="5"/>
      <c r="CU172" s="10"/>
      <c r="CV172" s="10"/>
      <c r="CW172" s="10" t="s">
        <v>309</v>
      </c>
      <c r="CX172" s="10" t="s">
        <v>309</v>
      </c>
      <c r="CY172" s="10"/>
      <c r="CZ172" s="10" t="s">
        <v>276</v>
      </c>
      <c r="DA172" s="10" t="s">
        <v>1500</v>
      </c>
      <c r="DB172" s="122" t="s">
        <v>1501</v>
      </c>
      <c r="DC172" s="122" t="s">
        <v>512</v>
      </c>
    </row>
    <row r="173" spans="1:108" ht="16.5" customHeight="1">
      <c r="A173" s="119" t="s">
        <v>1781</v>
      </c>
      <c r="B173" s="10">
        <v>2022</v>
      </c>
      <c r="C173" s="16" t="s">
        <v>1782</v>
      </c>
      <c r="D173" s="138" t="s">
        <v>1783</v>
      </c>
      <c r="E173" s="18" t="s">
        <v>1784</v>
      </c>
      <c r="F173" s="10" t="s">
        <v>1785</v>
      </c>
      <c r="G173" s="10" t="s">
        <v>117</v>
      </c>
      <c r="H173" s="10" t="s">
        <v>118</v>
      </c>
      <c r="I173" s="10" t="s">
        <v>119</v>
      </c>
      <c r="J173" s="10" t="s">
        <v>1786</v>
      </c>
      <c r="K173" s="10" t="s">
        <v>1787</v>
      </c>
      <c r="L173" s="10" t="str">
        <f t="shared" si="25"/>
        <v>JAZMIN BALAGUER ALVAREZ___</v>
      </c>
      <c r="M173" s="10" t="s">
        <v>122</v>
      </c>
      <c r="N173" s="22">
        <v>53907440</v>
      </c>
      <c r="O173" s="130"/>
      <c r="P173" s="10" t="s">
        <v>123</v>
      </c>
      <c r="Q173" s="10" t="s">
        <v>124</v>
      </c>
      <c r="R173" s="118" t="s">
        <v>1788</v>
      </c>
      <c r="S173" s="118"/>
      <c r="T173" s="10"/>
      <c r="U173" s="10"/>
      <c r="V173" s="22"/>
      <c r="W173" s="10"/>
      <c r="X173" s="10"/>
      <c r="Y173" s="10"/>
      <c r="Z173" s="118">
        <v>3125243994</v>
      </c>
      <c r="AA173" s="22"/>
      <c r="AB173" s="22">
        <v>6</v>
      </c>
      <c r="AC173" s="10">
        <v>0</v>
      </c>
      <c r="AD173" s="99">
        <v>44589</v>
      </c>
      <c r="AE173" s="108">
        <v>44599</v>
      </c>
      <c r="AF173" s="15" t="s">
        <v>1789</v>
      </c>
      <c r="AG173" s="9">
        <v>44779</v>
      </c>
      <c r="AH173" s="113">
        <v>4520000</v>
      </c>
      <c r="AI173" s="113">
        <v>27120000</v>
      </c>
      <c r="AJ173" s="10" t="s">
        <v>1790</v>
      </c>
      <c r="AK173" s="10" t="s">
        <v>129</v>
      </c>
      <c r="AL173" s="10">
        <v>526</v>
      </c>
      <c r="AM173" t="s">
        <v>1791</v>
      </c>
      <c r="AN173" s="73" t="s">
        <v>413</v>
      </c>
      <c r="AO173" s="10" t="s">
        <v>131</v>
      </c>
      <c r="AP173" s="22">
        <v>3311605572169</v>
      </c>
      <c r="AQ173" s="10">
        <v>5</v>
      </c>
      <c r="AR173" s="10" t="str">
        <f>IFERROR(VLOOKUP(AQ173,PROGRAMAS!D2:E59,2,0), )</f>
        <v>Propósito 5: Construir Bogotá - Región con gobierno abierto, transparente y ciudadanía consciente</v>
      </c>
      <c r="AS173" s="10">
        <v>57</v>
      </c>
      <c r="AT173" s="10" t="str">
        <f>IFERROR(VLOOKUP(AS173,PROGRAMAS!B2:C59,2,0), )</f>
        <v>Gestión pública local</v>
      </c>
      <c r="AU173" s="10">
        <v>2169</v>
      </c>
      <c r="AV173" s="10" t="str">
        <f>IFERROR(VLOOKUP(AU173,PROGRAMAS!G2:I24,2,0), )</f>
        <v>FORTALECIMIENTO INSTITUCIONAL Y RENDICIÓN DE CUENTAS</v>
      </c>
      <c r="AW173" s="22"/>
      <c r="AX173" s="22"/>
      <c r="AY173" s="22"/>
      <c r="AZ173" s="22"/>
      <c r="BA173" s="22"/>
      <c r="BB173" s="22"/>
      <c r="BC173" s="22"/>
      <c r="BD173" s="69"/>
      <c r="BE173" s="69"/>
      <c r="BF173" s="69"/>
      <c r="BG173" s="69"/>
      <c r="BH173" s="69"/>
      <c r="BI173" s="69"/>
      <c r="BJ173" s="69"/>
      <c r="BK173" s="69"/>
      <c r="BL173" s="69"/>
      <c r="BM173" s="69"/>
      <c r="BN173" s="5"/>
      <c r="BO173" s="22"/>
      <c r="BP173" s="5"/>
      <c r="BQ173" s="5"/>
      <c r="BR173" s="5"/>
      <c r="BS173" s="5"/>
      <c r="BT173" s="5"/>
      <c r="BU173" s="5"/>
      <c r="BV173" s="5"/>
      <c r="BW173" s="5"/>
      <c r="BX173" s="22"/>
      <c r="BY173" s="113"/>
      <c r="BZ173" s="22"/>
      <c r="CA173" s="22"/>
      <c r="CB173" s="9"/>
      <c r="CC173" s="5"/>
      <c r="CD173" s="5"/>
      <c r="CE173" s="113"/>
      <c r="CF173" s="22"/>
      <c r="CG173" s="22"/>
      <c r="CH173" s="9"/>
      <c r="CI173" s="5"/>
      <c r="CJ173" s="5"/>
      <c r="CK173" s="5"/>
      <c r="CL173" s="5"/>
      <c r="CM173" s="22"/>
      <c r="CN173" s="9"/>
      <c r="CO173" s="5">
        <f t="shared" si="26"/>
        <v>0</v>
      </c>
      <c r="CP173" s="77">
        <f t="shared" si="27"/>
        <v>0</v>
      </c>
      <c r="CQ173" s="77">
        <f t="shared" si="28"/>
        <v>0</v>
      </c>
      <c r="CR173" s="116">
        <v>44779</v>
      </c>
      <c r="CS173" s="5">
        <f t="shared" si="29"/>
        <v>27120000</v>
      </c>
      <c r="CT173" s="5"/>
      <c r="CU173" s="10"/>
      <c r="CV173" s="10"/>
      <c r="CW173" s="10" t="s">
        <v>309</v>
      </c>
      <c r="CX173" s="10" t="s">
        <v>309</v>
      </c>
      <c r="CY173" s="10"/>
      <c r="CZ173" s="10" t="s">
        <v>134</v>
      </c>
      <c r="DA173" s="10" t="s">
        <v>715</v>
      </c>
      <c r="DB173" s="122" t="s">
        <v>1792</v>
      </c>
      <c r="DC173" s="122" t="s">
        <v>137</v>
      </c>
    </row>
    <row r="174" spans="1:108" ht="16.5" customHeight="1">
      <c r="A174" s="119" t="s">
        <v>1793</v>
      </c>
      <c r="B174" s="10">
        <v>2022</v>
      </c>
      <c r="C174" s="16" t="s">
        <v>1794</v>
      </c>
      <c r="D174" s="138" t="s">
        <v>1795</v>
      </c>
      <c r="E174" s="18" t="s">
        <v>1796</v>
      </c>
      <c r="F174" s="10" t="s">
        <v>1797</v>
      </c>
      <c r="G174" s="10" t="s">
        <v>117</v>
      </c>
      <c r="H174" s="10" t="s">
        <v>118</v>
      </c>
      <c r="I174" s="10" t="s">
        <v>119</v>
      </c>
      <c r="J174" s="10" t="s">
        <v>1798</v>
      </c>
      <c r="K174" s="10" t="s">
        <v>1799</v>
      </c>
      <c r="L174" s="10" t="str">
        <f t="shared" si="25"/>
        <v>JUDITH CONSTANZA GARCIA RODRIGUEZ___</v>
      </c>
      <c r="M174" s="10" t="s">
        <v>122</v>
      </c>
      <c r="N174" s="22">
        <v>52156603</v>
      </c>
      <c r="O174" s="130"/>
      <c r="P174" s="10" t="s">
        <v>123</v>
      </c>
      <c r="Q174" s="10" t="s">
        <v>124</v>
      </c>
      <c r="R174" s="118" t="s">
        <v>1800</v>
      </c>
      <c r="S174" s="118"/>
      <c r="T174" s="10"/>
      <c r="U174" s="10"/>
      <c r="V174" s="22"/>
      <c r="W174" s="10"/>
      <c r="X174" s="10"/>
      <c r="Y174" s="10"/>
      <c r="Z174" s="22">
        <v>3138371705</v>
      </c>
      <c r="AA174" s="22"/>
      <c r="AB174" s="22">
        <v>6</v>
      </c>
      <c r="AC174" s="10">
        <v>0</v>
      </c>
      <c r="AD174" s="99">
        <v>44589</v>
      </c>
      <c r="AE174" s="108">
        <v>44594</v>
      </c>
      <c r="AF174" s="15" t="s">
        <v>327</v>
      </c>
      <c r="AG174" s="9">
        <v>44774</v>
      </c>
      <c r="AH174" s="113">
        <v>4520000</v>
      </c>
      <c r="AI174" s="113">
        <v>27120000</v>
      </c>
      <c r="AJ174" s="10" t="s">
        <v>1801</v>
      </c>
      <c r="AK174" s="10" t="s">
        <v>129</v>
      </c>
      <c r="AL174" s="10">
        <v>525</v>
      </c>
      <c r="AM174" t="s">
        <v>1802</v>
      </c>
      <c r="AN174" s="73" t="s">
        <v>413</v>
      </c>
      <c r="AO174" s="10" t="s">
        <v>131</v>
      </c>
      <c r="AP174" s="22">
        <v>331160162094</v>
      </c>
      <c r="AQ174" s="10">
        <v>1</v>
      </c>
      <c r="AR174" s="10" t="str">
        <f>IFERROR(VLOOKUP(AQ174,PROGRAMAS!D2:E59,2,0), )</f>
        <v>Propósito 1: Hacer un nuevo contrato social para incrementar la inclusión social, productiva y política</v>
      </c>
      <c r="AS174" s="10">
        <v>6</v>
      </c>
      <c r="AT174" s="10" t="str">
        <f>IFERROR(VLOOKUP(AS174,PROGRAMAS!B2:C59,2,0), )</f>
        <v>Sistema Distrital de Cuidado</v>
      </c>
      <c r="AU174" s="10">
        <v>2094</v>
      </c>
      <c r="AV174" s="10" t="str">
        <f>IFERROR(VLOOKUP(AU174,PROGRAMAS!G2:I24,2,0), )</f>
        <v>TEUSAQUILLO CONSTRUYENDO ACCIONES PARA EL FORTALECIMIENTO DE CAPACIDADES DE LA GENTE, LA REACTIVACIÓN ECONÓMICA Y EL IMPULSO EMPRESARIAL E INDUSTRIAL DE LA LOCALIDAD.</v>
      </c>
      <c r="AW174" s="22">
        <v>1</v>
      </c>
      <c r="AX174" s="22">
        <v>1</v>
      </c>
      <c r="AY174" s="22"/>
      <c r="AZ174" s="22"/>
      <c r="BA174" s="22"/>
      <c r="BB174" s="22"/>
      <c r="BC174" s="22"/>
      <c r="BD174" s="69"/>
      <c r="BE174" s="69"/>
      <c r="BF174" s="69"/>
      <c r="BG174" s="69"/>
      <c r="BH174" s="69"/>
      <c r="BI174" s="69"/>
      <c r="BJ174" s="69"/>
      <c r="BK174" s="69"/>
      <c r="BL174" s="69"/>
      <c r="BM174" s="69"/>
      <c r="BN174" s="5"/>
      <c r="BO174" s="22"/>
      <c r="BP174" s="5"/>
      <c r="BQ174" s="5"/>
      <c r="BR174" s="5"/>
      <c r="BS174" s="5"/>
      <c r="BT174" s="5"/>
      <c r="BU174" s="5"/>
      <c r="BV174" s="5"/>
      <c r="BW174" s="5"/>
      <c r="BX174" s="22"/>
      <c r="BY174" s="113">
        <v>13560000</v>
      </c>
      <c r="BZ174" s="22">
        <v>3</v>
      </c>
      <c r="CA174" s="22">
        <v>0</v>
      </c>
      <c r="CB174" s="9">
        <v>44866</v>
      </c>
      <c r="CC174" s="5"/>
      <c r="CD174" s="5"/>
      <c r="CE174" s="113"/>
      <c r="CF174" s="22"/>
      <c r="CG174" s="22"/>
      <c r="CH174" s="9"/>
      <c r="CI174" s="5"/>
      <c r="CJ174" s="5"/>
      <c r="CK174" s="5"/>
      <c r="CL174" s="5"/>
      <c r="CM174" s="22"/>
      <c r="CN174" s="9"/>
      <c r="CO174" s="5">
        <f t="shared" si="26"/>
        <v>13560000</v>
      </c>
      <c r="CP174" s="77">
        <f t="shared" si="27"/>
        <v>3</v>
      </c>
      <c r="CQ174" s="77">
        <f t="shared" si="28"/>
        <v>0</v>
      </c>
      <c r="CR174" s="116">
        <v>44866</v>
      </c>
      <c r="CS174" s="5">
        <f t="shared" si="29"/>
        <v>40680000</v>
      </c>
      <c r="CT174" s="5"/>
      <c r="CU174" s="10"/>
      <c r="CV174" s="10"/>
      <c r="CW174" s="10" t="s">
        <v>309</v>
      </c>
      <c r="CX174" s="10" t="s">
        <v>309</v>
      </c>
      <c r="CY174" s="10"/>
      <c r="CZ174" s="10" t="s">
        <v>276</v>
      </c>
      <c r="DA174" s="10" t="s">
        <v>447</v>
      </c>
      <c r="DB174" s="122" t="s">
        <v>448</v>
      </c>
      <c r="DC174" s="122" t="s">
        <v>150</v>
      </c>
    </row>
    <row r="175" spans="1:108" ht="16.5" customHeight="1">
      <c r="A175" s="119" t="s">
        <v>1803</v>
      </c>
      <c r="B175" s="10">
        <v>2022</v>
      </c>
      <c r="C175" s="16" t="s">
        <v>1804</v>
      </c>
      <c r="D175" s="138" t="s">
        <v>1795</v>
      </c>
      <c r="E175" s="18" t="s">
        <v>1805</v>
      </c>
      <c r="F175" s="10" t="s">
        <v>1806</v>
      </c>
      <c r="G175" s="10" t="s">
        <v>117</v>
      </c>
      <c r="H175" s="10" t="s">
        <v>118</v>
      </c>
      <c r="I175" s="10" t="s">
        <v>119</v>
      </c>
      <c r="J175" s="10" t="s">
        <v>1516</v>
      </c>
      <c r="K175" s="10" t="s">
        <v>1807</v>
      </c>
      <c r="L175" s="10" t="str">
        <f t="shared" si="25"/>
        <v>EDGAR ESCOBAR ZULOAGA___</v>
      </c>
      <c r="M175" s="10" t="s">
        <v>122</v>
      </c>
      <c r="N175" s="22">
        <v>19275820</v>
      </c>
      <c r="O175" s="130"/>
      <c r="P175" s="10" t="s">
        <v>123</v>
      </c>
      <c r="Q175" s="10" t="s">
        <v>124</v>
      </c>
      <c r="R175" s="118" t="s">
        <v>1768</v>
      </c>
      <c r="S175" s="118"/>
      <c r="T175" s="10"/>
      <c r="U175" s="10"/>
      <c r="V175" s="22"/>
      <c r="W175" s="10"/>
      <c r="X175" s="10"/>
      <c r="Y175" s="10"/>
      <c r="Z175" s="22">
        <v>3102923477</v>
      </c>
      <c r="AA175" s="22"/>
      <c r="AB175" s="22">
        <v>8</v>
      </c>
      <c r="AC175" s="10">
        <v>0</v>
      </c>
      <c r="AD175" s="99">
        <v>44588</v>
      </c>
      <c r="AE175" s="108">
        <v>44594</v>
      </c>
      <c r="AF175" s="15" t="s">
        <v>327</v>
      </c>
      <c r="AG175" s="9">
        <v>44830</v>
      </c>
      <c r="AH175" s="113">
        <v>4520000</v>
      </c>
      <c r="AI175" s="113">
        <v>36160000</v>
      </c>
      <c r="AJ175" s="10" t="s">
        <v>1808</v>
      </c>
      <c r="AK175" s="10" t="s">
        <v>129</v>
      </c>
      <c r="AL175" s="10">
        <v>508</v>
      </c>
      <c r="AM175" t="s">
        <v>1809</v>
      </c>
      <c r="AN175" s="73" t="s">
        <v>413</v>
      </c>
      <c r="AO175" s="10" t="s">
        <v>131</v>
      </c>
      <c r="AP175" s="22">
        <v>3311603452152</v>
      </c>
      <c r="AQ175" s="10">
        <v>3</v>
      </c>
      <c r="AR175" s="10" t="str">
        <f>IFERROR(VLOOKUP(AQ175,PROGRAMAS!D2:E59,2,0), )</f>
        <v>Propósito 3: Inspirar confianza y legitimidad para vivir sin miedo y ser epicentro de cultura ciudadana, paz y reconciliación</v>
      </c>
      <c r="AS175" s="10">
        <v>45</v>
      </c>
      <c r="AT175" s="10" t="str">
        <f>IFERROR(VLOOKUP(AS175,PROGRAMAS!B2:C59,2,0), )</f>
        <v>Espacio público más seguro y construido colectivamente</v>
      </c>
      <c r="AU175" s="10">
        <v>2152</v>
      </c>
      <c r="AV175" s="10" t="str">
        <f>IFERROR(VLOOKUP(AU175,PROGRAMAS!G2:I24,2,0), )</f>
        <v>UN NUEVO CONTRATO SOCIAL PARA EL ESPACIO PÚBLICO LOCAL</v>
      </c>
      <c r="AW175" s="22"/>
      <c r="AX175" s="22"/>
      <c r="AY175" s="22"/>
      <c r="AZ175" s="22"/>
      <c r="BA175" s="22"/>
      <c r="BB175" s="22"/>
      <c r="BC175" s="22"/>
      <c r="BD175" s="69"/>
      <c r="BE175" s="69"/>
      <c r="BF175" s="69"/>
      <c r="BG175" s="69"/>
      <c r="BH175" s="69"/>
      <c r="BI175" s="69"/>
      <c r="BJ175" s="69"/>
      <c r="BK175" s="69"/>
      <c r="BL175" s="69"/>
      <c r="BM175" s="69"/>
      <c r="BN175" s="5"/>
      <c r="BO175" s="22"/>
      <c r="BP175" s="5"/>
      <c r="BQ175" s="5"/>
      <c r="BR175" s="5"/>
      <c r="BS175" s="5"/>
      <c r="BT175" s="5"/>
      <c r="BU175" s="5"/>
      <c r="BV175" s="5"/>
      <c r="BW175" s="5"/>
      <c r="BX175" s="22"/>
      <c r="BY175" s="113"/>
      <c r="BZ175" s="22"/>
      <c r="CA175" s="22"/>
      <c r="CB175" s="9"/>
      <c r="CC175" s="5"/>
      <c r="CD175" s="5"/>
      <c r="CE175" s="113"/>
      <c r="CF175" s="22"/>
      <c r="CG175" s="22"/>
      <c r="CH175" s="9"/>
      <c r="CI175" s="5"/>
      <c r="CJ175" s="5"/>
      <c r="CK175" s="5"/>
      <c r="CL175" s="5"/>
      <c r="CM175" s="22"/>
      <c r="CN175" s="9"/>
      <c r="CO175" s="5">
        <f t="shared" si="26"/>
        <v>0</v>
      </c>
      <c r="CP175" s="77">
        <f t="shared" si="27"/>
        <v>0</v>
      </c>
      <c r="CQ175" s="77">
        <f t="shared" si="28"/>
        <v>0</v>
      </c>
      <c r="CR175" s="116">
        <v>44835</v>
      </c>
      <c r="CS175" s="5">
        <f t="shared" si="29"/>
        <v>36160000</v>
      </c>
      <c r="CT175" s="5"/>
      <c r="CU175" s="10"/>
      <c r="CV175" s="10"/>
      <c r="CW175" s="10" t="s">
        <v>309</v>
      </c>
      <c r="CX175" s="10" t="s">
        <v>309</v>
      </c>
      <c r="CY175" s="10"/>
      <c r="CZ175" s="10" t="s">
        <v>276</v>
      </c>
      <c r="DA175" s="10" t="s">
        <v>447</v>
      </c>
      <c r="DB175" s="122" t="s">
        <v>448</v>
      </c>
      <c r="DC175" s="122" t="s">
        <v>150</v>
      </c>
    </row>
    <row r="176" spans="1:108" ht="16.5" customHeight="1">
      <c r="A176" s="119" t="s">
        <v>1810</v>
      </c>
      <c r="B176" s="10">
        <v>2022</v>
      </c>
      <c r="C176" s="16" t="s">
        <v>1811</v>
      </c>
      <c r="D176" s="138" t="s">
        <v>1812</v>
      </c>
      <c r="E176" s="18" t="s">
        <v>1813</v>
      </c>
      <c r="F176" s="10" t="s">
        <v>1814</v>
      </c>
      <c r="G176" s="10" t="s">
        <v>117</v>
      </c>
      <c r="H176" s="10" t="s">
        <v>118</v>
      </c>
      <c r="I176" s="10" t="s">
        <v>119</v>
      </c>
      <c r="J176" s="10" t="s">
        <v>1815</v>
      </c>
      <c r="K176" s="10" t="s">
        <v>1816</v>
      </c>
      <c r="L176" s="10" t="str">
        <f t="shared" si="25"/>
        <v>LUIS ALBERTO CAMACHO JIMENEZ___</v>
      </c>
      <c r="M176" s="10" t="s">
        <v>122</v>
      </c>
      <c r="N176" s="22">
        <v>4243278</v>
      </c>
      <c r="O176" s="130"/>
      <c r="P176" s="10" t="s">
        <v>1817</v>
      </c>
      <c r="Q176" s="10" t="s">
        <v>124</v>
      </c>
      <c r="R176" s="118" t="s">
        <v>1818</v>
      </c>
      <c r="S176" s="118"/>
      <c r="T176" s="10"/>
      <c r="U176" s="10"/>
      <c r="V176" s="22"/>
      <c r="W176" s="10"/>
      <c r="X176" s="10"/>
      <c r="Y176" s="10"/>
      <c r="Z176" s="22">
        <v>3112524910</v>
      </c>
      <c r="AA176" s="22"/>
      <c r="AB176" s="22">
        <v>8</v>
      </c>
      <c r="AC176" s="10">
        <v>0</v>
      </c>
      <c r="AD176" s="99">
        <v>44589</v>
      </c>
      <c r="AE176" s="108">
        <v>44601</v>
      </c>
      <c r="AF176" s="15" t="s">
        <v>314</v>
      </c>
      <c r="AG176" s="9">
        <v>44842</v>
      </c>
      <c r="AH176" s="113">
        <v>2300000</v>
      </c>
      <c r="AI176" s="113">
        <v>18400000</v>
      </c>
      <c r="AJ176" s="10" t="s">
        <v>1819</v>
      </c>
      <c r="AK176" s="10" t="s">
        <v>129</v>
      </c>
      <c r="AL176" s="10">
        <v>520</v>
      </c>
      <c r="AM176" t="s">
        <v>1820</v>
      </c>
      <c r="AN176" s="73" t="s">
        <v>413</v>
      </c>
      <c r="AO176" s="10" t="s">
        <v>131</v>
      </c>
      <c r="AP176" s="22">
        <v>331160121</v>
      </c>
      <c r="AQ176" s="10">
        <v>1</v>
      </c>
      <c r="AR176" s="10" t="str">
        <f>IFERROR(VLOOKUP(AQ176,PROGRAMAS!D2:E59,2,0), )</f>
        <v>Propósito 1: Hacer un nuevo contrato social para incrementar la inclusión social, productiva y política</v>
      </c>
      <c r="AS176" s="10">
        <v>21</v>
      </c>
      <c r="AT176" s="10" t="str">
        <f>IFERROR(VLOOKUP(AS176,PROGRAMAS!B2:C59,2,0), )</f>
        <v>Creación y vida cotidiana: Apropiación ciudadana del arte, la cultura y el patrimonio, para la democracia cultural</v>
      </c>
      <c r="AU176" s="10"/>
      <c r="AV176" s="10">
        <f>IFERROR(VLOOKUP(AU176,PROGRAMAS!G2:I24,2,0), )</f>
        <v>0</v>
      </c>
      <c r="AW176" s="22">
        <v>1</v>
      </c>
      <c r="AX176" s="22">
        <v>1</v>
      </c>
      <c r="AY176" s="22"/>
      <c r="AZ176" s="22"/>
      <c r="BA176" s="22"/>
      <c r="BB176" s="22"/>
      <c r="BC176" s="22"/>
      <c r="BD176" s="69"/>
      <c r="BE176" s="69"/>
      <c r="BF176" s="69"/>
      <c r="BG176" s="69"/>
      <c r="BH176" s="69"/>
      <c r="BI176" s="69"/>
      <c r="BJ176" s="69"/>
      <c r="BK176" s="69"/>
      <c r="BL176" s="69"/>
      <c r="BM176" s="69"/>
      <c r="BN176" s="5"/>
      <c r="BO176" s="22"/>
      <c r="BP176" s="5"/>
      <c r="BQ176" s="5"/>
      <c r="BR176" s="5"/>
      <c r="BS176" s="5"/>
      <c r="BT176" s="5"/>
      <c r="BU176" s="5"/>
      <c r="BV176" s="5"/>
      <c r="BW176" s="5"/>
      <c r="BX176" s="22"/>
      <c r="BY176" s="113">
        <v>6900000</v>
      </c>
      <c r="BZ176" s="22">
        <v>3</v>
      </c>
      <c r="CA176" s="22">
        <v>0</v>
      </c>
      <c r="CB176" s="9">
        <v>44934</v>
      </c>
      <c r="CC176" s="5"/>
      <c r="CD176" s="5"/>
      <c r="CE176" s="113"/>
      <c r="CF176" s="22"/>
      <c r="CG176" s="22"/>
      <c r="CH176" s="9"/>
      <c r="CI176" s="5"/>
      <c r="CJ176" s="5"/>
      <c r="CK176" s="5"/>
      <c r="CL176" s="5"/>
      <c r="CM176" s="22"/>
      <c r="CN176" s="9"/>
      <c r="CO176" s="5">
        <f t="shared" si="26"/>
        <v>6900000</v>
      </c>
      <c r="CP176" s="77">
        <f t="shared" si="27"/>
        <v>3</v>
      </c>
      <c r="CQ176" s="77">
        <f t="shared" si="28"/>
        <v>0</v>
      </c>
      <c r="CR176" s="9">
        <v>44934</v>
      </c>
      <c r="CS176" s="5">
        <f t="shared" si="29"/>
        <v>25300000</v>
      </c>
      <c r="CT176" s="5"/>
      <c r="CU176" s="10"/>
      <c r="CV176" s="10"/>
      <c r="CW176" s="10" t="s">
        <v>132</v>
      </c>
      <c r="CX176" s="10" t="s">
        <v>133</v>
      </c>
      <c r="CY176" s="10"/>
      <c r="CZ176" s="10" t="s">
        <v>134</v>
      </c>
      <c r="DA176" s="10" t="s">
        <v>698</v>
      </c>
      <c r="DB176" s="122" t="s">
        <v>1247</v>
      </c>
      <c r="DC176" s="122" t="s">
        <v>150</v>
      </c>
    </row>
    <row r="177" spans="1:108" ht="16.5" customHeight="1">
      <c r="A177" s="119" t="s">
        <v>1821</v>
      </c>
      <c r="B177" s="10">
        <v>2022</v>
      </c>
      <c r="C177" s="16" t="s">
        <v>1216</v>
      </c>
      <c r="D177" s="138" t="s">
        <v>1822</v>
      </c>
      <c r="E177" s="18" t="s">
        <v>1218</v>
      </c>
      <c r="F177" s="10" t="s">
        <v>1219</v>
      </c>
      <c r="G177" s="10" t="s">
        <v>117</v>
      </c>
      <c r="H177" s="10" t="s">
        <v>118</v>
      </c>
      <c r="I177" s="10" t="s">
        <v>119</v>
      </c>
      <c r="J177" s="10" t="s">
        <v>1220</v>
      </c>
      <c r="K177" s="10" t="s">
        <v>1823</v>
      </c>
      <c r="L177" s="10" t="str">
        <f t="shared" si="25"/>
        <v>JAMES ARMANDO CAMACHO BELTRAN___</v>
      </c>
      <c r="M177" s="10" t="s">
        <v>122</v>
      </c>
      <c r="N177" s="22">
        <v>1071889376</v>
      </c>
      <c r="O177" s="130"/>
      <c r="P177" s="10" t="s">
        <v>1824</v>
      </c>
      <c r="Q177" s="10" t="s">
        <v>124</v>
      </c>
      <c r="R177" s="118" t="s">
        <v>1825</v>
      </c>
      <c r="S177" s="118"/>
      <c r="T177" s="10"/>
      <c r="U177" s="10"/>
      <c r="V177" s="22"/>
      <c r="W177" s="10"/>
      <c r="X177" s="10"/>
      <c r="Y177" s="10"/>
      <c r="Z177" s="22">
        <v>3219061563</v>
      </c>
      <c r="AA177" s="22"/>
      <c r="AB177" s="22">
        <v>8</v>
      </c>
      <c r="AC177" s="10">
        <v>0</v>
      </c>
      <c r="AD177" s="99">
        <v>44588</v>
      </c>
      <c r="AE177" s="120">
        <v>44593</v>
      </c>
      <c r="AF177" s="11" t="s">
        <v>287</v>
      </c>
      <c r="AG177" s="256">
        <v>44834</v>
      </c>
      <c r="AH177" s="113">
        <v>2800000</v>
      </c>
      <c r="AI177" s="113">
        <v>22400000</v>
      </c>
      <c r="AJ177" s="10" t="s">
        <v>1826</v>
      </c>
      <c r="AK177" s="10" t="s">
        <v>129</v>
      </c>
      <c r="AL177" s="10">
        <v>488</v>
      </c>
      <c r="AM177" t="s">
        <v>1827</v>
      </c>
      <c r="AN177" s="73" t="s">
        <v>935</v>
      </c>
      <c r="AO177" s="10" t="s">
        <v>131</v>
      </c>
      <c r="AP177" s="22">
        <v>3311601202072</v>
      </c>
      <c r="AQ177" s="10">
        <v>1</v>
      </c>
      <c r="AR177" s="10" t="str">
        <f>IFERROR(VLOOKUP(AQ177,PROGRAMAS!D2:E59,2,0), )</f>
        <v>Propósito 1: Hacer un nuevo contrato social para incrementar la inclusión social, productiva y política</v>
      </c>
      <c r="AS177" s="10">
        <v>20</v>
      </c>
      <c r="AT177" s="10" t="str">
        <f>IFERROR(VLOOKUP(AS177,PROGRAMAS!B2:C59,2,0), )</f>
        <v>Bogotá, referente en cultura, deporte, recreación y actividad física, con parques para el desarrollo y la salud</v>
      </c>
      <c r="AU177" s="10">
        <v>2072</v>
      </c>
      <c r="AV177" s="10" t="str">
        <f>IFERROR(VLOOKUP(AU177,PROGRAMAS!G2:I24,2,0), )</f>
        <v>TEUSAQUILLO REFERENTE EN DEPORTE, RECREACIÓN Y ACTIVIDAD FÍSICA.</v>
      </c>
      <c r="AW177" s="22">
        <v>1</v>
      </c>
      <c r="AX177" s="22">
        <v>1</v>
      </c>
      <c r="AY177" s="22"/>
      <c r="AZ177" s="22"/>
      <c r="BA177" s="22"/>
      <c r="BB177" s="22"/>
      <c r="BC177" s="22"/>
      <c r="BD177" s="69"/>
      <c r="BE177" s="69"/>
      <c r="BF177" s="69"/>
      <c r="BG177" s="69"/>
      <c r="BH177" s="69"/>
      <c r="BI177" s="69"/>
      <c r="BJ177" s="69"/>
      <c r="BK177" s="69"/>
      <c r="BL177" s="69"/>
      <c r="BM177" s="69"/>
      <c r="BN177" s="5"/>
      <c r="BO177" s="22"/>
      <c r="BP177" s="5"/>
      <c r="BQ177" s="5"/>
      <c r="BR177" s="5"/>
      <c r="BS177" s="5"/>
      <c r="BT177" s="5"/>
      <c r="BU177" s="5"/>
      <c r="BV177" s="5"/>
      <c r="BW177" s="5"/>
      <c r="BX177" s="22"/>
      <c r="BY177" s="113">
        <v>8400000</v>
      </c>
      <c r="BZ177" s="22">
        <v>3</v>
      </c>
      <c r="CA177" s="22">
        <v>0</v>
      </c>
      <c r="CB177" s="9">
        <v>44926</v>
      </c>
      <c r="CC177" s="5"/>
      <c r="CD177" s="5"/>
      <c r="CE177" s="113"/>
      <c r="CF177" s="22"/>
      <c r="CG177" s="22"/>
      <c r="CH177" s="9"/>
      <c r="CI177" s="5"/>
      <c r="CJ177" s="5"/>
      <c r="CK177" s="5"/>
      <c r="CL177" s="5"/>
      <c r="CM177" s="22"/>
      <c r="CN177" s="9"/>
      <c r="CO177" s="5">
        <f t="shared" si="26"/>
        <v>8400000</v>
      </c>
      <c r="CP177" s="77">
        <f t="shared" si="27"/>
        <v>3</v>
      </c>
      <c r="CQ177" s="77">
        <f t="shared" si="28"/>
        <v>0</v>
      </c>
      <c r="CR177" s="9">
        <v>44926</v>
      </c>
      <c r="CS177" s="5">
        <f t="shared" si="29"/>
        <v>30800000</v>
      </c>
      <c r="CT177" s="5"/>
      <c r="CU177" s="10"/>
      <c r="CV177" s="10"/>
      <c r="CW177" s="10" t="s">
        <v>132</v>
      </c>
      <c r="CX177" s="10" t="s">
        <v>133</v>
      </c>
      <c r="CY177" s="10"/>
      <c r="CZ177" s="10" t="s">
        <v>217</v>
      </c>
      <c r="DA177" s="10" t="s">
        <v>889</v>
      </c>
      <c r="DB177" s="122" t="s">
        <v>890</v>
      </c>
      <c r="DC177" s="122" t="s">
        <v>150</v>
      </c>
      <c r="DD177" s="10" t="s">
        <v>1828</v>
      </c>
    </row>
    <row r="178" spans="1:108" ht="16.5" customHeight="1">
      <c r="A178" s="119" t="s">
        <v>1829</v>
      </c>
      <c r="B178" s="10">
        <v>2022</v>
      </c>
      <c r="C178" s="16" t="s">
        <v>1216</v>
      </c>
      <c r="D178" s="138" t="s">
        <v>1830</v>
      </c>
      <c r="E178" s="90" t="s">
        <v>1218</v>
      </c>
      <c r="F178" s="10" t="s">
        <v>1219</v>
      </c>
      <c r="G178" s="10" t="s">
        <v>117</v>
      </c>
      <c r="H178" s="10" t="s">
        <v>118</v>
      </c>
      <c r="I178" s="10" t="s">
        <v>119</v>
      </c>
      <c r="J178" s="10" t="s">
        <v>1220</v>
      </c>
      <c r="K178" s="10" t="s">
        <v>1831</v>
      </c>
      <c r="L178" s="10" t="str">
        <f t="shared" si="25"/>
        <v>KAREN JOHANA MARTINEZ SEPULVEDA___</v>
      </c>
      <c r="M178" s="10" t="s">
        <v>122</v>
      </c>
      <c r="N178" s="22">
        <v>1001294722</v>
      </c>
      <c r="O178" s="130"/>
      <c r="P178" s="10" t="s">
        <v>123</v>
      </c>
      <c r="Q178" s="10" t="s">
        <v>124</v>
      </c>
      <c r="R178" s="118" t="s">
        <v>353</v>
      </c>
      <c r="S178" s="118"/>
      <c r="T178" s="10"/>
      <c r="U178" s="10"/>
      <c r="V178" s="22"/>
      <c r="W178" s="10"/>
      <c r="X178" s="10"/>
      <c r="Y178" s="10"/>
      <c r="Z178" s="22">
        <v>3004229991</v>
      </c>
      <c r="AA178" s="22"/>
      <c r="AB178" s="22">
        <v>8</v>
      </c>
      <c r="AC178" s="10">
        <v>0</v>
      </c>
      <c r="AD178" s="99">
        <v>44588</v>
      </c>
      <c r="AE178" s="120">
        <v>44593</v>
      </c>
      <c r="AF178" s="11" t="s">
        <v>287</v>
      </c>
      <c r="AG178" s="256">
        <v>44834</v>
      </c>
      <c r="AH178" s="113">
        <v>2800000</v>
      </c>
      <c r="AI178" s="113">
        <v>22400000</v>
      </c>
      <c r="AJ178" s="10" t="s">
        <v>1832</v>
      </c>
      <c r="AK178" s="10" t="s">
        <v>791</v>
      </c>
      <c r="AL178" s="10">
        <v>491</v>
      </c>
      <c r="AM178" t="s">
        <v>1833</v>
      </c>
      <c r="AN178" s="73" t="s">
        <v>935</v>
      </c>
      <c r="AO178" s="10" t="s">
        <v>131</v>
      </c>
      <c r="AP178" s="22">
        <v>3311601202072</v>
      </c>
      <c r="AQ178" s="10">
        <v>1</v>
      </c>
      <c r="AR178" s="10" t="str">
        <f>IFERROR(VLOOKUP(AQ178,PROGRAMAS!D2:E59,2,0), )</f>
        <v>Propósito 1: Hacer un nuevo contrato social para incrementar la inclusión social, productiva y política</v>
      </c>
      <c r="AS178" s="10">
        <v>20</v>
      </c>
      <c r="AT178" s="10" t="str">
        <f>IFERROR(VLOOKUP(AS178,PROGRAMAS!B2:C59,2,0), )</f>
        <v>Bogotá, referente en cultura, deporte, recreación y actividad física, con parques para el desarrollo y la salud</v>
      </c>
      <c r="AU178" s="10">
        <v>2072</v>
      </c>
      <c r="AV178" s="10" t="str">
        <f>IFERROR(VLOOKUP(AU178,PROGRAMAS!G2:I24,2,0), )</f>
        <v>TEUSAQUILLO REFERENTE EN DEPORTE, RECREACIÓN Y ACTIVIDAD FÍSICA.</v>
      </c>
      <c r="AW178" s="22">
        <v>1</v>
      </c>
      <c r="AX178" s="22">
        <v>1</v>
      </c>
      <c r="AY178" s="22"/>
      <c r="AZ178" s="22"/>
      <c r="BA178" s="22"/>
      <c r="BB178" s="22"/>
      <c r="BC178" s="22"/>
      <c r="BD178" s="69"/>
      <c r="BE178" s="69"/>
      <c r="BF178" s="69"/>
      <c r="BG178" s="69"/>
      <c r="BH178" s="69"/>
      <c r="BI178" s="69"/>
      <c r="BJ178" s="69"/>
      <c r="BK178" s="69"/>
      <c r="BL178" s="69"/>
      <c r="BM178" s="69"/>
      <c r="BN178" s="5"/>
      <c r="BO178" s="22"/>
      <c r="BP178" s="5"/>
      <c r="BQ178" s="5"/>
      <c r="BR178" s="5"/>
      <c r="BS178" s="5"/>
      <c r="BT178" s="5"/>
      <c r="BU178" s="5"/>
      <c r="BV178" s="5"/>
      <c r="BW178" s="5"/>
      <c r="BX178" s="22"/>
      <c r="BY178" s="113">
        <v>8400000</v>
      </c>
      <c r="BZ178" s="22">
        <v>3</v>
      </c>
      <c r="CA178" s="22">
        <v>0</v>
      </c>
      <c r="CB178" s="9">
        <v>44926</v>
      </c>
      <c r="CC178" s="5"/>
      <c r="CD178" s="5"/>
      <c r="CE178" s="113"/>
      <c r="CF178" s="22"/>
      <c r="CG178" s="22"/>
      <c r="CH178" s="9"/>
      <c r="CI178" s="5"/>
      <c r="CJ178" s="5"/>
      <c r="CK178" s="5"/>
      <c r="CL178" s="5"/>
      <c r="CM178" s="22"/>
      <c r="CN178" s="9"/>
      <c r="CO178" s="5">
        <f t="shared" si="26"/>
        <v>8400000</v>
      </c>
      <c r="CP178" s="77">
        <f t="shared" si="27"/>
        <v>3</v>
      </c>
      <c r="CQ178" s="77">
        <f t="shared" si="28"/>
        <v>0</v>
      </c>
      <c r="CR178" s="9">
        <v>44926</v>
      </c>
      <c r="CS178" s="5">
        <f t="shared" si="29"/>
        <v>30800000</v>
      </c>
      <c r="CT178" s="5"/>
      <c r="CU178" s="10"/>
      <c r="CV178" s="10"/>
      <c r="CW178" s="10" t="s">
        <v>132</v>
      </c>
      <c r="CX178" s="10" t="s">
        <v>133</v>
      </c>
      <c r="CY178" s="10"/>
      <c r="CZ178" s="10" t="s">
        <v>217</v>
      </c>
      <c r="DA178" s="10" t="s">
        <v>889</v>
      </c>
      <c r="DB178" s="122" t="s">
        <v>890</v>
      </c>
      <c r="DC178" s="122" t="s">
        <v>150</v>
      </c>
      <c r="DD178" t="s">
        <v>1828</v>
      </c>
    </row>
    <row r="179" spans="1:108" ht="16.5" customHeight="1">
      <c r="A179" s="119" t="s">
        <v>1834</v>
      </c>
      <c r="B179" s="10">
        <v>2022</v>
      </c>
      <c r="C179" s="16" t="s">
        <v>1216</v>
      </c>
      <c r="D179" s="138" t="s">
        <v>1835</v>
      </c>
      <c r="E179" s="18" t="s">
        <v>1218</v>
      </c>
      <c r="F179" s="10" t="s">
        <v>1219</v>
      </c>
      <c r="G179" s="10" t="s">
        <v>117</v>
      </c>
      <c r="H179" s="10" t="s">
        <v>118</v>
      </c>
      <c r="I179" s="10" t="s">
        <v>119</v>
      </c>
      <c r="J179" s="10" t="s">
        <v>1836</v>
      </c>
      <c r="K179" s="10" t="s">
        <v>1837</v>
      </c>
      <c r="L179" s="10" t="str">
        <f t="shared" si="25"/>
        <v>EDSON JAIR CALVO SALAMANCA___</v>
      </c>
      <c r="M179" s="10" t="s">
        <v>122</v>
      </c>
      <c r="N179" s="22">
        <v>79220446</v>
      </c>
      <c r="O179" s="130"/>
      <c r="P179" s="10" t="s">
        <v>1178</v>
      </c>
      <c r="Q179" s="10" t="s">
        <v>124</v>
      </c>
      <c r="R179" s="118" t="s">
        <v>1140</v>
      </c>
      <c r="S179" s="118"/>
      <c r="T179" s="10"/>
      <c r="U179" s="10"/>
      <c r="V179" s="22"/>
      <c r="W179" s="10"/>
      <c r="X179" s="10"/>
      <c r="Y179" s="10"/>
      <c r="Z179" s="22">
        <v>3202386721</v>
      </c>
      <c r="AA179" s="22"/>
      <c r="AB179" s="22">
        <v>8</v>
      </c>
      <c r="AC179" s="10">
        <v>0</v>
      </c>
      <c r="AD179" s="99">
        <v>44588</v>
      </c>
      <c r="AE179" s="120">
        <v>44593</v>
      </c>
      <c r="AF179" s="11" t="s">
        <v>287</v>
      </c>
      <c r="AG179" s="256">
        <v>44834</v>
      </c>
      <c r="AH179" s="113">
        <v>2800000</v>
      </c>
      <c r="AI179" s="113">
        <v>22400000</v>
      </c>
      <c r="AJ179" s="10" t="s">
        <v>1838</v>
      </c>
      <c r="AK179" s="10" t="s">
        <v>129</v>
      </c>
      <c r="AL179" s="10">
        <v>492</v>
      </c>
      <c r="AM179" t="s">
        <v>1839</v>
      </c>
      <c r="AN179" s="73" t="s">
        <v>935</v>
      </c>
      <c r="AO179" s="10" t="s">
        <v>131</v>
      </c>
      <c r="AP179" s="22">
        <v>3311601202072</v>
      </c>
      <c r="AQ179" s="10">
        <v>1</v>
      </c>
      <c r="AR179" s="10" t="str">
        <f>IFERROR(VLOOKUP(AQ179,PROGRAMAS!D2:E59,2,0), )</f>
        <v>Propósito 1: Hacer un nuevo contrato social para incrementar la inclusión social, productiva y política</v>
      </c>
      <c r="AS179" s="10">
        <v>20</v>
      </c>
      <c r="AT179" s="10" t="str">
        <f>IFERROR(VLOOKUP(AS179,PROGRAMAS!B2:C59,2,0), )</f>
        <v>Bogotá, referente en cultura, deporte, recreación y actividad física, con parques para el desarrollo y la salud</v>
      </c>
      <c r="AU179" s="10">
        <v>2072</v>
      </c>
      <c r="AV179" s="10" t="str">
        <f>IFERROR(VLOOKUP(AU179,PROGRAMAS!G2:I24,2,0), )</f>
        <v>TEUSAQUILLO REFERENTE EN DEPORTE, RECREACIÓN Y ACTIVIDAD FÍSICA.</v>
      </c>
      <c r="AW179" s="22">
        <v>1</v>
      </c>
      <c r="AX179" s="22">
        <v>1</v>
      </c>
      <c r="AY179" s="22"/>
      <c r="AZ179" s="22"/>
      <c r="BA179" s="22"/>
      <c r="BB179" s="22"/>
      <c r="BC179" s="22"/>
      <c r="BD179" s="69"/>
      <c r="BE179" s="69"/>
      <c r="BF179" s="69"/>
      <c r="BG179" s="69"/>
      <c r="BH179" s="69"/>
      <c r="BI179" s="69"/>
      <c r="BJ179" s="69"/>
      <c r="BK179" s="69"/>
      <c r="BL179" s="69"/>
      <c r="BM179" s="69"/>
      <c r="BN179" s="5"/>
      <c r="BO179" s="22"/>
      <c r="BP179" s="5"/>
      <c r="BQ179" s="5"/>
      <c r="BR179" s="5"/>
      <c r="BS179" s="5"/>
      <c r="BT179" s="5"/>
      <c r="BU179" s="5"/>
      <c r="BV179" s="5"/>
      <c r="BW179" s="5"/>
      <c r="BX179" s="22"/>
      <c r="BY179" s="113">
        <v>8400000</v>
      </c>
      <c r="BZ179" s="22">
        <v>3</v>
      </c>
      <c r="CA179" s="22">
        <v>0</v>
      </c>
      <c r="CB179" s="9">
        <v>44926</v>
      </c>
      <c r="CC179" s="5"/>
      <c r="CD179" s="5"/>
      <c r="CE179" s="113"/>
      <c r="CF179" s="22"/>
      <c r="CG179" s="22"/>
      <c r="CH179" s="9"/>
      <c r="CI179" s="5"/>
      <c r="CJ179" s="5"/>
      <c r="CK179" s="5"/>
      <c r="CL179" s="5"/>
      <c r="CM179" s="22"/>
      <c r="CN179" s="9"/>
      <c r="CO179" s="5">
        <f t="shared" si="26"/>
        <v>8400000</v>
      </c>
      <c r="CP179" s="77">
        <f t="shared" si="27"/>
        <v>3</v>
      </c>
      <c r="CQ179" s="77">
        <f t="shared" si="28"/>
        <v>0</v>
      </c>
      <c r="CR179" s="9">
        <v>44926</v>
      </c>
      <c r="CS179" s="5">
        <f t="shared" si="29"/>
        <v>30800000</v>
      </c>
      <c r="CT179" s="5"/>
      <c r="CU179" s="10"/>
      <c r="CV179" s="10"/>
      <c r="CW179" s="10" t="s">
        <v>132</v>
      </c>
      <c r="CX179" s="10" t="s">
        <v>133</v>
      </c>
      <c r="CY179" s="10"/>
      <c r="CZ179" s="10" t="s">
        <v>217</v>
      </c>
      <c r="DA179" s="10" t="s">
        <v>889</v>
      </c>
      <c r="DB179" s="122" t="s">
        <v>890</v>
      </c>
      <c r="DC179" s="122" t="s">
        <v>150</v>
      </c>
      <c r="DD179" t="s">
        <v>1828</v>
      </c>
    </row>
    <row r="180" spans="1:108" ht="16.5" customHeight="1">
      <c r="A180" s="121" t="s">
        <v>1840</v>
      </c>
      <c r="B180" s="10">
        <v>2022</v>
      </c>
      <c r="C180" s="16" t="s">
        <v>1841</v>
      </c>
      <c r="D180" s="139" t="s">
        <v>1842</v>
      </c>
      <c r="E180" s="18" t="s">
        <v>1843</v>
      </c>
      <c r="F180" s="10" t="s">
        <v>1844</v>
      </c>
      <c r="G180" s="10" t="s">
        <v>1845</v>
      </c>
      <c r="H180" s="10" t="s">
        <v>118</v>
      </c>
      <c r="I180" s="10" t="s">
        <v>1846</v>
      </c>
      <c r="J180" s="10" t="s">
        <v>1847</v>
      </c>
      <c r="K180" s="10" t="s">
        <v>1848</v>
      </c>
      <c r="L180" s="10" t="str">
        <f t="shared" si="25"/>
        <v>JIDY FERNANDEZ &amp; CIA S EN C S___</v>
      </c>
      <c r="M180" s="10" t="s">
        <v>1849</v>
      </c>
      <c r="N180" s="93">
        <v>830057037</v>
      </c>
      <c r="O180" s="132">
        <v>9</v>
      </c>
      <c r="P180" s="10" t="s">
        <v>123</v>
      </c>
      <c r="Q180" s="10" t="s">
        <v>1850</v>
      </c>
      <c r="R180" s="10" t="s">
        <v>1851</v>
      </c>
      <c r="S180" s="10"/>
      <c r="T180" s="10" t="s">
        <v>1852</v>
      </c>
      <c r="U180" s="10" t="s">
        <v>122</v>
      </c>
      <c r="V180" s="22">
        <v>51553950</v>
      </c>
      <c r="W180" s="10" t="s">
        <v>1853</v>
      </c>
      <c r="X180" s="10"/>
      <c r="Y180" s="10"/>
      <c r="Z180" s="22">
        <v>3275151</v>
      </c>
      <c r="AA180" s="22">
        <v>1</v>
      </c>
      <c r="AB180" s="22">
        <v>12</v>
      </c>
      <c r="AC180" s="10">
        <v>0</v>
      </c>
      <c r="AD180" s="99">
        <v>44589</v>
      </c>
      <c r="AE180" s="108">
        <v>44593</v>
      </c>
      <c r="AF180" s="15" t="s">
        <v>287</v>
      </c>
      <c r="AG180" s="9">
        <v>44957</v>
      </c>
      <c r="AH180" s="113">
        <v>23800000</v>
      </c>
      <c r="AI180" s="113">
        <v>285600000</v>
      </c>
      <c r="AJ180" s="11" t="s">
        <v>1854</v>
      </c>
      <c r="AK180" s="11" t="s">
        <v>1854</v>
      </c>
      <c r="AL180" s="10">
        <v>530</v>
      </c>
      <c r="AM180" s="10" t="s">
        <v>1855</v>
      </c>
      <c r="AN180" s="8" t="s">
        <v>413</v>
      </c>
      <c r="AO180" s="10" t="s">
        <v>1856</v>
      </c>
      <c r="AP180" s="93">
        <v>43933</v>
      </c>
      <c r="AQ180" s="10" t="s">
        <v>1857</v>
      </c>
      <c r="AR180" s="10" t="str">
        <f>IFERROR(VLOOKUP(AQ180,PROGRAMAS!D2:E59,2,0), )</f>
        <v>FUNCIONAMIENTO</v>
      </c>
      <c r="AS180" s="10">
        <v>0</v>
      </c>
      <c r="AT180" s="10">
        <f>IFERROR(VLOOKUP(AS180,PROGRAMAS!B2:C59,2,0), )</f>
        <v>0</v>
      </c>
      <c r="AU180" s="10">
        <v>0</v>
      </c>
      <c r="AV180" s="10">
        <f>IFERROR(VLOOKUP(AU180,PROGRAMAS!G2:I24,2,0), )</f>
        <v>0</v>
      </c>
      <c r="AW180" s="22"/>
      <c r="AX180" s="22"/>
      <c r="AY180" s="22"/>
      <c r="AZ180" s="22"/>
      <c r="BA180" s="22"/>
      <c r="BB180" s="22"/>
      <c r="BC180" s="22"/>
      <c r="BD180" s="69"/>
      <c r="BE180" s="69"/>
      <c r="BF180" s="69"/>
      <c r="BG180" s="69"/>
      <c r="BH180" s="69"/>
      <c r="BI180" s="69"/>
      <c r="BJ180" s="69"/>
      <c r="BK180" s="69"/>
      <c r="BL180" s="69"/>
      <c r="BM180" s="69"/>
      <c r="BN180" s="5"/>
      <c r="BO180" s="22"/>
      <c r="BP180" s="5"/>
      <c r="BQ180" s="5"/>
      <c r="BR180" s="5"/>
      <c r="BS180" s="5"/>
      <c r="BT180" s="5"/>
      <c r="BU180" s="5"/>
      <c r="BV180" s="5"/>
      <c r="BW180" s="5"/>
      <c r="BX180" s="22"/>
      <c r="BY180" s="113"/>
      <c r="BZ180" s="22"/>
      <c r="CA180" s="22"/>
      <c r="CB180" s="9"/>
      <c r="CC180" s="5"/>
      <c r="CD180" s="5"/>
      <c r="CE180" s="113"/>
      <c r="CF180" s="22"/>
      <c r="CG180" s="22"/>
      <c r="CH180" s="9"/>
      <c r="CI180" s="5"/>
      <c r="CJ180" s="5"/>
      <c r="CK180" s="5"/>
      <c r="CL180" s="5"/>
      <c r="CM180" s="22"/>
      <c r="CN180" s="9"/>
      <c r="CO180" s="5">
        <f t="shared" si="26"/>
        <v>0</v>
      </c>
      <c r="CP180" s="77">
        <f t="shared" si="27"/>
        <v>0</v>
      </c>
      <c r="CQ180" s="77">
        <f t="shared" si="28"/>
        <v>0</v>
      </c>
      <c r="CR180" s="9">
        <v>44957</v>
      </c>
      <c r="CS180" s="5">
        <f t="shared" si="29"/>
        <v>285600000</v>
      </c>
      <c r="CT180" s="5"/>
      <c r="CU180" s="10"/>
      <c r="CV180" s="10"/>
      <c r="CW180" s="10" t="s">
        <v>132</v>
      </c>
      <c r="CX180" s="10" t="s">
        <v>133</v>
      </c>
      <c r="CY180" s="10"/>
      <c r="CZ180" s="10" t="s">
        <v>276</v>
      </c>
      <c r="DA180" s="10" t="s">
        <v>1479</v>
      </c>
      <c r="DB180" s="122" t="s">
        <v>1480</v>
      </c>
      <c r="DC180" s="122" t="s">
        <v>487</v>
      </c>
      <c r="DD180" s="10" t="s">
        <v>1858</v>
      </c>
    </row>
    <row r="181" spans="1:108" ht="16.5" customHeight="1">
      <c r="A181" s="119" t="s">
        <v>1859</v>
      </c>
      <c r="B181" s="10">
        <v>2022</v>
      </c>
      <c r="C181" s="16" t="s">
        <v>1860</v>
      </c>
      <c r="D181" s="139" t="s">
        <v>1861</v>
      </c>
      <c r="E181" s="271" t="s">
        <v>1862</v>
      </c>
      <c r="F181" s="10" t="s">
        <v>1863</v>
      </c>
      <c r="G181" s="10" t="s">
        <v>1864</v>
      </c>
      <c r="H181" s="10" t="s">
        <v>1865</v>
      </c>
      <c r="I181" s="10" t="s">
        <v>1866</v>
      </c>
      <c r="J181" s="10" t="s">
        <v>1867</v>
      </c>
      <c r="K181" s="6" t="s">
        <v>1868</v>
      </c>
      <c r="L181" s="10" t="str">
        <f t="shared" si="25"/>
        <v>Casalimpia SA___</v>
      </c>
      <c r="M181" s="10" t="s">
        <v>1849</v>
      </c>
      <c r="N181" s="93">
        <v>860010451</v>
      </c>
      <c r="O181" s="132">
        <v>1</v>
      </c>
      <c r="P181" s="10" t="s">
        <v>123</v>
      </c>
      <c r="Q181" s="10" t="s">
        <v>1850</v>
      </c>
      <c r="R181" s="10" t="s">
        <v>1851</v>
      </c>
      <c r="S181" s="10"/>
      <c r="T181" s="10" t="s">
        <v>1869</v>
      </c>
      <c r="U181" s="10" t="s">
        <v>122</v>
      </c>
      <c r="V181" s="22">
        <v>52957415</v>
      </c>
      <c r="W181" s="11"/>
      <c r="X181" s="11"/>
      <c r="Y181" s="11"/>
      <c r="Z181" s="22">
        <v>4578383</v>
      </c>
      <c r="AA181" s="23"/>
      <c r="AB181" s="22">
        <v>7</v>
      </c>
      <c r="AC181" s="10">
        <v>0</v>
      </c>
      <c r="AD181" s="99">
        <v>44578</v>
      </c>
      <c r="AE181" s="108">
        <v>44586</v>
      </c>
      <c r="AF181" s="15" t="s">
        <v>596</v>
      </c>
      <c r="AG181" s="14">
        <v>44828</v>
      </c>
      <c r="AH181" s="113">
        <v>13191482</v>
      </c>
      <c r="AI181" s="113">
        <v>92340374</v>
      </c>
      <c r="AJ181" s="10" t="s">
        <v>1870</v>
      </c>
      <c r="AK181" s="10" t="s">
        <v>129</v>
      </c>
      <c r="AL181" s="10">
        <v>266</v>
      </c>
      <c r="AM181" t="s">
        <v>1871</v>
      </c>
      <c r="AN181" s="73" t="s">
        <v>1872</v>
      </c>
      <c r="AO181" s="10" t="s">
        <v>1856</v>
      </c>
      <c r="AP181" s="93" t="s">
        <v>1873</v>
      </c>
      <c r="AQ181" s="10" t="s">
        <v>1857</v>
      </c>
      <c r="AR181" s="10" t="str">
        <f>IFERROR(VLOOKUP(AQ181,PROGRAMAS!D2:E59,2,0), )</f>
        <v>FUNCIONAMIENTO</v>
      </c>
      <c r="AS181" s="10">
        <v>0</v>
      </c>
      <c r="AT181" s="10">
        <f>IFERROR(VLOOKUP(AS181,PROGRAMAS!B2:C59,2,0), )</f>
        <v>0</v>
      </c>
      <c r="AU181" s="10">
        <v>0</v>
      </c>
      <c r="AV181" s="10">
        <f>IFERROR(VLOOKUP(AU181,PROGRAMAS!G2:I24,2,0), )</f>
        <v>0</v>
      </c>
      <c r="AW181" s="22"/>
      <c r="AX181" s="22"/>
      <c r="AY181" s="22"/>
      <c r="AZ181" s="22"/>
      <c r="BA181" s="22"/>
      <c r="BB181" s="22"/>
      <c r="BC181" s="22"/>
      <c r="BD181" s="69"/>
      <c r="BE181" s="69"/>
      <c r="BF181" s="69"/>
      <c r="BG181" s="69"/>
      <c r="BH181" s="69"/>
      <c r="BI181" s="69"/>
      <c r="BJ181" s="69"/>
      <c r="BK181" s="69"/>
      <c r="BL181" s="69"/>
      <c r="BM181" s="69"/>
      <c r="BN181" s="5"/>
      <c r="BO181" s="22"/>
      <c r="BP181" s="5"/>
      <c r="BQ181" s="5"/>
      <c r="BR181" s="5"/>
      <c r="BS181" s="5"/>
      <c r="BT181" s="5"/>
      <c r="BU181" s="5"/>
      <c r="BV181" s="5"/>
      <c r="BW181" s="5"/>
      <c r="BX181" s="22"/>
      <c r="BY181" s="113"/>
      <c r="BZ181" s="22"/>
      <c r="CA181" s="22"/>
      <c r="CB181" s="9"/>
      <c r="CC181" s="5"/>
      <c r="CD181" s="5"/>
      <c r="CE181" s="113"/>
      <c r="CF181" s="22"/>
      <c r="CG181" s="22"/>
      <c r="CH181" s="9"/>
      <c r="CI181" s="5"/>
      <c r="CJ181" s="5"/>
      <c r="CK181" s="5"/>
      <c r="CL181" s="5"/>
      <c r="CM181" s="22"/>
      <c r="CN181" s="9"/>
      <c r="CO181" s="5">
        <f t="shared" si="26"/>
        <v>0</v>
      </c>
      <c r="CP181" s="77">
        <f t="shared" si="27"/>
        <v>0</v>
      </c>
      <c r="CQ181" s="77">
        <f t="shared" si="28"/>
        <v>0</v>
      </c>
      <c r="CR181" s="116">
        <v>44926</v>
      </c>
      <c r="CS181" s="5">
        <f t="shared" si="29"/>
        <v>92340374</v>
      </c>
      <c r="CT181" s="5"/>
      <c r="CU181" s="10"/>
      <c r="CV181" s="10"/>
      <c r="CW181" s="10" t="s">
        <v>132</v>
      </c>
      <c r="CX181" s="10" t="s">
        <v>133</v>
      </c>
      <c r="CY181" s="10"/>
      <c r="CZ181" s="10" t="s">
        <v>217</v>
      </c>
      <c r="DA181" s="10" t="s">
        <v>687</v>
      </c>
      <c r="DB181" s="124" t="s">
        <v>1874</v>
      </c>
      <c r="DC181" s="124" t="s">
        <v>1875</v>
      </c>
      <c r="DD181" t="s">
        <v>1876</v>
      </c>
    </row>
    <row r="182" spans="1:108" ht="16.5" customHeight="1">
      <c r="A182" s="121" t="s">
        <v>1877</v>
      </c>
      <c r="B182" s="10">
        <v>2022</v>
      </c>
      <c r="C182" s="16" t="s">
        <v>1878</v>
      </c>
      <c r="D182" s="139" t="s">
        <v>1879</v>
      </c>
      <c r="E182" s="90" t="s">
        <v>1880</v>
      </c>
      <c r="F182" s="10"/>
      <c r="G182" s="10" t="s">
        <v>1881</v>
      </c>
      <c r="H182" s="10" t="s">
        <v>1882</v>
      </c>
      <c r="I182" s="10" t="s">
        <v>1883</v>
      </c>
      <c r="J182" s="10" t="s">
        <v>1884</v>
      </c>
      <c r="K182" s="6" t="s">
        <v>1885</v>
      </c>
      <c r="L182" s="10" t="str">
        <f t="shared" si="25"/>
        <v>INGENIERIA ELECTRONICA Y SISTEMAS SAS___</v>
      </c>
      <c r="M182" s="10" t="s">
        <v>1849</v>
      </c>
      <c r="N182" s="93">
        <v>800005014</v>
      </c>
      <c r="O182" s="132">
        <v>8</v>
      </c>
      <c r="P182" s="10" t="s">
        <v>123</v>
      </c>
      <c r="Q182" s="10" t="s">
        <v>1850</v>
      </c>
      <c r="R182" s="10" t="s">
        <v>1851</v>
      </c>
      <c r="S182" s="10"/>
      <c r="T182" s="10" t="s">
        <v>1886</v>
      </c>
      <c r="U182" s="10" t="s">
        <v>122</v>
      </c>
      <c r="V182" s="22">
        <v>19213764</v>
      </c>
      <c r="W182" s="10" t="s">
        <v>1887</v>
      </c>
      <c r="X182" s="10"/>
      <c r="Y182" s="10"/>
      <c r="Z182" s="22">
        <v>4831144</v>
      </c>
      <c r="AA182" s="22">
        <v>4</v>
      </c>
      <c r="AB182" s="22">
        <v>1</v>
      </c>
      <c r="AC182" s="10">
        <v>0</v>
      </c>
      <c r="AD182" s="99">
        <v>44638</v>
      </c>
      <c r="AE182" s="108">
        <v>44655</v>
      </c>
      <c r="AF182" s="15"/>
      <c r="AG182" s="14">
        <v>44684</v>
      </c>
      <c r="AH182" s="113">
        <v>4760000</v>
      </c>
      <c r="AI182" s="113">
        <v>4760000</v>
      </c>
      <c r="AJ182" s="10" t="s">
        <v>1888</v>
      </c>
      <c r="AK182" s="10" t="s">
        <v>129</v>
      </c>
      <c r="AL182" s="10">
        <v>587</v>
      </c>
      <c r="AM182" t="s">
        <v>1889</v>
      </c>
      <c r="AN182" s="73" t="s">
        <v>1890</v>
      </c>
      <c r="AO182" s="10" t="s">
        <v>1856</v>
      </c>
      <c r="AP182" s="93" t="s">
        <v>1891</v>
      </c>
      <c r="AQ182" s="10" t="s">
        <v>1857</v>
      </c>
      <c r="AR182" s="10" t="str">
        <f>IFERROR(VLOOKUP(AQ182,PROGRAMAS!D2:E59,2,0), )</f>
        <v>FUNCIONAMIENTO</v>
      </c>
      <c r="AS182" s="10">
        <v>0</v>
      </c>
      <c r="AT182" s="10">
        <f>IFERROR(VLOOKUP(AS182,PROGRAMAS!B2:C59,2,0), )</f>
        <v>0</v>
      </c>
      <c r="AU182" s="10">
        <v>0</v>
      </c>
      <c r="AV182" s="10">
        <f>IFERROR(VLOOKUP(AU182,PROGRAMAS!G2:I24,2,0), )</f>
        <v>0</v>
      </c>
      <c r="AW182" s="22"/>
      <c r="AX182" s="22"/>
      <c r="AY182" s="22"/>
      <c r="AZ182" s="22"/>
      <c r="BA182" s="22"/>
      <c r="BB182" s="22"/>
      <c r="BC182" s="22"/>
      <c r="BD182" s="69"/>
      <c r="BE182" s="69"/>
      <c r="BF182" s="69"/>
      <c r="BG182" s="69"/>
      <c r="BH182" s="69"/>
      <c r="BI182" s="69"/>
      <c r="BJ182" s="69"/>
      <c r="BK182" s="69"/>
      <c r="BL182" s="69"/>
      <c r="BM182" s="69"/>
      <c r="BN182" s="5"/>
      <c r="BO182" s="22"/>
      <c r="BP182" s="5"/>
      <c r="BQ182" s="5"/>
      <c r="BR182" s="5"/>
      <c r="BS182" s="5"/>
      <c r="BT182" s="5"/>
      <c r="BU182" s="5"/>
      <c r="BV182" s="5"/>
      <c r="BW182" s="5"/>
      <c r="BX182" s="22"/>
      <c r="BY182" s="113">
        <v>0</v>
      </c>
      <c r="BZ182" s="22"/>
      <c r="CA182" s="22"/>
      <c r="CB182" s="9"/>
      <c r="CC182" s="5"/>
      <c r="CD182" s="5"/>
      <c r="CE182" s="113"/>
      <c r="CF182" s="22"/>
      <c r="CG182" s="22"/>
      <c r="CH182" s="9"/>
      <c r="CI182" s="5"/>
      <c r="CJ182" s="5"/>
      <c r="CK182" s="5"/>
      <c r="CL182" s="5"/>
      <c r="CM182" s="22"/>
      <c r="CN182" s="9"/>
      <c r="CO182" s="5">
        <f t="shared" si="26"/>
        <v>0</v>
      </c>
      <c r="CP182" s="77">
        <f t="shared" si="27"/>
        <v>0</v>
      </c>
      <c r="CQ182" s="77">
        <f t="shared" si="28"/>
        <v>0</v>
      </c>
      <c r="CR182" s="14">
        <v>44684</v>
      </c>
      <c r="CS182" s="5">
        <f t="shared" si="29"/>
        <v>4760000</v>
      </c>
      <c r="CT182" s="5"/>
      <c r="CU182" s="10"/>
      <c r="CV182" s="10"/>
      <c r="CW182" s="10" t="s">
        <v>309</v>
      </c>
      <c r="CX182" s="10" t="s">
        <v>309</v>
      </c>
      <c r="CY182" s="10"/>
      <c r="CZ182" s="10" t="s">
        <v>1892</v>
      </c>
      <c r="DA182" s="10" t="s">
        <v>814</v>
      </c>
      <c r="DB182" s="124" t="s">
        <v>1893</v>
      </c>
      <c r="DC182" s="124" t="s">
        <v>1894</v>
      </c>
    </row>
    <row r="183" spans="1:108" ht="16.5" customHeight="1">
      <c r="A183" s="119" t="s">
        <v>1895</v>
      </c>
      <c r="B183" s="10">
        <v>2022</v>
      </c>
      <c r="C183" s="16" t="s">
        <v>1896</v>
      </c>
      <c r="D183" s="139" t="s">
        <v>1897</v>
      </c>
      <c r="E183" s="90" t="s">
        <v>1898</v>
      </c>
      <c r="F183" s="10"/>
      <c r="G183" s="10" t="s">
        <v>1864</v>
      </c>
      <c r="H183" s="10" t="s">
        <v>1882</v>
      </c>
      <c r="I183" s="10" t="s">
        <v>1883</v>
      </c>
      <c r="J183" s="10" t="s">
        <v>1899</v>
      </c>
      <c r="K183" s="10" t="s">
        <v>1900</v>
      </c>
      <c r="L183" s="10" t="str">
        <f t="shared" si="25"/>
        <v>DISTRACOM SA___</v>
      </c>
      <c r="M183" s="10" t="s">
        <v>1849</v>
      </c>
      <c r="N183" s="93">
        <v>811009788</v>
      </c>
      <c r="O183" s="132">
        <v>8</v>
      </c>
      <c r="P183" s="10" t="s">
        <v>1901</v>
      </c>
      <c r="Q183" s="10" t="s">
        <v>1850</v>
      </c>
      <c r="R183" s="10" t="s">
        <v>1851</v>
      </c>
      <c r="S183" s="10"/>
      <c r="T183" s="10" t="s">
        <v>1902</v>
      </c>
      <c r="U183" s="10" t="s">
        <v>122</v>
      </c>
      <c r="V183" s="22">
        <v>9310679</v>
      </c>
      <c r="W183" s="10" t="s">
        <v>1903</v>
      </c>
      <c r="X183" s="10"/>
      <c r="Y183" s="10"/>
      <c r="Z183" s="22">
        <v>2504411</v>
      </c>
      <c r="AA183" s="22">
        <v>1</v>
      </c>
      <c r="AB183" s="22">
        <v>12</v>
      </c>
      <c r="AC183" s="10">
        <v>0</v>
      </c>
      <c r="AD183" s="99">
        <v>44642</v>
      </c>
      <c r="AE183" s="108">
        <v>44649</v>
      </c>
      <c r="AF183" s="15"/>
      <c r="AG183" s="14">
        <v>45013</v>
      </c>
      <c r="AH183" s="113">
        <v>0</v>
      </c>
      <c r="AI183" s="113">
        <v>12000000</v>
      </c>
      <c r="AJ183" s="10" t="s">
        <v>1904</v>
      </c>
      <c r="AK183" s="10" t="s">
        <v>1905</v>
      </c>
      <c r="AL183" s="10">
        <v>586</v>
      </c>
      <c r="AM183" t="s">
        <v>1906</v>
      </c>
      <c r="AN183" s="73" t="s">
        <v>1907</v>
      </c>
      <c r="AO183" s="10" t="s">
        <v>1856</v>
      </c>
      <c r="AP183" s="93" t="s">
        <v>1908</v>
      </c>
      <c r="AQ183" s="10" t="s">
        <v>1857</v>
      </c>
      <c r="AR183" s="10" t="str">
        <f>IFERROR(VLOOKUP(AQ183,PROGRAMAS!D2:E59,2,0), )</f>
        <v>FUNCIONAMIENTO</v>
      </c>
      <c r="AS183" s="10">
        <v>0</v>
      </c>
      <c r="AT183" s="10">
        <f>IFERROR(VLOOKUP(AS183,PROGRAMAS!B2:C59,2,0), )</f>
        <v>0</v>
      </c>
      <c r="AU183" s="10">
        <v>0</v>
      </c>
      <c r="AV183" s="10">
        <f>IFERROR(VLOOKUP(AU183,PROGRAMAS!G2:I24,2,0), )</f>
        <v>0</v>
      </c>
      <c r="AW183" s="22"/>
      <c r="AX183" s="22"/>
      <c r="AY183" s="22"/>
      <c r="AZ183" s="22"/>
      <c r="BA183" s="22"/>
      <c r="BB183" s="22"/>
      <c r="BC183" s="22"/>
      <c r="BD183" s="69"/>
      <c r="BE183" s="69"/>
      <c r="BF183" s="69"/>
      <c r="BG183" s="69"/>
      <c r="BH183" s="69"/>
      <c r="BI183" s="69"/>
      <c r="BJ183" s="69"/>
      <c r="BK183" s="69"/>
      <c r="BL183" s="69"/>
      <c r="BM183" s="69"/>
      <c r="BN183" s="5"/>
      <c r="BO183" s="22"/>
      <c r="BP183" s="5"/>
      <c r="BQ183" s="5"/>
      <c r="BR183" s="5"/>
      <c r="BS183" s="5"/>
      <c r="BT183" s="5"/>
      <c r="BU183" s="5"/>
      <c r="BV183" s="5"/>
      <c r="BW183" s="5"/>
      <c r="BX183" s="22"/>
      <c r="BY183" s="113">
        <v>0</v>
      </c>
      <c r="BZ183" s="22"/>
      <c r="CA183" s="22"/>
      <c r="CB183" s="9"/>
      <c r="CC183" s="5"/>
      <c r="CD183" s="5"/>
      <c r="CE183" s="113"/>
      <c r="CF183" s="22"/>
      <c r="CG183" s="22"/>
      <c r="CH183" s="9"/>
      <c r="CI183" s="5"/>
      <c r="CJ183" s="5"/>
      <c r="CK183" s="5"/>
      <c r="CL183" s="5"/>
      <c r="CM183" s="22"/>
      <c r="CN183" s="9"/>
      <c r="CO183" s="5">
        <f t="shared" si="26"/>
        <v>0</v>
      </c>
      <c r="CP183" s="77">
        <f t="shared" si="27"/>
        <v>0</v>
      </c>
      <c r="CQ183" s="77">
        <f t="shared" si="28"/>
        <v>0</v>
      </c>
      <c r="CR183" s="116">
        <v>45074</v>
      </c>
      <c r="CS183" s="5">
        <f t="shared" si="29"/>
        <v>12000000</v>
      </c>
      <c r="CT183" s="5"/>
      <c r="CU183" s="10"/>
      <c r="CV183" s="10"/>
      <c r="CW183" s="10" t="s">
        <v>132</v>
      </c>
      <c r="CX183" s="10" t="s">
        <v>133</v>
      </c>
      <c r="CY183" s="10"/>
      <c r="CZ183" s="10" t="s">
        <v>217</v>
      </c>
      <c r="DA183" s="10" t="s">
        <v>814</v>
      </c>
      <c r="DB183" s="122" t="s">
        <v>1909</v>
      </c>
      <c r="DC183" s="122" t="s">
        <v>1910</v>
      </c>
    </row>
    <row r="184" spans="1:108" ht="16.5" customHeight="1">
      <c r="A184" s="119" t="s">
        <v>1911</v>
      </c>
      <c r="B184" s="10">
        <v>2022</v>
      </c>
      <c r="C184" s="16" t="s">
        <v>1912</v>
      </c>
      <c r="D184" s="139" t="s">
        <v>1913</v>
      </c>
      <c r="E184" s="90" t="s">
        <v>1914</v>
      </c>
      <c r="F184" s="10"/>
      <c r="G184" s="10" t="s">
        <v>1881</v>
      </c>
      <c r="H184" s="10" t="s">
        <v>1882</v>
      </c>
      <c r="I184" s="10" t="s">
        <v>1883</v>
      </c>
      <c r="J184" s="118" t="s">
        <v>1915</v>
      </c>
      <c r="K184" s="10" t="s">
        <v>1916</v>
      </c>
      <c r="L184" s="10" t="str">
        <f t="shared" si="25"/>
        <v>PROINCOL JK SAS___</v>
      </c>
      <c r="M184" s="10" t="s">
        <v>1849</v>
      </c>
      <c r="N184" s="93">
        <v>900990752</v>
      </c>
      <c r="O184" s="132">
        <v>1</v>
      </c>
      <c r="P184" s="10" t="s">
        <v>123</v>
      </c>
      <c r="Q184" s="10" t="s">
        <v>1850</v>
      </c>
      <c r="R184" s="10" t="s">
        <v>1851</v>
      </c>
      <c r="S184" s="10"/>
      <c r="T184" s="10" t="s">
        <v>1917</v>
      </c>
      <c r="U184" s="10" t="s">
        <v>122</v>
      </c>
      <c r="V184" s="22">
        <v>1020780951</v>
      </c>
      <c r="W184" s="10" t="s">
        <v>1918</v>
      </c>
      <c r="X184" s="10"/>
      <c r="Y184" s="10"/>
      <c r="Z184">
        <v>3228176169</v>
      </c>
      <c r="AA184" s="22">
        <v>8</v>
      </c>
      <c r="AB184" s="22">
        <v>2</v>
      </c>
      <c r="AC184" s="10">
        <v>0</v>
      </c>
      <c r="AD184" s="99">
        <v>44650</v>
      </c>
      <c r="AE184" s="108">
        <v>44658</v>
      </c>
      <c r="AF184" s="15"/>
      <c r="AG184" s="14">
        <v>44718</v>
      </c>
      <c r="AH184" s="113">
        <v>0</v>
      </c>
      <c r="AI184" s="113">
        <v>4976000</v>
      </c>
      <c r="AJ184" s="10" t="s">
        <v>1919</v>
      </c>
      <c r="AK184" s="10" t="s">
        <v>129</v>
      </c>
      <c r="AL184" s="10">
        <v>591</v>
      </c>
      <c r="AM184" t="s">
        <v>1920</v>
      </c>
      <c r="AN184" s="73" t="s">
        <v>1921</v>
      </c>
      <c r="AO184" s="10" t="s">
        <v>1856</v>
      </c>
      <c r="AP184" s="93" t="s">
        <v>1922</v>
      </c>
      <c r="AQ184" s="10" t="s">
        <v>1857</v>
      </c>
      <c r="AR184" s="10" t="str">
        <f>IFERROR(VLOOKUP(AQ184,PROGRAMAS!D2:E59,2,0), )</f>
        <v>FUNCIONAMIENTO</v>
      </c>
      <c r="AS184" s="10">
        <v>0</v>
      </c>
      <c r="AT184" s="10">
        <f>IFERROR(VLOOKUP(AS184,PROGRAMAS!B2:C59,2,0), )</f>
        <v>0</v>
      </c>
      <c r="AU184" s="10">
        <v>0</v>
      </c>
      <c r="AV184" s="10">
        <f>IFERROR(VLOOKUP(AU184,PROGRAMAS!G2:I24,2,0), )</f>
        <v>0</v>
      </c>
      <c r="AW184" s="22"/>
      <c r="AX184" s="22"/>
      <c r="AY184" s="22"/>
      <c r="AZ184" s="22"/>
      <c r="BA184" s="22"/>
      <c r="BB184" s="22"/>
      <c r="BC184" s="22"/>
      <c r="BD184" s="69"/>
      <c r="BE184" s="69"/>
      <c r="BF184" s="69"/>
      <c r="BG184" s="69"/>
      <c r="BH184" s="69"/>
      <c r="BI184" s="69"/>
      <c r="BJ184" s="69"/>
      <c r="BK184" s="69"/>
      <c r="BL184" s="69"/>
      <c r="BM184" s="69"/>
      <c r="BN184" s="5"/>
      <c r="BO184" s="22"/>
      <c r="BP184" s="5"/>
      <c r="BQ184" s="5"/>
      <c r="BR184" s="5"/>
      <c r="BS184" s="5"/>
      <c r="BT184" s="5"/>
      <c r="BU184" s="5"/>
      <c r="BV184" s="5"/>
      <c r="BW184" s="5"/>
      <c r="BX184" s="22"/>
      <c r="BY184" s="113">
        <v>0</v>
      </c>
      <c r="BZ184" s="22"/>
      <c r="CA184" s="22"/>
      <c r="CB184" s="9"/>
      <c r="CC184" s="5"/>
      <c r="CD184" s="5"/>
      <c r="CE184" s="113"/>
      <c r="CF184" s="22"/>
      <c r="CG184" s="22"/>
      <c r="CH184" s="9"/>
      <c r="CI184" s="5"/>
      <c r="CJ184" s="5"/>
      <c r="CK184" s="5"/>
      <c r="CL184" s="5"/>
      <c r="CM184" s="22"/>
      <c r="CN184" s="9"/>
      <c r="CO184" s="5">
        <f t="shared" si="26"/>
        <v>0</v>
      </c>
      <c r="CP184" s="77">
        <f t="shared" si="27"/>
        <v>0</v>
      </c>
      <c r="CQ184" s="77">
        <f t="shared" si="28"/>
        <v>0</v>
      </c>
      <c r="CR184" s="116">
        <v>44718</v>
      </c>
      <c r="CS184" s="5">
        <f t="shared" si="29"/>
        <v>4976000</v>
      </c>
      <c r="CT184" s="5"/>
      <c r="CU184" s="10"/>
      <c r="CV184" s="10"/>
      <c r="CW184" s="10" t="s">
        <v>309</v>
      </c>
      <c r="CX184" s="10" t="s">
        <v>1709</v>
      </c>
      <c r="CY184" s="10"/>
      <c r="CZ184" s="10" t="s">
        <v>134</v>
      </c>
      <c r="DA184" s="10" t="s">
        <v>814</v>
      </c>
      <c r="DB184" s="122" t="s">
        <v>1909</v>
      </c>
      <c r="DC184" s="122" t="s">
        <v>1910</v>
      </c>
    </row>
    <row r="185" spans="1:108" ht="16.5" customHeight="1">
      <c r="A185" s="121" t="s">
        <v>1923</v>
      </c>
      <c r="B185" s="10">
        <v>2022</v>
      </c>
      <c r="C185" s="16" t="s">
        <v>1924</v>
      </c>
      <c r="D185" s="139" t="s">
        <v>1925</v>
      </c>
      <c r="E185" s="90" t="s">
        <v>1926</v>
      </c>
      <c r="F185" s="10"/>
      <c r="G185" s="10" t="s">
        <v>1927</v>
      </c>
      <c r="H185" s="10" t="s">
        <v>1882</v>
      </c>
      <c r="I185" s="10" t="s">
        <v>1883</v>
      </c>
      <c r="J185" s="118" t="s">
        <v>1928</v>
      </c>
      <c r="K185" s="10" t="s">
        <v>1929</v>
      </c>
      <c r="L185" s="10" t="str">
        <f t="shared" si="25"/>
        <v>COMPAÑÍA MUNDIAL DE SEGUROS SA___</v>
      </c>
      <c r="M185" s="10" t="s">
        <v>1849</v>
      </c>
      <c r="N185" s="93">
        <v>860037013</v>
      </c>
      <c r="O185" s="132">
        <v>6</v>
      </c>
      <c r="P185" s="10" t="s">
        <v>123</v>
      </c>
      <c r="Q185" s="10" t="s">
        <v>1850</v>
      </c>
      <c r="R185" s="10" t="s">
        <v>1851</v>
      </c>
      <c r="S185" s="10"/>
      <c r="T185" s="10" t="s">
        <v>1930</v>
      </c>
      <c r="U185" s="10" t="s">
        <v>122</v>
      </c>
      <c r="V185" s="22">
        <v>79780149</v>
      </c>
      <c r="W185" s="10" t="s">
        <v>1903</v>
      </c>
      <c r="X185" s="10"/>
      <c r="Y185" s="10"/>
      <c r="Z185" s="22">
        <v>2855600</v>
      </c>
      <c r="AA185" s="22">
        <v>3</v>
      </c>
      <c r="AB185" s="22">
        <v>12</v>
      </c>
      <c r="AC185" s="10">
        <v>0</v>
      </c>
      <c r="AD185" s="99">
        <v>44650</v>
      </c>
      <c r="AE185" s="99">
        <v>44653</v>
      </c>
      <c r="AF185" s="15"/>
      <c r="AG185" s="14">
        <v>45017</v>
      </c>
      <c r="AH185" s="113">
        <v>0</v>
      </c>
      <c r="AI185" s="113">
        <v>8100000</v>
      </c>
      <c r="AJ185" s="10" t="s">
        <v>1851</v>
      </c>
      <c r="AK185" s="10" t="s">
        <v>1851</v>
      </c>
      <c r="AL185" s="10">
        <v>588</v>
      </c>
      <c r="AM185" t="s">
        <v>1931</v>
      </c>
      <c r="AN185" s="73" t="s">
        <v>1932</v>
      </c>
      <c r="AO185" s="10" t="s">
        <v>1856</v>
      </c>
      <c r="AP185" s="93" t="s">
        <v>1933</v>
      </c>
      <c r="AQ185" s="10" t="s">
        <v>1857</v>
      </c>
      <c r="AR185" s="10" t="str">
        <f>IFERROR(VLOOKUP(AQ185,PROGRAMAS!D2:E59,2,0), )</f>
        <v>FUNCIONAMIENTO</v>
      </c>
      <c r="AS185" s="10">
        <v>0</v>
      </c>
      <c r="AT185" s="10">
        <f>IFERROR(VLOOKUP(AS185,PROGRAMAS!B2:C59,2,0), )</f>
        <v>0</v>
      </c>
      <c r="AU185" s="10">
        <v>0</v>
      </c>
      <c r="AV185" s="10">
        <f>IFERROR(VLOOKUP(AU185,PROGRAMAS!G2:I24,2,0), )</f>
        <v>0</v>
      </c>
      <c r="AW185" s="22"/>
      <c r="AX185" s="22"/>
      <c r="AY185" s="22"/>
      <c r="AZ185" s="22"/>
      <c r="BA185" s="22"/>
      <c r="BB185" s="22"/>
      <c r="BC185" s="22"/>
      <c r="BD185" s="69"/>
      <c r="BE185" s="69"/>
      <c r="BF185" s="69"/>
      <c r="BG185" s="69"/>
      <c r="BH185" s="69"/>
      <c r="BI185" s="69"/>
      <c r="BJ185" s="69"/>
      <c r="BK185" s="69"/>
      <c r="BL185" s="69"/>
      <c r="BM185" s="69"/>
      <c r="BN185" s="5"/>
      <c r="BO185" s="22"/>
      <c r="BP185" s="5"/>
      <c r="BQ185" s="5"/>
      <c r="BR185" s="5"/>
      <c r="BS185" s="5"/>
      <c r="BT185" s="5"/>
      <c r="BU185" s="5"/>
      <c r="BV185" s="5"/>
      <c r="BW185" s="5"/>
      <c r="BX185" s="22"/>
      <c r="BY185" s="113">
        <v>0</v>
      </c>
      <c r="BZ185" s="22"/>
      <c r="CA185" s="22"/>
      <c r="CB185" s="9"/>
      <c r="CC185" s="5"/>
      <c r="CD185" s="5"/>
      <c r="CE185" s="113"/>
      <c r="CF185" s="22"/>
      <c r="CG185" s="22"/>
      <c r="CH185" s="9"/>
      <c r="CI185" s="5"/>
      <c r="CJ185" s="5"/>
      <c r="CK185" s="5"/>
      <c r="CL185" s="5"/>
      <c r="CM185" s="22"/>
      <c r="CN185" s="9"/>
      <c r="CO185" s="5">
        <f t="shared" si="26"/>
        <v>0</v>
      </c>
      <c r="CP185" s="77">
        <f t="shared" si="27"/>
        <v>0</v>
      </c>
      <c r="CQ185" s="77">
        <f t="shared" si="28"/>
        <v>0</v>
      </c>
      <c r="CR185" s="14">
        <v>45017</v>
      </c>
      <c r="CS185" s="5">
        <f t="shared" si="29"/>
        <v>8100000</v>
      </c>
      <c r="CT185" s="5"/>
      <c r="CU185" s="10"/>
      <c r="CV185" s="10"/>
      <c r="CW185" s="10" t="s">
        <v>132</v>
      </c>
      <c r="CX185" s="10" t="s">
        <v>133</v>
      </c>
      <c r="CY185" s="10"/>
      <c r="CZ185" s="10" t="s">
        <v>203</v>
      </c>
      <c r="DA185" s="10" t="s">
        <v>1479</v>
      </c>
      <c r="DB185" s="124" t="s">
        <v>1934</v>
      </c>
      <c r="DC185" s="124" t="s">
        <v>1894</v>
      </c>
    </row>
    <row r="186" spans="1:108" ht="16.5" customHeight="1">
      <c r="A186" s="119" t="s">
        <v>1935</v>
      </c>
      <c r="B186" s="10">
        <v>2022</v>
      </c>
      <c r="C186" s="16" t="s">
        <v>1936</v>
      </c>
      <c r="D186" s="139" t="s">
        <v>1937</v>
      </c>
      <c r="E186" s="90" t="s">
        <v>1938</v>
      </c>
      <c r="F186" s="10"/>
      <c r="G186" s="10" t="s">
        <v>117</v>
      </c>
      <c r="H186" s="10" t="s">
        <v>1939</v>
      </c>
      <c r="I186" s="10" t="s">
        <v>1883</v>
      </c>
      <c r="J186" s="10" t="s">
        <v>1940</v>
      </c>
      <c r="K186" s="10" t="s">
        <v>1941</v>
      </c>
      <c r="L186" s="10" t="str">
        <f t="shared" si="25"/>
        <v>ADPORT LTDA___</v>
      </c>
      <c r="M186" s="10" t="s">
        <v>1849</v>
      </c>
      <c r="N186" s="93">
        <v>830087993</v>
      </c>
      <c r="O186" s="132">
        <v>3</v>
      </c>
      <c r="P186" s="10" t="s">
        <v>123</v>
      </c>
      <c r="Q186" s="10" t="s">
        <v>1850</v>
      </c>
      <c r="R186" s="10" t="s">
        <v>1851</v>
      </c>
      <c r="S186" s="10"/>
      <c r="T186" s="10" t="s">
        <v>1942</v>
      </c>
      <c r="U186" s="10" t="s">
        <v>122</v>
      </c>
      <c r="V186" s="22">
        <v>79984943</v>
      </c>
      <c r="W186" s="10" t="s">
        <v>1887</v>
      </c>
      <c r="X186" s="10"/>
      <c r="Y186" s="10"/>
      <c r="Z186" s="22">
        <v>6012407867</v>
      </c>
      <c r="AA186" s="22">
        <v>33</v>
      </c>
      <c r="AB186" s="22">
        <v>10</v>
      </c>
      <c r="AC186" s="10">
        <v>0</v>
      </c>
      <c r="AD186" s="99">
        <v>44658</v>
      </c>
      <c r="AE186" s="99">
        <v>44662</v>
      </c>
      <c r="AF186" s="15"/>
      <c r="AG186" s="14">
        <v>44967</v>
      </c>
      <c r="AH186" s="113">
        <v>0</v>
      </c>
      <c r="AI186" s="128">
        <v>326066360</v>
      </c>
      <c r="AJ186" s="10" t="s">
        <v>1943</v>
      </c>
      <c r="AK186" s="10" t="s">
        <v>129</v>
      </c>
      <c r="AL186" s="10">
        <v>592</v>
      </c>
      <c r="AM186" t="s">
        <v>1944</v>
      </c>
      <c r="AN186" s="73" t="s">
        <v>1945</v>
      </c>
      <c r="AO186" s="10" t="s">
        <v>1856</v>
      </c>
      <c r="AP186" s="93" t="s">
        <v>1946</v>
      </c>
      <c r="AQ186" s="10" t="s">
        <v>1857</v>
      </c>
      <c r="AR186" s="10" t="str">
        <f>IFERROR(VLOOKUP(AQ186,PROGRAMAS!D2:E59,2,0), )</f>
        <v>FUNCIONAMIENTO</v>
      </c>
      <c r="AS186" s="10">
        <v>0</v>
      </c>
      <c r="AT186" s="10">
        <f>IFERROR(VLOOKUP(AS186,PROGRAMAS!B2:C59,2,0), )</f>
        <v>0</v>
      </c>
      <c r="AU186" s="10">
        <v>0</v>
      </c>
      <c r="AV186" s="10">
        <f>IFERROR(VLOOKUP(AU186,PROGRAMAS!G2:I24,2,0), )</f>
        <v>0</v>
      </c>
      <c r="AW186" s="22"/>
      <c r="AX186" s="22"/>
      <c r="AY186" s="22"/>
      <c r="AZ186" s="22"/>
      <c r="BA186" s="22"/>
      <c r="BB186" s="22"/>
      <c r="BC186" s="22"/>
      <c r="BD186" s="69"/>
      <c r="BE186" s="69"/>
      <c r="BF186" s="69"/>
      <c r="BG186" s="69"/>
      <c r="BH186" s="69"/>
      <c r="BI186" s="69"/>
      <c r="BJ186" s="69"/>
      <c r="BK186" s="69"/>
      <c r="BL186" s="69"/>
      <c r="BM186" s="69"/>
      <c r="BN186" s="5"/>
      <c r="BO186" s="22"/>
      <c r="BP186" s="5"/>
      <c r="BQ186" s="5"/>
      <c r="BR186" s="5"/>
      <c r="BS186" s="5"/>
      <c r="BT186" s="5"/>
      <c r="BU186" s="5"/>
      <c r="BV186" s="5"/>
      <c r="BW186" s="5"/>
      <c r="BX186" s="22"/>
      <c r="BY186" s="113">
        <v>0</v>
      </c>
      <c r="BZ186" s="22"/>
      <c r="CA186" s="22"/>
      <c r="CB186" s="9"/>
      <c r="CC186" s="5"/>
      <c r="CD186" s="5"/>
      <c r="CE186" s="113"/>
      <c r="CF186" s="22"/>
      <c r="CG186" s="22"/>
      <c r="CH186" s="9"/>
      <c r="CI186" s="5"/>
      <c r="CJ186" s="5"/>
      <c r="CK186" s="5"/>
      <c r="CL186" s="5"/>
      <c r="CM186" s="22"/>
      <c r="CN186" s="9"/>
      <c r="CO186" s="5">
        <f t="shared" si="26"/>
        <v>0</v>
      </c>
      <c r="CP186" s="77">
        <f t="shared" si="27"/>
        <v>0</v>
      </c>
      <c r="CQ186" s="77">
        <f t="shared" si="28"/>
        <v>0</v>
      </c>
      <c r="CR186" s="14">
        <v>44967</v>
      </c>
      <c r="CS186" s="5">
        <f t="shared" si="29"/>
        <v>326066360</v>
      </c>
      <c r="CT186" s="5"/>
      <c r="CU186" s="10"/>
      <c r="CV186" s="10"/>
      <c r="CW186" s="10" t="s">
        <v>132</v>
      </c>
      <c r="CX186" s="10" t="s">
        <v>133</v>
      </c>
      <c r="CY186" s="10"/>
      <c r="CZ186" s="10" t="s">
        <v>217</v>
      </c>
      <c r="DA186" s="10" t="s">
        <v>814</v>
      </c>
      <c r="DB186" s="123"/>
      <c r="DC186" s="123"/>
      <c r="DD186" s="126" t="s">
        <v>1947</v>
      </c>
    </row>
    <row r="187" spans="1:108" ht="16.5" customHeight="1">
      <c r="A187" s="119" t="s">
        <v>1948</v>
      </c>
      <c r="B187" s="10">
        <v>2022</v>
      </c>
      <c r="C187" s="16" t="s">
        <v>1949</v>
      </c>
      <c r="D187" s="139" t="s">
        <v>1950</v>
      </c>
      <c r="E187" s="144" t="s">
        <v>1951</v>
      </c>
      <c r="F187" s="10"/>
      <c r="G187" s="10" t="s">
        <v>1927</v>
      </c>
      <c r="H187" s="10" t="s">
        <v>1882</v>
      </c>
      <c r="I187" s="10" t="s">
        <v>1883</v>
      </c>
      <c r="J187" s="10" t="s">
        <v>1952</v>
      </c>
      <c r="K187" s="10" t="s">
        <v>1953</v>
      </c>
      <c r="L187" s="10" t="str">
        <f t="shared" si="25"/>
        <v>LA PREVISORA SA COMPAÑÍA DE SEGUROS___</v>
      </c>
      <c r="M187" s="10" t="s">
        <v>1849</v>
      </c>
      <c r="N187" s="93">
        <v>860002400</v>
      </c>
      <c r="O187" s="132">
        <v>2</v>
      </c>
      <c r="P187" s="10" t="s">
        <v>123</v>
      </c>
      <c r="Q187" s="10" t="s">
        <v>1850</v>
      </c>
      <c r="R187" s="10" t="s">
        <v>1851</v>
      </c>
      <c r="S187" s="10"/>
      <c r="T187" s="10" t="s">
        <v>1954</v>
      </c>
      <c r="U187" s="10" t="s">
        <v>122</v>
      </c>
      <c r="V187" s="22">
        <v>80421019</v>
      </c>
      <c r="W187" s="10" t="s">
        <v>1903</v>
      </c>
      <c r="X187" s="10"/>
      <c r="Y187" s="10"/>
      <c r="Z187" s="22">
        <v>3485757</v>
      </c>
      <c r="AA187" s="22">
        <v>1</v>
      </c>
      <c r="AB187" s="22">
        <v>0</v>
      </c>
      <c r="AC187" s="10">
        <v>180</v>
      </c>
      <c r="AD187" s="99">
        <v>44671</v>
      </c>
      <c r="AE187" s="99">
        <v>44673</v>
      </c>
      <c r="AF187" s="15"/>
      <c r="AG187" s="14">
        <v>44853</v>
      </c>
      <c r="AH187" s="113">
        <v>0</v>
      </c>
      <c r="AI187" s="128">
        <v>27975552</v>
      </c>
      <c r="AJ187" s="11" t="s">
        <v>1854</v>
      </c>
      <c r="AK187" s="11" t="s">
        <v>1854</v>
      </c>
      <c r="AL187" s="10">
        <v>597</v>
      </c>
      <c r="AM187" t="s">
        <v>1955</v>
      </c>
      <c r="AN187" s="73" t="s">
        <v>1956</v>
      </c>
      <c r="AO187" s="10" t="s">
        <v>1856</v>
      </c>
      <c r="AP187" s="93" t="s">
        <v>1957</v>
      </c>
      <c r="AQ187" s="10" t="s">
        <v>1857</v>
      </c>
      <c r="AR187" s="10" t="str">
        <f>IFERROR(VLOOKUP(AQ187,PROGRAMAS!D2:E59,2,0), )</f>
        <v>FUNCIONAMIENTO</v>
      </c>
      <c r="AS187" s="10">
        <v>0</v>
      </c>
      <c r="AT187" s="10">
        <f>IFERROR(VLOOKUP(AS187,PROGRAMAS!B2:C59,2,0), )</f>
        <v>0</v>
      </c>
      <c r="AU187" s="10">
        <v>0</v>
      </c>
      <c r="AV187" s="10">
        <f>IFERROR(VLOOKUP(AU187,PROGRAMAS!G2:I24,2,0), )</f>
        <v>0</v>
      </c>
      <c r="AW187" s="22"/>
      <c r="AX187" s="22"/>
      <c r="AY187" s="22"/>
      <c r="AZ187" s="22"/>
      <c r="BA187" s="22"/>
      <c r="BB187" s="22"/>
      <c r="BC187" s="22"/>
      <c r="BD187" s="69"/>
      <c r="BE187" s="69"/>
      <c r="BF187" s="69"/>
      <c r="BG187" s="69"/>
      <c r="BH187" s="69"/>
      <c r="BI187" s="69"/>
      <c r="BJ187" s="69"/>
      <c r="BK187" s="69"/>
      <c r="BL187" s="69"/>
      <c r="BM187" s="69"/>
      <c r="BN187" s="5"/>
      <c r="BO187" s="22"/>
      <c r="BP187" s="5"/>
      <c r="BQ187" s="5"/>
      <c r="BR187" s="5"/>
      <c r="BS187" s="5"/>
      <c r="BT187" s="5"/>
      <c r="BU187" s="5"/>
      <c r="BV187" s="5"/>
      <c r="BW187" s="5"/>
      <c r="BX187" s="22"/>
      <c r="BY187" s="113">
        <v>0</v>
      </c>
      <c r="BZ187" s="22"/>
      <c r="CA187" s="22"/>
      <c r="CB187" s="9"/>
      <c r="CC187" s="5"/>
      <c r="CD187" s="5"/>
      <c r="CE187" s="113"/>
      <c r="CF187" s="22"/>
      <c r="CG187" s="22"/>
      <c r="CH187" s="9"/>
      <c r="CI187" s="5"/>
      <c r="CJ187" s="5"/>
      <c r="CK187" s="5"/>
      <c r="CL187" s="5"/>
      <c r="CM187" s="22"/>
      <c r="CN187" s="9"/>
      <c r="CO187" s="5">
        <f t="shared" si="26"/>
        <v>0</v>
      </c>
      <c r="CP187" s="77">
        <f t="shared" si="27"/>
        <v>0</v>
      </c>
      <c r="CQ187" s="77">
        <f t="shared" si="28"/>
        <v>0</v>
      </c>
      <c r="CR187" s="14">
        <v>44853</v>
      </c>
      <c r="CS187" s="5">
        <f t="shared" si="29"/>
        <v>27975552</v>
      </c>
      <c r="CT187" s="5"/>
      <c r="CU187" s="10"/>
      <c r="CV187" s="10"/>
      <c r="CW187" s="10" t="s">
        <v>309</v>
      </c>
      <c r="CX187" s="10" t="s">
        <v>309</v>
      </c>
      <c r="CY187" s="10"/>
      <c r="CZ187" s="10" t="s">
        <v>203</v>
      </c>
      <c r="DA187" s="10" t="s">
        <v>1479</v>
      </c>
      <c r="DB187" s="122" t="s">
        <v>1958</v>
      </c>
      <c r="DC187" s="122" t="s">
        <v>1959</v>
      </c>
    </row>
    <row r="188" spans="1:108" ht="16.5" customHeight="1">
      <c r="A188" s="119" t="s">
        <v>1960</v>
      </c>
      <c r="B188" s="10">
        <v>2022</v>
      </c>
      <c r="C188" s="16" t="s">
        <v>1961</v>
      </c>
      <c r="D188" s="139" t="s">
        <v>1962</v>
      </c>
      <c r="E188" s="143" t="s">
        <v>1963</v>
      </c>
      <c r="F188" s="10"/>
      <c r="G188" s="10" t="s">
        <v>1964</v>
      </c>
      <c r="H188" s="10" t="s">
        <v>1939</v>
      </c>
      <c r="I188" s="10" t="s">
        <v>1883</v>
      </c>
      <c r="J188" s="10" t="s">
        <v>1965</v>
      </c>
      <c r="K188" s="10" t="s">
        <v>1966</v>
      </c>
      <c r="L188" s="10" t="str">
        <f t="shared" si="25"/>
        <v>INCITECO SAS___</v>
      </c>
      <c r="M188" s="10" t="s">
        <v>1849</v>
      </c>
      <c r="N188" s="93">
        <v>800104214</v>
      </c>
      <c r="O188" s="132">
        <v>9</v>
      </c>
      <c r="P188" s="10" t="s">
        <v>123</v>
      </c>
      <c r="Q188" s="10" t="s">
        <v>1850</v>
      </c>
      <c r="R188" s="10" t="s">
        <v>1851</v>
      </c>
      <c r="S188" s="10"/>
      <c r="T188" s="10"/>
      <c r="U188" s="10"/>
      <c r="V188" s="22"/>
      <c r="W188" s="10"/>
      <c r="X188" s="10"/>
      <c r="Y188" s="10"/>
      <c r="Z188" s="22"/>
      <c r="AA188" s="22">
        <v>34</v>
      </c>
      <c r="AB188" s="22">
        <v>6</v>
      </c>
      <c r="AC188" s="10">
        <v>0</v>
      </c>
      <c r="AD188" s="99">
        <v>44756</v>
      </c>
      <c r="AE188" s="99">
        <v>44756</v>
      </c>
      <c r="AF188" s="15"/>
      <c r="AG188" s="14">
        <v>44939</v>
      </c>
      <c r="AH188" s="113">
        <v>0</v>
      </c>
      <c r="AI188" s="128">
        <v>3450482978</v>
      </c>
      <c r="AJ188" t="s">
        <v>1967</v>
      </c>
      <c r="AK188" s="269" t="s">
        <v>791</v>
      </c>
      <c r="AL188" s="10">
        <v>609</v>
      </c>
      <c r="AM188" t="s">
        <v>1968</v>
      </c>
      <c r="AN188" s="73" t="s">
        <v>1969</v>
      </c>
      <c r="AO188" s="10" t="s">
        <v>131</v>
      </c>
      <c r="AP188" s="93" t="s">
        <v>1970</v>
      </c>
      <c r="AQ188" s="22">
        <v>4</v>
      </c>
      <c r="AR188" s="10" t="str">
        <f>IFERROR(VLOOKUP(AQ188,PROGRAMAS!D2:E59,2,0), )</f>
        <v>Propósito 4: Hacer de Bogotá Región un modelo de movilidad multimodal, incluyente y sostenible</v>
      </c>
      <c r="AS188" s="10">
        <v>9</v>
      </c>
      <c r="AT188" s="10" t="str">
        <f>IFERROR(VLOOKUP(AS188,PROGRAMAS!B2:C59,2,0), )</f>
        <v>Prevención y cambios para mejorar la salud de la población</v>
      </c>
      <c r="AU188" s="10">
        <v>2154</v>
      </c>
      <c r="AV188" s="10" t="str">
        <f>IFERROR(VLOOKUP(AU188,PROGRAMAS!G2:I24,2,0), )</f>
        <v>TEUSAQUILLO MEJOR CON LA MALLA VIAL Y ESPACIO PÚBLICO</v>
      </c>
      <c r="AW188" s="22"/>
      <c r="AX188" s="22"/>
      <c r="AY188" s="22"/>
      <c r="AZ188" s="22"/>
      <c r="BA188" s="22"/>
      <c r="BB188" s="22"/>
      <c r="BC188" s="22"/>
      <c r="BD188" s="69"/>
      <c r="BE188" s="69"/>
      <c r="BF188" s="69"/>
      <c r="BG188" s="69"/>
      <c r="BH188" s="69"/>
      <c r="BI188" s="69"/>
      <c r="BJ188" s="69"/>
      <c r="BK188" s="69"/>
      <c r="BL188" s="69"/>
      <c r="BM188" s="69"/>
      <c r="BN188" s="5"/>
      <c r="BO188" s="22"/>
      <c r="BP188" s="5"/>
      <c r="BQ188" s="5"/>
      <c r="BR188" s="5"/>
      <c r="BS188" s="5"/>
      <c r="BT188" s="5"/>
      <c r="BU188" s="5"/>
      <c r="BV188" s="5"/>
      <c r="BW188" s="5"/>
      <c r="BX188" s="22"/>
      <c r="BY188" s="113">
        <v>0</v>
      </c>
      <c r="BZ188" s="22"/>
      <c r="CA188" s="22"/>
      <c r="CB188" s="9"/>
      <c r="CC188" s="5"/>
      <c r="CD188" s="5"/>
      <c r="CE188" s="113"/>
      <c r="CF188" s="22"/>
      <c r="CG188" s="22"/>
      <c r="CH188" s="9"/>
      <c r="CI188" s="5"/>
      <c r="CJ188" s="5"/>
      <c r="CK188" s="5"/>
      <c r="CL188" s="5"/>
      <c r="CM188" s="22"/>
      <c r="CN188" s="9"/>
      <c r="CO188" s="5">
        <f t="shared" si="26"/>
        <v>0</v>
      </c>
      <c r="CP188" s="77">
        <f t="shared" si="27"/>
        <v>0</v>
      </c>
      <c r="CQ188" s="77">
        <f t="shared" si="28"/>
        <v>0</v>
      </c>
      <c r="CR188" s="14">
        <v>44939</v>
      </c>
      <c r="CS188" s="5">
        <f t="shared" si="29"/>
        <v>3450482978</v>
      </c>
      <c r="CT188" s="5"/>
      <c r="CU188" s="10"/>
      <c r="CV188" s="10"/>
      <c r="CW188" s="10" t="s">
        <v>133</v>
      </c>
      <c r="CX188" s="10" t="s">
        <v>133</v>
      </c>
      <c r="CY188" s="10"/>
      <c r="CZ188" s="10" t="s">
        <v>217</v>
      </c>
    </row>
    <row r="189" spans="1:108" ht="16.5" customHeight="1">
      <c r="A189" s="119" t="s">
        <v>1971</v>
      </c>
      <c r="B189" s="10">
        <v>2022</v>
      </c>
      <c r="C189" s="16" t="s">
        <v>1972</v>
      </c>
      <c r="D189" s="139" t="s">
        <v>1973</v>
      </c>
      <c r="E189" s="143" t="s">
        <v>1974</v>
      </c>
      <c r="F189" s="10"/>
      <c r="G189" s="10" t="s">
        <v>1881</v>
      </c>
      <c r="H189" s="10" t="s">
        <v>1882</v>
      </c>
      <c r="I189" s="10" t="s">
        <v>1883</v>
      </c>
      <c r="J189" s="10" t="s">
        <v>1975</v>
      </c>
      <c r="K189" s="10" t="s">
        <v>1976</v>
      </c>
      <c r="L189" s="10" t="str">
        <f t="shared" si="25"/>
        <v>FACOMED SAS___</v>
      </c>
      <c r="M189" s="10" t="s">
        <v>1849</v>
      </c>
      <c r="N189" s="93">
        <v>830059768</v>
      </c>
      <c r="O189" s="132">
        <v>3</v>
      </c>
      <c r="P189" s="10" t="s">
        <v>123</v>
      </c>
      <c r="Q189" s="10" t="s">
        <v>1850</v>
      </c>
      <c r="R189" s="10" t="s">
        <v>1851</v>
      </c>
      <c r="S189" s="10"/>
      <c r="T189" s="10" t="s">
        <v>1977</v>
      </c>
      <c r="U189" s="10" t="s">
        <v>122</v>
      </c>
      <c r="V189" s="22">
        <v>19207706</v>
      </c>
      <c r="W189" s="10" t="s">
        <v>1918</v>
      </c>
      <c r="X189" s="10"/>
      <c r="Y189" s="10"/>
      <c r="Z189" s="22">
        <v>3459078</v>
      </c>
      <c r="AA189" s="22">
        <v>7</v>
      </c>
      <c r="AB189" s="22">
        <v>1</v>
      </c>
      <c r="AC189" s="10">
        <v>0</v>
      </c>
      <c r="AD189" s="99">
        <v>44701</v>
      </c>
      <c r="AE189" s="99">
        <v>44713</v>
      </c>
      <c r="AF189" s="15"/>
      <c r="AG189" s="14">
        <v>44742</v>
      </c>
      <c r="AH189" s="113">
        <v>0</v>
      </c>
      <c r="AI189" s="128">
        <v>15572000</v>
      </c>
      <c r="AJ189" s="10" t="s">
        <v>1978</v>
      </c>
      <c r="AK189" s="10" t="s">
        <v>791</v>
      </c>
      <c r="AL189" s="10">
        <v>606</v>
      </c>
      <c r="AM189" t="s">
        <v>1979</v>
      </c>
      <c r="AN189" s="73" t="s">
        <v>1980</v>
      </c>
      <c r="AO189" s="10" t="s">
        <v>1856</v>
      </c>
      <c r="AP189" s="93" t="s">
        <v>1981</v>
      </c>
      <c r="AQ189" s="22">
        <v>1</v>
      </c>
      <c r="AR189" s="10" t="str">
        <f>IFERROR(VLOOKUP(AQ189,PROGRAMAS!D2:E59,2,0), )</f>
        <v>Propósito 1: Hacer un nuevo contrato social para incrementar la inclusión social, productiva y política</v>
      </c>
      <c r="AS189" s="10">
        <v>20</v>
      </c>
      <c r="AT189" s="10" t="str">
        <f>IFERROR(VLOOKUP(AS189,PROGRAMAS!B2:C59,2,0), )</f>
        <v>Bogotá, referente en cultura, deporte, recreación y actividad física, con parques para el desarrollo y la salud</v>
      </c>
      <c r="AU189" s="10">
        <v>2072</v>
      </c>
      <c r="AV189" s="10" t="str">
        <f>IFERROR(VLOOKUP(AU189,PROGRAMAS!G2:I24,2,0), )</f>
        <v>TEUSAQUILLO REFERENTE EN DEPORTE, RECREACIÓN Y ACTIVIDAD FÍSICA.</v>
      </c>
      <c r="AW189" s="22"/>
      <c r="AX189" s="22"/>
      <c r="AY189" s="22"/>
      <c r="AZ189" s="22"/>
      <c r="BA189" s="22"/>
      <c r="BB189" s="22"/>
      <c r="BC189" s="22"/>
      <c r="BD189" s="69"/>
      <c r="BE189" s="69"/>
      <c r="BF189" s="69"/>
      <c r="BG189" s="69"/>
      <c r="BH189" s="69"/>
      <c r="BI189" s="69"/>
      <c r="BJ189" s="69"/>
      <c r="BK189" s="69"/>
      <c r="BL189" s="69"/>
      <c r="BM189" s="69"/>
      <c r="BN189" s="5"/>
      <c r="BO189" s="22"/>
      <c r="BP189" s="5"/>
      <c r="BQ189" s="5"/>
      <c r="BR189" s="5"/>
      <c r="BS189" s="5"/>
      <c r="BT189" s="5"/>
      <c r="BU189" s="5"/>
      <c r="BV189" s="5"/>
      <c r="BW189" s="5"/>
      <c r="BX189" s="22"/>
      <c r="BY189" s="113">
        <v>0</v>
      </c>
      <c r="BZ189" s="22"/>
      <c r="CA189" s="22"/>
      <c r="CB189" s="9"/>
      <c r="CC189" s="5"/>
      <c r="CD189" s="5"/>
      <c r="CE189" s="113"/>
      <c r="CF189" s="22"/>
      <c r="CG189" s="22"/>
      <c r="CH189" s="9"/>
      <c r="CI189" s="5"/>
      <c r="CJ189" s="5"/>
      <c r="CK189" s="5"/>
      <c r="CL189" s="5"/>
      <c r="CM189" s="22"/>
      <c r="CN189" s="9"/>
      <c r="CO189" s="5">
        <f t="shared" si="26"/>
        <v>0</v>
      </c>
      <c r="CP189" s="77">
        <f t="shared" si="27"/>
        <v>0</v>
      </c>
      <c r="CQ189" s="77">
        <f t="shared" si="28"/>
        <v>0</v>
      </c>
      <c r="CR189" s="14">
        <v>44742</v>
      </c>
      <c r="CS189" s="5">
        <f t="shared" si="29"/>
        <v>15572000</v>
      </c>
      <c r="CT189" s="5"/>
      <c r="CU189" s="10"/>
      <c r="CV189" s="10"/>
      <c r="CW189" s="10" t="s">
        <v>309</v>
      </c>
      <c r="CX189" s="10" t="s">
        <v>309</v>
      </c>
      <c r="CY189" s="10"/>
      <c r="CZ189" s="10" t="s">
        <v>203</v>
      </c>
      <c r="DD189" t="s">
        <v>1982</v>
      </c>
    </row>
    <row r="190" spans="1:108" ht="16.5" customHeight="1">
      <c r="A190" s="119" t="s">
        <v>1983</v>
      </c>
      <c r="B190" s="10">
        <v>2022</v>
      </c>
      <c r="C190" s="16" t="s">
        <v>1984</v>
      </c>
      <c r="D190" s="139" t="s">
        <v>1985</v>
      </c>
      <c r="E190" s="143" t="s">
        <v>1986</v>
      </c>
      <c r="F190" s="10"/>
      <c r="G190" s="10" t="s">
        <v>1987</v>
      </c>
      <c r="H190" s="10" t="s">
        <v>1882</v>
      </c>
      <c r="I190" s="10" t="s">
        <v>1883</v>
      </c>
      <c r="J190" s="10" t="s">
        <v>1988</v>
      </c>
      <c r="K190" s="10" t="s">
        <v>1989</v>
      </c>
      <c r="L190" s="10" t="str">
        <f t="shared" si="25"/>
        <v>LINEAS PREMIUM SAS___</v>
      </c>
      <c r="M190" s="10" t="s">
        <v>1849</v>
      </c>
      <c r="N190" s="93">
        <v>900461872</v>
      </c>
      <c r="O190" s="132">
        <v>8</v>
      </c>
      <c r="P190" s="10" t="s">
        <v>123</v>
      </c>
      <c r="Q190" s="10" t="s">
        <v>1850</v>
      </c>
      <c r="R190" s="10" t="s">
        <v>1851</v>
      </c>
      <c r="S190" s="10"/>
      <c r="T190" s="10" t="s">
        <v>1990</v>
      </c>
      <c r="U190" s="10" t="s">
        <v>364</v>
      </c>
      <c r="V190" s="22">
        <v>14324756</v>
      </c>
      <c r="W190" s="10" t="s">
        <v>1918</v>
      </c>
      <c r="X190" s="10"/>
      <c r="Y190" s="10"/>
      <c r="Z190" s="22">
        <v>5559260</v>
      </c>
      <c r="AA190" s="22">
        <v>6</v>
      </c>
      <c r="AB190" s="22">
        <v>7</v>
      </c>
      <c r="AC190" s="10">
        <v>0</v>
      </c>
      <c r="AD190" s="99">
        <v>44714</v>
      </c>
      <c r="AE190" s="99">
        <v>44718</v>
      </c>
      <c r="AF190" s="15"/>
      <c r="AG190" s="14">
        <v>44931</v>
      </c>
      <c r="AH190" s="113">
        <v>0</v>
      </c>
      <c r="AI190" s="128">
        <v>23660000</v>
      </c>
      <c r="AJ190" s="10" t="s">
        <v>1991</v>
      </c>
      <c r="AK190" s="10" t="s">
        <v>129</v>
      </c>
      <c r="AL190" s="10">
        <v>610</v>
      </c>
      <c r="AM190" t="s">
        <v>1992</v>
      </c>
      <c r="AN190" s="73" t="s">
        <v>1993</v>
      </c>
      <c r="AO190" s="10" t="s">
        <v>1856</v>
      </c>
      <c r="AP190" s="93" t="s">
        <v>1994</v>
      </c>
      <c r="AQ190" s="22" t="s">
        <v>1857</v>
      </c>
      <c r="AR190" s="10" t="str">
        <f>IFERROR(VLOOKUP(AQ190,PROGRAMAS!D2:E59,2,0), )</f>
        <v>FUNCIONAMIENTO</v>
      </c>
      <c r="AS190" s="10">
        <v>0</v>
      </c>
      <c r="AT190" s="10">
        <f>IFERROR(VLOOKUP(AS190,PROGRAMAS!B2:C59,2,0), )</f>
        <v>0</v>
      </c>
      <c r="AU190" s="10">
        <v>0</v>
      </c>
      <c r="AV190" s="10">
        <f>IFERROR(VLOOKUP(AU190,PROGRAMAS!G2:I24,2,0), )</f>
        <v>0</v>
      </c>
      <c r="AW190" s="22"/>
      <c r="AX190" s="22"/>
      <c r="AY190" s="22"/>
      <c r="AZ190" s="22"/>
      <c r="BA190" s="22"/>
      <c r="BB190" s="22"/>
      <c r="BC190" s="22"/>
      <c r="BD190" s="69"/>
      <c r="BE190" s="69"/>
      <c r="BF190" s="69"/>
      <c r="BG190" s="69"/>
      <c r="BH190" s="69"/>
      <c r="BI190" s="69"/>
      <c r="BJ190" s="69"/>
      <c r="BK190" s="69"/>
      <c r="BL190" s="69"/>
      <c r="BM190" s="69"/>
      <c r="BN190" s="5"/>
      <c r="BO190" s="22"/>
      <c r="BP190" s="5"/>
      <c r="BQ190" s="5"/>
      <c r="BR190" s="5"/>
      <c r="BS190" s="5"/>
      <c r="BT190" s="5"/>
      <c r="BU190" s="5"/>
      <c r="BV190" s="5"/>
      <c r="BW190" s="5"/>
      <c r="BX190" s="22"/>
      <c r="BY190" s="113">
        <v>0</v>
      </c>
      <c r="BZ190" s="22"/>
      <c r="CA190" s="22"/>
      <c r="CB190" s="9"/>
      <c r="CC190" s="5"/>
      <c r="CD190" s="5"/>
      <c r="CE190" s="113"/>
      <c r="CF190" s="22"/>
      <c r="CG190" s="22"/>
      <c r="CH190" s="9"/>
      <c r="CI190" s="5"/>
      <c r="CJ190" s="5"/>
      <c r="CK190" s="5"/>
      <c r="CL190" s="5"/>
      <c r="CM190" s="22"/>
      <c r="CN190" s="9"/>
      <c r="CO190" s="5">
        <f t="shared" si="26"/>
        <v>0</v>
      </c>
      <c r="CP190" s="77">
        <f t="shared" si="27"/>
        <v>0</v>
      </c>
      <c r="CQ190" s="77">
        <f t="shared" si="28"/>
        <v>0</v>
      </c>
      <c r="CR190" s="14">
        <v>44931</v>
      </c>
      <c r="CS190" s="5">
        <f t="shared" si="29"/>
        <v>23660000</v>
      </c>
      <c r="CT190" s="5"/>
      <c r="CU190" s="10"/>
      <c r="CV190" s="10"/>
      <c r="CW190" s="10" t="s">
        <v>132</v>
      </c>
      <c r="CX190" s="10" t="s">
        <v>133</v>
      </c>
      <c r="CY190" s="10"/>
      <c r="CZ190" s="10" t="s">
        <v>1995</v>
      </c>
      <c r="DA190" s="10" t="s">
        <v>1996</v>
      </c>
    </row>
    <row r="191" spans="1:108" ht="16.5" customHeight="1">
      <c r="A191" s="119" t="s">
        <v>1997</v>
      </c>
      <c r="B191" s="10">
        <v>2022</v>
      </c>
      <c r="C191" s="16" t="s">
        <v>1998</v>
      </c>
      <c r="D191" s="139" t="s">
        <v>1999</v>
      </c>
      <c r="E191" s="143" t="s">
        <v>2000</v>
      </c>
      <c r="F191" s="10"/>
      <c r="G191" s="10" t="s">
        <v>1987</v>
      </c>
      <c r="H191" s="10" t="s">
        <v>1882</v>
      </c>
      <c r="I191" s="10" t="s">
        <v>1883</v>
      </c>
      <c r="J191" s="10" t="s">
        <v>2001</v>
      </c>
      <c r="K191" s="10" t="s">
        <v>2002</v>
      </c>
      <c r="L191" s="10" t="str">
        <f t="shared" si="25"/>
        <v>Grupo Angel Store SAS___</v>
      </c>
      <c r="M191" s="10" t="s">
        <v>1849</v>
      </c>
      <c r="N191" s="93">
        <v>901355057</v>
      </c>
      <c r="O191" s="132">
        <v>1</v>
      </c>
      <c r="P191" s="10" t="s">
        <v>123</v>
      </c>
      <c r="Q191" s="10" t="s">
        <v>1850</v>
      </c>
      <c r="R191" s="10" t="s">
        <v>1851</v>
      </c>
      <c r="S191" s="10"/>
      <c r="T191" s="10" t="s">
        <v>2003</v>
      </c>
      <c r="U191" s="10" t="s">
        <v>364</v>
      </c>
      <c r="V191" s="22">
        <v>52754133</v>
      </c>
      <c r="W191" s="10" t="s">
        <v>1918</v>
      </c>
      <c r="X191" s="10"/>
      <c r="Y191" s="10"/>
      <c r="Z191" s="22">
        <v>3107826574</v>
      </c>
      <c r="AA191" s="22">
        <v>4</v>
      </c>
      <c r="AB191" s="22">
        <v>1</v>
      </c>
      <c r="AC191" s="10">
        <v>0</v>
      </c>
      <c r="AD191" s="99">
        <v>44715</v>
      </c>
      <c r="AE191" s="99">
        <v>44722</v>
      </c>
      <c r="AF191" s="15"/>
      <c r="AG191" s="14">
        <v>44734</v>
      </c>
      <c r="AH191" s="113">
        <v>0</v>
      </c>
      <c r="AI191" s="128">
        <v>2313360</v>
      </c>
      <c r="AJ191" s="10" t="s">
        <v>2004</v>
      </c>
      <c r="AK191" s="10" t="s">
        <v>129</v>
      </c>
      <c r="AL191" s="10">
        <v>611</v>
      </c>
      <c r="AM191" t="s">
        <v>2005</v>
      </c>
      <c r="AN191" s="73" t="s">
        <v>2006</v>
      </c>
      <c r="AO191" s="10" t="s">
        <v>1856</v>
      </c>
      <c r="AP191" s="93" t="s">
        <v>2007</v>
      </c>
      <c r="AQ191" s="22" t="s">
        <v>1857</v>
      </c>
      <c r="AR191" s="10" t="str">
        <f>IFERROR(VLOOKUP(AQ191,PROGRAMAS!D2:E59,2,0), )</f>
        <v>FUNCIONAMIENTO</v>
      </c>
      <c r="AS191" s="10">
        <v>0</v>
      </c>
      <c r="AT191" s="10">
        <f>IFERROR(VLOOKUP(AS191,PROGRAMAS!B2:C59,2,0), )</f>
        <v>0</v>
      </c>
      <c r="AU191" s="10">
        <v>0</v>
      </c>
      <c r="AV191" s="10">
        <f>IFERROR(VLOOKUP(AU191,PROGRAMAS!G2:I24,2,0), )</f>
        <v>0</v>
      </c>
      <c r="AW191" s="22"/>
      <c r="AX191" s="22"/>
      <c r="AY191" s="22"/>
      <c r="AZ191" s="22"/>
      <c r="BA191" s="22"/>
      <c r="BB191" s="22"/>
      <c r="BC191" s="22"/>
      <c r="BD191" s="69"/>
      <c r="BE191" s="69"/>
      <c r="BF191" s="69"/>
      <c r="BG191" s="69"/>
      <c r="BH191" s="69"/>
      <c r="BI191" s="69"/>
      <c r="BJ191" s="69"/>
      <c r="BK191" s="69"/>
      <c r="BL191" s="69"/>
      <c r="BM191" s="69"/>
      <c r="BN191" s="5"/>
      <c r="BO191" s="22"/>
      <c r="BP191" s="5"/>
      <c r="BQ191" s="5"/>
      <c r="BR191" s="5"/>
      <c r="BS191" s="5"/>
      <c r="BT191" s="5"/>
      <c r="BU191" s="5"/>
      <c r="BV191" s="5"/>
      <c r="BW191" s="5"/>
      <c r="BX191" s="22"/>
      <c r="BY191" s="113">
        <v>0</v>
      </c>
      <c r="BZ191" s="22"/>
      <c r="CA191" s="22"/>
      <c r="CB191" s="9"/>
      <c r="CC191" s="5"/>
      <c r="CD191" s="5"/>
      <c r="CE191" s="113"/>
      <c r="CF191" s="22"/>
      <c r="CG191" s="22"/>
      <c r="CH191" s="9"/>
      <c r="CI191" s="5"/>
      <c r="CJ191" s="5"/>
      <c r="CK191" s="5"/>
      <c r="CL191" s="5"/>
      <c r="CM191" s="22"/>
      <c r="CN191" s="9"/>
      <c r="CO191" s="5">
        <f t="shared" si="26"/>
        <v>0</v>
      </c>
      <c r="CP191" s="77">
        <f t="shared" si="27"/>
        <v>0</v>
      </c>
      <c r="CQ191" s="77">
        <f t="shared" si="28"/>
        <v>0</v>
      </c>
      <c r="CR191" s="14">
        <v>44734</v>
      </c>
      <c r="CS191" s="5">
        <f t="shared" si="29"/>
        <v>2313360</v>
      </c>
      <c r="CT191" s="5"/>
      <c r="CU191" s="10"/>
      <c r="CV191" s="10"/>
      <c r="CW191" s="10" t="s">
        <v>309</v>
      </c>
      <c r="CX191" s="10" t="s">
        <v>309</v>
      </c>
      <c r="CY191" s="10"/>
      <c r="CZ191" s="10" t="s">
        <v>2008</v>
      </c>
    </row>
    <row r="192" spans="1:108" ht="16.5" customHeight="1">
      <c r="A192" s="119" t="s">
        <v>2009</v>
      </c>
      <c r="B192" s="10">
        <v>2022</v>
      </c>
      <c r="C192" s="16" t="s">
        <v>2010</v>
      </c>
      <c r="D192" s="139" t="s">
        <v>2011</v>
      </c>
      <c r="E192" s="143" t="s">
        <v>2012</v>
      </c>
      <c r="F192" s="10"/>
      <c r="G192" s="10" t="s">
        <v>1864</v>
      </c>
      <c r="H192" s="10" t="s">
        <v>1865</v>
      </c>
      <c r="I192" s="10" t="s">
        <v>2013</v>
      </c>
      <c r="J192" s="10" t="s">
        <v>2014</v>
      </c>
      <c r="K192" s="10" t="s">
        <v>2015</v>
      </c>
      <c r="L192" s="10" t="str">
        <f t="shared" si="25"/>
        <v>COLOMBIANA DE SOFTWARE Y HARDWARE COLSOF SA___</v>
      </c>
      <c r="M192" s="10" t="s">
        <v>1849</v>
      </c>
      <c r="N192" s="93">
        <v>800015583</v>
      </c>
      <c r="O192" s="132">
        <v>1</v>
      </c>
      <c r="P192" s="10" t="s">
        <v>2016</v>
      </c>
      <c r="Q192" s="10" t="s">
        <v>1850</v>
      </c>
      <c r="R192" s="10" t="s">
        <v>1851</v>
      </c>
      <c r="S192" s="10"/>
      <c r="T192" s="10" t="s">
        <v>2017</v>
      </c>
      <c r="U192" s="10" t="s">
        <v>364</v>
      </c>
      <c r="V192" s="22">
        <v>13822868</v>
      </c>
      <c r="W192" s="10" t="s">
        <v>1918</v>
      </c>
      <c r="X192" s="10"/>
      <c r="Y192" s="10"/>
      <c r="Z192" s="22">
        <v>3125235504</v>
      </c>
      <c r="AA192" s="22">
        <v>9</v>
      </c>
      <c r="AB192" s="22">
        <v>12</v>
      </c>
      <c r="AC192" s="10">
        <v>0</v>
      </c>
      <c r="AD192" s="99">
        <v>44727</v>
      </c>
      <c r="AE192" s="99">
        <v>44728</v>
      </c>
      <c r="AF192" s="15"/>
      <c r="AG192" s="14">
        <v>45092</v>
      </c>
      <c r="AH192" s="113">
        <v>0</v>
      </c>
      <c r="AI192" s="128">
        <v>44216150.399999999</v>
      </c>
      <c r="AJ192" s="11" t="s">
        <v>1854</v>
      </c>
      <c r="AK192" s="11" t="s">
        <v>1854</v>
      </c>
      <c r="AL192" s="10">
        <v>613</v>
      </c>
      <c r="AM192" t="s">
        <v>2018</v>
      </c>
      <c r="AN192" s="73" t="s">
        <v>2019</v>
      </c>
      <c r="AO192" s="10" t="s">
        <v>1856</v>
      </c>
      <c r="AP192" s="93" t="s">
        <v>2020</v>
      </c>
      <c r="AQ192" s="22" t="s">
        <v>1857</v>
      </c>
      <c r="AR192" s="10" t="str">
        <f>IFERROR(VLOOKUP(AQ192,PROGRAMAS!D2:E59,2,0), )</f>
        <v>FUNCIONAMIENTO</v>
      </c>
      <c r="AS192" s="10">
        <v>0</v>
      </c>
      <c r="AT192" s="10">
        <f>IFERROR(VLOOKUP(AS192,PROGRAMAS!B2:C59,2,0), )</f>
        <v>0</v>
      </c>
      <c r="AU192" s="10">
        <v>0</v>
      </c>
      <c r="AV192" s="10">
        <f>IFERROR(VLOOKUP(AU192,PROGRAMAS!G2:I24,2,0), )</f>
        <v>0</v>
      </c>
      <c r="AW192" s="22"/>
      <c r="AX192" s="22"/>
      <c r="AY192" s="22"/>
      <c r="AZ192" s="22"/>
      <c r="BA192" s="22"/>
      <c r="BB192" s="22"/>
      <c r="BC192" s="22"/>
      <c r="BD192" s="69"/>
      <c r="BE192" s="69"/>
      <c r="BF192" s="69"/>
      <c r="BG192" s="69"/>
      <c r="BH192" s="69"/>
      <c r="BI192" s="69"/>
      <c r="BJ192" s="69"/>
      <c r="BK192" s="69"/>
      <c r="BL192" s="69"/>
      <c r="BM192" s="69"/>
      <c r="BN192" s="5"/>
      <c r="BO192" s="22"/>
      <c r="BP192" s="5"/>
      <c r="BQ192" s="5"/>
      <c r="BR192" s="5"/>
      <c r="BS192" s="5"/>
      <c r="BT192" s="5"/>
      <c r="BU192" s="5"/>
      <c r="BV192" s="5"/>
      <c r="BW192" s="5"/>
      <c r="BX192" s="22"/>
      <c r="BY192" s="113">
        <v>0</v>
      </c>
      <c r="BZ192" s="22"/>
      <c r="CA192" s="22"/>
      <c r="CB192" s="9"/>
      <c r="CC192" s="5"/>
      <c r="CD192" s="5"/>
      <c r="CE192" s="113"/>
      <c r="CF192" s="22"/>
      <c r="CG192" s="22"/>
      <c r="CH192" s="9"/>
      <c r="CI192" s="5"/>
      <c r="CJ192" s="5"/>
      <c r="CK192" s="5"/>
      <c r="CL192" s="5"/>
      <c r="CM192" s="22"/>
      <c r="CN192" s="9"/>
      <c r="CO192" s="5">
        <f t="shared" si="26"/>
        <v>0</v>
      </c>
      <c r="CP192" s="77">
        <f t="shared" si="27"/>
        <v>0</v>
      </c>
      <c r="CQ192" s="77">
        <f t="shared" si="28"/>
        <v>0</v>
      </c>
      <c r="CR192" s="14">
        <v>45092</v>
      </c>
      <c r="CS192" s="5">
        <f t="shared" si="29"/>
        <v>44216150.399999999</v>
      </c>
      <c r="CT192" s="5"/>
      <c r="CU192" s="10"/>
      <c r="CV192" s="10"/>
      <c r="CW192" s="10" t="s">
        <v>132</v>
      </c>
      <c r="CX192" s="10" t="s">
        <v>133</v>
      </c>
      <c r="CY192" s="10"/>
      <c r="CZ192" s="10" t="s">
        <v>522</v>
      </c>
      <c r="DD192" t="s">
        <v>2021</v>
      </c>
    </row>
    <row r="193" spans="1:108" ht="16.5" customHeight="1">
      <c r="A193" s="119" t="s">
        <v>2022</v>
      </c>
      <c r="B193" s="10">
        <v>2022</v>
      </c>
      <c r="C193" s="16" t="s">
        <v>2023</v>
      </c>
      <c r="D193" s="139" t="s">
        <v>2024</v>
      </c>
      <c r="E193" s="143" t="s">
        <v>2025</v>
      </c>
      <c r="F193" s="10"/>
      <c r="G193" s="10" t="s">
        <v>2026</v>
      </c>
      <c r="H193" s="10" t="s">
        <v>2027</v>
      </c>
      <c r="I193" s="10" t="s">
        <v>1883</v>
      </c>
      <c r="J193" s="10" t="s">
        <v>2028</v>
      </c>
      <c r="K193" s="10" t="s">
        <v>2029</v>
      </c>
      <c r="L193" s="10" t="str">
        <f t="shared" si="25"/>
        <v>CONSORCIO HUPERNIKAO TEUSAQUILLO CH (JET INGENIERIA SAS 95%  Y HUPERNIKAO INGENIERIA S.A.S. 5 %)___</v>
      </c>
      <c r="M193" s="10" t="s">
        <v>1849</v>
      </c>
      <c r="N193" s="93">
        <v>901606579</v>
      </c>
      <c r="O193" s="132">
        <v>2</v>
      </c>
      <c r="P193" s="10" t="s">
        <v>320</v>
      </c>
      <c r="Q193" s="10" t="s">
        <v>1850</v>
      </c>
      <c r="R193" s="10" t="s">
        <v>1851</v>
      </c>
      <c r="S193" s="10"/>
      <c r="T193" s="10" t="s">
        <v>2030</v>
      </c>
      <c r="U193" s="10" t="s">
        <v>364</v>
      </c>
      <c r="V193" s="22">
        <v>72214607</v>
      </c>
      <c r="W193" s="10" t="s">
        <v>2031</v>
      </c>
      <c r="X193" s="10"/>
      <c r="Y193" s="10"/>
      <c r="Z193" s="22"/>
      <c r="AA193" s="22">
        <v>51</v>
      </c>
      <c r="AB193" s="22">
        <v>6</v>
      </c>
      <c r="AC193" s="10">
        <v>0</v>
      </c>
      <c r="AD193" s="99">
        <v>44728</v>
      </c>
      <c r="AE193" s="99">
        <v>44756</v>
      </c>
      <c r="AF193" s="15"/>
      <c r="AG193" s="14">
        <v>44939</v>
      </c>
      <c r="AH193" s="113">
        <v>0</v>
      </c>
      <c r="AI193" s="128">
        <v>364486102</v>
      </c>
      <c r="AJ193" t="s">
        <v>2032</v>
      </c>
      <c r="AK193" s="10" t="s">
        <v>129</v>
      </c>
      <c r="AL193" s="10"/>
      <c r="AM193"/>
      <c r="AN193" s="73"/>
      <c r="AO193" s="10" t="s">
        <v>131</v>
      </c>
      <c r="AP193" s="93"/>
      <c r="AQ193" s="22"/>
      <c r="AR193" s="10">
        <f>IFERROR(VLOOKUP(AQ193,PROGRAMAS!D2:E59,2,0), )</f>
        <v>0</v>
      </c>
      <c r="AS193" s="10"/>
      <c r="AT193" s="10">
        <f>IFERROR(VLOOKUP(AS193,PROGRAMAS!B2:C59,2,0), )</f>
        <v>0</v>
      </c>
      <c r="AU193" s="10"/>
      <c r="AV193" s="10">
        <f>IFERROR(VLOOKUP(AU193,PROGRAMAS!G2:I24,2,0), )</f>
        <v>0</v>
      </c>
      <c r="AW193" s="22"/>
      <c r="AX193" s="22"/>
      <c r="AY193" s="22"/>
      <c r="AZ193" s="22"/>
      <c r="BA193" s="22"/>
      <c r="BB193" s="22"/>
      <c r="BC193" s="22"/>
      <c r="BD193" s="69"/>
      <c r="BE193" s="69"/>
      <c r="BF193" s="69"/>
      <c r="BG193" s="69"/>
      <c r="BH193" s="69"/>
      <c r="BI193" s="69"/>
      <c r="BJ193" s="69"/>
      <c r="BK193" s="69"/>
      <c r="BL193" s="69"/>
      <c r="BM193" s="69"/>
      <c r="BN193" s="5"/>
      <c r="BO193" s="22"/>
      <c r="BP193" s="5"/>
      <c r="BQ193" s="5"/>
      <c r="BR193" s="5"/>
      <c r="BS193" s="5"/>
      <c r="BT193" s="5"/>
      <c r="BU193" s="5"/>
      <c r="BV193" s="5"/>
      <c r="BW193" s="5"/>
      <c r="BX193" s="22"/>
      <c r="BY193" s="113">
        <v>0</v>
      </c>
      <c r="BZ193" s="22"/>
      <c r="CA193" s="22"/>
      <c r="CB193" s="9"/>
      <c r="CC193" s="5"/>
      <c r="CD193" s="5"/>
      <c r="CE193" s="113"/>
      <c r="CF193" s="22"/>
      <c r="CG193" s="22"/>
      <c r="CH193" s="9"/>
      <c r="CI193" s="5"/>
      <c r="CJ193" s="5"/>
      <c r="CK193" s="5"/>
      <c r="CL193" s="5"/>
      <c r="CM193" s="22"/>
      <c r="CN193" s="9"/>
      <c r="CO193" s="5">
        <f t="shared" si="26"/>
        <v>0</v>
      </c>
      <c r="CP193" s="77">
        <f t="shared" si="27"/>
        <v>0</v>
      </c>
      <c r="CQ193" s="77">
        <f t="shared" si="28"/>
        <v>0</v>
      </c>
      <c r="CR193" s="14">
        <v>44939</v>
      </c>
      <c r="CS193" s="5">
        <f t="shared" si="29"/>
        <v>364486102</v>
      </c>
      <c r="CT193" s="5"/>
      <c r="CU193" s="10"/>
      <c r="CV193" s="10"/>
      <c r="CW193" s="10" t="s">
        <v>133</v>
      </c>
      <c r="CX193" s="10" t="s">
        <v>133</v>
      </c>
      <c r="CY193" s="10"/>
      <c r="CZ193" s="10" t="s">
        <v>203</v>
      </c>
    </row>
    <row r="194" spans="1:108" ht="16.5" customHeight="1">
      <c r="A194" s="119" t="s">
        <v>2033</v>
      </c>
      <c r="B194" s="10">
        <v>2022</v>
      </c>
      <c r="C194" s="244" t="s">
        <v>2034</v>
      </c>
      <c r="D194" s="245" t="s">
        <v>2035</v>
      </c>
      <c r="E194" s="143" t="s">
        <v>2036</v>
      </c>
      <c r="F194" s="10"/>
      <c r="G194" s="10" t="s">
        <v>1864</v>
      </c>
      <c r="H194" s="10" t="s">
        <v>1882</v>
      </c>
      <c r="I194" s="10" t="s">
        <v>1883</v>
      </c>
      <c r="J194" s="10" t="s">
        <v>2037</v>
      </c>
      <c r="K194" s="10" t="s">
        <v>2038</v>
      </c>
      <c r="L194" s="10" t="str">
        <f t="shared" si="25"/>
        <v>COMERCIALIZADORA ELECTROCON SAS___</v>
      </c>
      <c r="M194" s="10" t="s">
        <v>1849</v>
      </c>
      <c r="N194" s="93">
        <v>830073899</v>
      </c>
      <c r="O194" s="132">
        <v>8</v>
      </c>
      <c r="P194" s="10" t="s">
        <v>123</v>
      </c>
      <c r="Q194" s="10" t="s">
        <v>1850</v>
      </c>
      <c r="R194" s="10" t="s">
        <v>1851</v>
      </c>
      <c r="S194" s="10"/>
      <c r="T194" s="10" t="s">
        <v>2039</v>
      </c>
      <c r="U194" s="10" t="s">
        <v>364</v>
      </c>
      <c r="V194" s="22">
        <v>51854406</v>
      </c>
      <c r="W194" s="10" t="s">
        <v>1918</v>
      </c>
      <c r="X194" s="10"/>
      <c r="Y194" s="10"/>
      <c r="Z194" s="22"/>
      <c r="AA194" s="22">
        <v>9</v>
      </c>
      <c r="AB194" s="22">
        <v>5</v>
      </c>
      <c r="AC194" s="10">
        <v>0</v>
      </c>
      <c r="AD194" s="99">
        <v>44733</v>
      </c>
      <c r="AE194" s="99">
        <v>44735</v>
      </c>
      <c r="AF194" s="15"/>
      <c r="AG194" s="14">
        <v>44917</v>
      </c>
      <c r="AH194" s="113">
        <v>0</v>
      </c>
      <c r="AI194" s="128">
        <v>13787000</v>
      </c>
      <c r="AJ194" t="s">
        <v>2040</v>
      </c>
      <c r="AK194" s="10" t="s">
        <v>129</v>
      </c>
      <c r="AL194" s="10">
        <v>614</v>
      </c>
      <c r="AM194" t="s">
        <v>2041</v>
      </c>
      <c r="AN194" s="73" t="s">
        <v>2042</v>
      </c>
      <c r="AO194" s="10" t="s">
        <v>1856</v>
      </c>
      <c r="AP194" s="93" t="s">
        <v>2043</v>
      </c>
      <c r="AQ194" s="22" t="s">
        <v>1857</v>
      </c>
      <c r="AR194" s="10" t="str">
        <f>IFERROR(VLOOKUP(AQ194,PROGRAMAS!D2:E59,2,0), )</f>
        <v>FUNCIONAMIENTO</v>
      </c>
      <c r="AS194" s="10"/>
      <c r="AT194" s="10">
        <f>IFERROR(VLOOKUP(AS194,PROGRAMAS!B2:C59,2,0), )</f>
        <v>0</v>
      </c>
      <c r="AU194" s="10"/>
      <c r="AV194" s="10">
        <f>IFERROR(VLOOKUP(AU194,PROGRAMAS!G2:I24,2,0), )</f>
        <v>0</v>
      </c>
      <c r="AW194" s="22"/>
      <c r="AX194" s="22"/>
      <c r="AY194" s="22"/>
      <c r="AZ194" s="22"/>
      <c r="BA194" s="22"/>
      <c r="BB194" s="22"/>
      <c r="BC194" s="22"/>
      <c r="BD194" s="69"/>
      <c r="BE194" s="69"/>
      <c r="BF194" s="69"/>
      <c r="BG194" s="69"/>
      <c r="BH194" s="69"/>
      <c r="BI194" s="69"/>
      <c r="BJ194" s="69"/>
      <c r="BK194" s="69"/>
      <c r="BL194" s="69"/>
      <c r="BM194" s="69"/>
      <c r="BN194" s="5"/>
      <c r="BO194" s="22"/>
      <c r="BP194" s="5"/>
      <c r="BQ194" s="5"/>
      <c r="BR194" s="5"/>
      <c r="BS194" s="5"/>
      <c r="BT194" s="5"/>
      <c r="BU194" s="5"/>
      <c r="BV194" s="5"/>
      <c r="BW194" s="5"/>
      <c r="BX194" s="22"/>
      <c r="BY194" s="113">
        <v>0</v>
      </c>
      <c r="BZ194" s="22"/>
      <c r="CA194" s="22"/>
      <c r="CB194" s="9"/>
      <c r="CC194" s="5"/>
      <c r="CD194" s="5"/>
      <c r="CE194" s="113"/>
      <c r="CF194" s="22"/>
      <c r="CG194" s="22"/>
      <c r="CH194" s="9"/>
      <c r="CI194" s="5"/>
      <c r="CJ194" s="5"/>
      <c r="CK194" s="5"/>
      <c r="CL194" s="5"/>
      <c r="CM194" s="22"/>
      <c r="CN194" s="9"/>
      <c r="CO194" s="5">
        <f t="shared" si="26"/>
        <v>0</v>
      </c>
      <c r="CP194" s="77">
        <f t="shared" si="27"/>
        <v>0</v>
      </c>
      <c r="CQ194" s="77">
        <f t="shared" si="28"/>
        <v>0</v>
      </c>
      <c r="CR194" s="14">
        <v>44917</v>
      </c>
      <c r="CS194" s="5">
        <f t="shared" si="29"/>
        <v>13787000</v>
      </c>
      <c r="CT194" s="5"/>
      <c r="CU194" s="10"/>
      <c r="CV194" s="10"/>
      <c r="CW194" s="10" t="s">
        <v>132</v>
      </c>
      <c r="CX194" s="10" t="s">
        <v>133</v>
      </c>
      <c r="CY194" s="10"/>
      <c r="CZ194" s="10" t="s">
        <v>217</v>
      </c>
    </row>
    <row r="195" spans="1:108" ht="16.5" customHeight="1">
      <c r="A195" s="119" t="s">
        <v>2044</v>
      </c>
      <c r="B195" s="10">
        <v>2022</v>
      </c>
      <c r="C195" s="244" t="s">
        <v>2045</v>
      </c>
      <c r="D195" s="139" t="s">
        <v>2046</v>
      </c>
      <c r="E195" s="266" t="s">
        <v>2047</v>
      </c>
      <c r="F195" s="10"/>
      <c r="G195" s="10" t="s">
        <v>1881</v>
      </c>
      <c r="H195" s="10" t="s">
        <v>1882</v>
      </c>
      <c r="I195" s="10" t="s">
        <v>1883</v>
      </c>
      <c r="J195" s="10" t="s">
        <v>2048</v>
      </c>
      <c r="K195" s="10" t="s">
        <v>2049</v>
      </c>
      <c r="L195" s="10" t="str">
        <f t="shared" ref="L195:L202" si="30">_xlfn.CONCAT(K195,"_",BP195,"_",BS195,"_",BV195)</f>
        <v>PANAMERICANA LIBRERÍA Y PAPELERÍA S.A.___</v>
      </c>
      <c r="M195" s="10" t="s">
        <v>1849</v>
      </c>
      <c r="N195" s="93">
        <v>830037946</v>
      </c>
      <c r="O195" s="132">
        <v>3</v>
      </c>
      <c r="P195" s="10" t="s">
        <v>123</v>
      </c>
      <c r="Q195" s="10" t="s">
        <v>1850</v>
      </c>
      <c r="R195" s="10" t="s">
        <v>1851</v>
      </c>
      <c r="S195" s="10"/>
      <c r="T195" s="10" t="s">
        <v>1883</v>
      </c>
      <c r="U195" s="10" t="s">
        <v>1849</v>
      </c>
      <c r="V195" s="93">
        <v>830037946</v>
      </c>
      <c r="W195" s="10" t="s">
        <v>1903</v>
      </c>
      <c r="X195" s="10"/>
      <c r="Y195" s="10"/>
      <c r="Z195" s="22"/>
      <c r="AA195" s="22">
        <v>0</v>
      </c>
      <c r="AB195" s="22">
        <v>0</v>
      </c>
      <c r="AC195" s="10">
        <v>0</v>
      </c>
      <c r="AD195" s="99">
        <v>44733</v>
      </c>
      <c r="AE195" s="99">
        <v>44733</v>
      </c>
      <c r="AF195" s="15"/>
      <c r="AG195" s="14">
        <v>44733</v>
      </c>
      <c r="AH195" s="113">
        <v>0</v>
      </c>
      <c r="AI195" s="128">
        <v>2560404</v>
      </c>
      <c r="AJ195" s="11"/>
      <c r="AK195" s="11"/>
      <c r="AL195" s="10">
        <v>615</v>
      </c>
      <c r="AM195" t="s">
        <v>2050</v>
      </c>
      <c r="AN195" s="73" t="s">
        <v>2042</v>
      </c>
      <c r="AO195" s="10" t="s">
        <v>1856</v>
      </c>
      <c r="AP195" s="93" t="s">
        <v>1891</v>
      </c>
      <c r="AQ195" s="22" t="s">
        <v>1857</v>
      </c>
      <c r="AR195" s="10" t="str">
        <f>IFERROR(VLOOKUP(AQ195,PROGRAMAS!D5:E62,2,0), )</f>
        <v>FUNCIONAMIENTO</v>
      </c>
      <c r="AS195" s="10">
        <v>0</v>
      </c>
      <c r="AT195" s="10">
        <f>IFERROR(VLOOKUP(AS195,PROGRAMAS!B2:C59,2,0), )</f>
        <v>0</v>
      </c>
      <c r="AU195" s="10">
        <v>0</v>
      </c>
      <c r="AV195" s="10">
        <f>IFERROR(VLOOKUP(AU195,PROGRAMAS!G2:I24,2,0), )</f>
        <v>0</v>
      </c>
      <c r="AW195" s="22"/>
      <c r="AX195" s="22"/>
      <c r="AY195" s="22"/>
      <c r="AZ195" s="22"/>
      <c r="BA195" s="22"/>
      <c r="BB195" s="22"/>
      <c r="BC195" s="22"/>
      <c r="BD195" s="69"/>
      <c r="BE195" s="69"/>
      <c r="BF195" s="69"/>
      <c r="BG195" s="69"/>
      <c r="BH195" s="69"/>
      <c r="BI195" s="69"/>
      <c r="BJ195" s="69"/>
      <c r="BK195" s="69"/>
      <c r="BL195" s="69"/>
      <c r="BM195" s="69"/>
      <c r="BN195" s="5"/>
      <c r="BO195" s="22"/>
      <c r="BP195" s="5"/>
      <c r="BQ195" s="5"/>
      <c r="BR195" s="5"/>
      <c r="BS195" s="5"/>
      <c r="BT195" s="5"/>
      <c r="BU195" s="5"/>
      <c r="BV195" s="5"/>
      <c r="BW195" s="5"/>
      <c r="BX195" s="22"/>
      <c r="BY195" s="113">
        <v>0</v>
      </c>
      <c r="BZ195" s="22"/>
      <c r="CA195" s="22"/>
      <c r="CB195" s="9"/>
      <c r="CC195" s="5"/>
      <c r="CD195" s="5"/>
      <c r="CE195" s="113"/>
      <c r="CF195" s="22"/>
      <c r="CG195" s="22"/>
      <c r="CH195" s="9"/>
      <c r="CI195" s="5"/>
      <c r="CJ195" s="5"/>
      <c r="CK195" s="5"/>
      <c r="CL195" s="5"/>
      <c r="CM195" s="22"/>
      <c r="CN195" s="9"/>
      <c r="CO195" s="5">
        <f t="shared" ref="CO195:CO202" si="31">+BY195+CE195+CK195</f>
        <v>0</v>
      </c>
      <c r="CP195" s="77">
        <f t="shared" ref="CP195:CP202" si="32">BZ195+CF195+CL195</f>
        <v>0</v>
      </c>
      <c r="CQ195" s="77">
        <f t="shared" ref="CQ195:CQ202" si="33">CA195+CG195+CM195</f>
        <v>0</v>
      </c>
      <c r="CR195" s="14">
        <v>44733</v>
      </c>
      <c r="CS195" s="5">
        <f t="shared" si="29"/>
        <v>2560404</v>
      </c>
      <c r="CT195" s="5"/>
      <c r="CU195" s="10"/>
      <c r="CV195" s="10"/>
      <c r="CW195" s="10" t="s">
        <v>309</v>
      </c>
      <c r="CX195" s="10" t="s">
        <v>309</v>
      </c>
      <c r="CY195" s="10"/>
      <c r="CZ195" s="10" t="s">
        <v>1995</v>
      </c>
      <c r="DA195" s="10" t="s">
        <v>2051</v>
      </c>
    </row>
    <row r="196" spans="1:108" ht="16.5" customHeight="1">
      <c r="A196" s="119" t="s">
        <v>2052</v>
      </c>
      <c r="B196" s="10">
        <v>2022</v>
      </c>
      <c r="C196" s="244" t="s">
        <v>2053</v>
      </c>
      <c r="D196" s="139" t="s">
        <v>2054</v>
      </c>
      <c r="E196" s="266" t="s">
        <v>2055</v>
      </c>
      <c r="F196" s="10"/>
      <c r="G196" s="10" t="s">
        <v>1927</v>
      </c>
      <c r="H196" s="10" t="s">
        <v>1865</v>
      </c>
      <c r="I196" s="10" t="s">
        <v>2013</v>
      </c>
      <c r="J196" s="10" t="s">
        <v>2056</v>
      </c>
      <c r="K196" s="10" t="s">
        <v>2057</v>
      </c>
      <c r="L196" s="10" t="str">
        <f t="shared" si="30"/>
        <v>AXA COLPATRIA SEGUROS S.A___</v>
      </c>
      <c r="M196" s="10" t="s">
        <v>1849</v>
      </c>
      <c r="N196" s="93">
        <v>860002184</v>
      </c>
      <c r="O196" s="132">
        <v>6</v>
      </c>
      <c r="P196" s="10" t="s">
        <v>123</v>
      </c>
      <c r="Q196" s="10" t="s">
        <v>1850</v>
      </c>
      <c r="R196" s="10" t="s">
        <v>1851</v>
      </c>
      <c r="S196" s="10"/>
      <c r="T196" s="10"/>
      <c r="U196" s="10" t="s">
        <v>364</v>
      </c>
      <c r="V196" s="22"/>
      <c r="W196" s="10" t="s">
        <v>1903</v>
      </c>
      <c r="X196" s="10"/>
      <c r="Y196" s="10"/>
      <c r="Z196" s="22"/>
      <c r="AA196" s="22">
        <v>2</v>
      </c>
      <c r="AB196" s="22">
        <v>0</v>
      </c>
      <c r="AC196">
        <v>274</v>
      </c>
      <c r="AD196" s="99">
        <v>44740</v>
      </c>
      <c r="AE196" s="99">
        <v>44750</v>
      </c>
      <c r="AF196" s="15"/>
      <c r="AG196" s="14">
        <v>45033</v>
      </c>
      <c r="AH196" s="113">
        <v>0</v>
      </c>
      <c r="AI196" s="128">
        <v>69045984</v>
      </c>
      <c r="AJ196" s="11"/>
      <c r="AK196" s="11"/>
      <c r="AL196" s="10">
        <v>540</v>
      </c>
      <c r="AM196" t="s">
        <v>2058</v>
      </c>
      <c r="AN196" s="272">
        <v>44747</v>
      </c>
      <c r="AO196" s="10"/>
      <c r="AP196" s="93"/>
      <c r="AQ196" s="22"/>
      <c r="AR196" s="10">
        <f>IFERROR(VLOOKUP(AQ196,PROGRAMAS!D2:E59,2,0), )</f>
        <v>0</v>
      </c>
      <c r="AS196" s="10"/>
      <c r="AT196" s="10">
        <f>IFERROR(VLOOKUP(AS196,PROGRAMAS!B2:C59,2,0), )</f>
        <v>0</v>
      </c>
      <c r="AU196" s="10"/>
      <c r="AV196" s="10">
        <f>IFERROR(VLOOKUP(AU196,PROGRAMAS!G2:I24,2,0), )</f>
        <v>0</v>
      </c>
      <c r="AW196" s="22"/>
      <c r="AX196" s="22"/>
      <c r="AY196" s="22"/>
      <c r="AZ196" s="22"/>
      <c r="BA196" s="22"/>
      <c r="BB196" s="22"/>
      <c r="BC196" s="22"/>
      <c r="BD196" s="69"/>
      <c r="BE196" s="69"/>
      <c r="BF196" s="69"/>
      <c r="BG196" s="69"/>
      <c r="BH196" s="69"/>
      <c r="BI196" s="69"/>
      <c r="BJ196" s="69"/>
      <c r="BK196" s="69"/>
      <c r="BL196" s="69"/>
      <c r="BM196" s="69"/>
      <c r="BN196" s="5"/>
      <c r="BO196" s="22"/>
      <c r="BP196" s="5"/>
      <c r="BQ196" s="5"/>
      <c r="BR196" s="5"/>
      <c r="BS196" s="5"/>
      <c r="BT196" s="5"/>
      <c r="BU196" s="5"/>
      <c r="BV196" s="5"/>
      <c r="BW196" s="5"/>
      <c r="BX196" s="22"/>
      <c r="BY196" s="113">
        <v>0</v>
      </c>
      <c r="BZ196" s="22"/>
      <c r="CA196" s="22"/>
      <c r="CB196" s="9"/>
      <c r="CC196" s="5"/>
      <c r="CD196" s="5"/>
      <c r="CE196" s="113"/>
      <c r="CF196" s="22"/>
      <c r="CG196" s="22"/>
      <c r="CH196" s="9"/>
      <c r="CI196" s="5"/>
      <c r="CJ196" s="5"/>
      <c r="CK196" s="5"/>
      <c r="CL196" s="5"/>
      <c r="CM196" s="22"/>
      <c r="CN196" s="9"/>
      <c r="CO196" s="5">
        <f t="shared" si="31"/>
        <v>0</v>
      </c>
      <c r="CP196" s="77">
        <f t="shared" si="32"/>
        <v>0</v>
      </c>
      <c r="CQ196" s="77">
        <f t="shared" si="33"/>
        <v>0</v>
      </c>
      <c r="CR196" s="14">
        <v>45033</v>
      </c>
      <c r="CS196" s="5">
        <f t="shared" si="29"/>
        <v>69045984</v>
      </c>
      <c r="CT196" s="5"/>
      <c r="CU196" s="10"/>
      <c r="CV196" s="10"/>
      <c r="CW196" s="10" t="s">
        <v>132</v>
      </c>
      <c r="CX196" s="10" t="s">
        <v>133</v>
      </c>
      <c r="CY196" s="10"/>
      <c r="CZ196" s="10" t="s">
        <v>203</v>
      </c>
    </row>
    <row r="197" spans="1:108" ht="16.5" customHeight="1">
      <c r="A197" s="119" t="s">
        <v>2059</v>
      </c>
      <c r="B197" s="10">
        <v>2022</v>
      </c>
      <c r="C197" s="244" t="s">
        <v>2060</v>
      </c>
      <c r="D197" s="139" t="s">
        <v>2061</v>
      </c>
      <c r="E197" s="143" t="s">
        <v>2062</v>
      </c>
      <c r="F197" s="10"/>
      <c r="G197" s="10" t="s">
        <v>2063</v>
      </c>
      <c r="H197" s="10" t="s">
        <v>118</v>
      </c>
      <c r="I197" s="10" t="s">
        <v>2064</v>
      </c>
      <c r="J197" s="10" t="s">
        <v>2065</v>
      </c>
      <c r="K197" s="10" t="s">
        <v>2066</v>
      </c>
      <c r="L197" s="10" t="str">
        <f t="shared" si="30"/>
        <v>Instituto Distrital de las Artes –IDARTES y SECRETARÍA DISTRITAL DE CULTURA, RECREACIÓN Y
DEPORTE___</v>
      </c>
      <c r="M197" s="10" t="s">
        <v>1849</v>
      </c>
      <c r="N197" s="93">
        <v>900413030</v>
      </c>
      <c r="O197" s="132">
        <v>9</v>
      </c>
      <c r="P197" s="10" t="s">
        <v>123</v>
      </c>
      <c r="Q197" s="10" t="s">
        <v>1850</v>
      </c>
      <c r="R197" s="10" t="s">
        <v>1851</v>
      </c>
      <c r="S197" s="10"/>
      <c r="T197" s="10" t="s">
        <v>2067</v>
      </c>
      <c r="U197" s="10" t="s">
        <v>364</v>
      </c>
      <c r="V197" s="22">
        <v>52965096</v>
      </c>
      <c r="W197" s="11"/>
      <c r="X197" s="11"/>
      <c r="Y197" s="11"/>
      <c r="Z197" s="22"/>
      <c r="AA197" s="22">
        <v>0</v>
      </c>
      <c r="AB197" s="22">
        <v>12</v>
      </c>
      <c r="AC197" s="10">
        <v>15</v>
      </c>
      <c r="AD197" s="99">
        <v>44757</v>
      </c>
      <c r="AE197" s="99">
        <v>44757</v>
      </c>
      <c r="AF197" s="15"/>
      <c r="AG197" s="14">
        <v>45169</v>
      </c>
      <c r="AH197" s="113">
        <v>0</v>
      </c>
      <c r="AI197" s="128">
        <v>280000000</v>
      </c>
      <c r="AJ197" s="11"/>
      <c r="AK197" s="11"/>
      <c r="AL197" s="8" t="s">
        <v>2068</v>
      </c>
      <c r="AM197" t="s">
        <v>2069</v>
      </c>
      <c r="AN197" s="73" t="s">
        <v>2070</v>
      </c>
      <c r="AO197" s="10" t="s">
        <v>131</v>
      </c>
      <c r="AP197" s="93" t="s">
        <v>2071</v>
      </c>
      <c r="AQ197" s="22">
        <v>1</v>
      </c>
      <c r="AR197" s="10" t="str">
        <f>IFERROR(VLOOKUP(AQ197,PROGRAMAS!D2:E59,2,0), )</f>
        <v>Propósito 1: Hacer un nuevo contrato social para incrementar la inclusión social, productiva y política</v>
      </c>
      <c r="AS197" s="10">
        <v>21</v>
      </c>
      <c r="AT197" s="10" t="str">
        <f>IFERROR(VLOOKUP(AS197,PROGRAMAS!B2:C59,2,0), )</f>
        <v>Creación y vida cotidiana: Apropiación ciudadana del arte, la cultura y el patrimonio, para la democracia cultural</v>
      </c>
      <c r="AU197" s="10">
        <v>2078</v>
      </c>
      <c r="AV197" s="10">
        <f>IFERROR(VLOOKUP(AU197,PROGRAMAS!G2:I24,2,0), )</f>
        <v>0</v>
      </c>
      <c r="AW197" s="22"/>
      <c r="AX197" s="22"/>
      <c r="AY197" s="22"/>
      <c r="AZ197" s="22"/>
      <c r="BA197" s="22"/>
      <c r="BB197" s="22"/>
      <c r="BC197" s="22"/>
      <c r="BD197" s="69"/>
      <c r="BE197" s="69"/>
      <c r="BF197" s="69"/>
      <c r="BG197" s="69"/>
      <c r="BH197" s="69"/>
      <c r="BI197" s="69"/>
      <c r="BJ197" s="69"/>
      <c r="BK197" s="69"/>
      <c r="BL197" s="69"/>
      <c r="BM197" s="69"/>
      <c r="BN197" s="5"/>
      <c r="BO197" s="22"/>
      <c r="BP197" s="5"/>
      <c r="BQ197" s="5"/>
      <c r="BR197" s="5"/>
      <c r="BS197" s="5"/>
      <c r="BT197" s="5"/>
      <c r="BU197" s="5"/>
      <c r="BV197" s="5"/>
      <c r="BW197" s="5"/>
      <c r="BX197" s="22"/>
      <c r="BY197" s="113">
        <v>0</v>
      </c>
      <c r="BZ197" s="22"/>
      <c r="CA197" s="22"/>
      <c r="CB197" s="9"/>
      <c r="CC197" s="5"/>
      <c r="CD197" s="5"/>
      <c r="CE197" s="113"/>
      <c r="CF197" s="22"/>
      <c r="CG197" s="22"/>
      <c r="CH197" s="9"/>
      <c r="CI197" s="5"/>
      <c r="CJ197" s="5"/>
      <c r="CK197" s="5"/>
      <c r="CL197" s="5"/>
      <c r="CM197" s="22"/>
      <c r="CN197" s="9"/>
      <c r="CO197" s="5">
        <f t="shared" si="31"/>
        <v>0</v>
      </c>
      <c r="CP197" s="77">
        <f t="shared" si="32"/>
        <v>0</v>
      </c>
      <c r="CQ197" s="77">
        <f t="shared" si="33"/>
        <v>0</v>
      </c>
      <c r="CR197" s="14">
        <v>45169</v>
      </c>
      <c r="CS197" s="5">
        <f t="shared" si="29"/>
        <v>280000000</v>
      </c>
      <c r="CT197" s="5"/>
      <c r="CU197" s="10"/>
      <c r="CV197" s="10"/>
      <c r="CW197" s="10" t="s">
        <v>132</v>
      </c>
      <c r="CX197" s="10" t="s">
        <v>133</v>
      </c>
      <c r="CY197" s="10"/>
      <c r="CZ197" s="10" t="s">
        <v>2072</v>
      </c>
      <c r="DD197" t="s">
        <v>2073</v>
      </c>
    </row>
    <row r="198" spans="1:108" ht="16.5" customHeight="1">
      <c r="A198" s="119" t="s">
        <v>2074</v>
      </c>
      <c r="B198" s="10">
        <v>2022</v>
      </c>
      <c r="C198" s="244" t="s">
        <v>2075</v>
      </c>
      <c r="D198" s="139" t="s">
        <v>2076</v>
      </c>
      <c r="E198" s="143" t="s">
        <v>2077</v>
      </c>
      <c r="F198" s="10"/>
      <c r="G198" s="10" t="s">
        <v>1864</v>
      </c>
      <c r="H198" s="10" t="s">
        <v>1865</v>
      </c>
      <c r="I198" s="10" t="s">
        <v>2078</v>
      </c>
      <c r="J198" s="10" t="s">
        <v>2079</v>
      </c>
      <c r="K198" s="10" t="s">
        <v>2080</v>
      </c>
      <c r="L198" s="10" t="str">
        <f t="shared" si="30"/>
        <v>PAPELERIA LOS ANDES S.A.S.___</v>
      </c>
      <c r="M198" s="10" t="s">
        <v>1849</v>
      </c>
      <c r="N198" s="93">
        <v>860026740</v>
      </c>
      <c r="O198" s="132">
        <v>5</v>
      </c>
      <c r="P198" s="10" t="s">
        <v>123</v>
      </c>
      <c r="Q198" s="10" t="s">
        <v>1850</v>
      </c>
      <c r="R198" s="10" t="s">
        <v>1851</v>
      </c>
      <c r="S198" s="10"/>
      <c r="T198" s="10" t="s">
        <v>2081</v>
      </c>
      <c r="U198" s="10" t="s">
        <v>364</v>
      </c>
      <c r="V198" s="93">
        <v>79456694</v>
      </c>
      <c r="W198" s="10" t="s">
        <v>1887</v>
      </c>
      <c r="X198" s="10"/>
      <c r="Y198" s="10"/>
      <c r="Z198" s="22"/>
      <c r="AA198" s="22">
        <v>12</v>
      </c>
      <c r="AB198" s="22">
        <v>0</v>
      </c>
      <c r="AC198" s="10">
        <v>0</v>
      </c>
      <c r="AD198" s="99">
        <v>44753</v>
      </c>
      <c r="AE198" s="99">
        <v>44760</v>
      </c>
      <c r="AF198" s="15"/>
      <c r="AG198" s="14">
        <v>45124</v>
      </c>
      <c r="AH198" s="113">
        <v>0</v>
      </c>
      <c r="AI198" s="128">
        <v>35000000</v>
      </c>
      <c r="AJ198" s="10" t="s">
        <v>2082</v>
      </c>
      <c r="AK198" s="10" t="s">
        <v>262</v>
      </c>
      <c r="AL198" s="10">
        <v>632</v>
      </c>
      <c r="AM198" t="s">
        <v>2083</v>
      </c>
      <c r="AN198" s="73" t="s">
        <v>2084</v>
      </c>
      <c r="AO198" s="10" t="s">
        <v>1856</v>
      </c>
      <c r="AP198" s="93" t="s">
        <v>2085</v>
      </c>
      <c r="AQ198" s="22" t="s">
        <v>1857</v>
      </c>
      <c r="AR198" s="10" t="str">
        <f>IFERROR(VLOOKUP(AQ198,PROGRAMAS!D2:E59,2,0), )</f>
        <v>FUNCIONAMIENTO</v>
      </c>
      <c r="AS198" s="10">
        <v>0</v>
      </c>
      <c r="AT198" s="10">
        <f>IFERROR(VLOOKUP(AS198,PROGRAMAS!B2:C59,2,0), )</f>
        <v>0</v>
      </c>
      <c r="AU198" s="10">
        <v>0</v>
      </c>
      <c r="AV198" s="10">
        <f>IFERROR(VLOOKUP(AU198,PROGRAMAS!G2:I24,2,0), )</f>
        <v>0</v>
      </c>
      <c r="AW198" s="22"/>
      <c r="AX198" s="22"/>
      <c r="AY198" s="22"/>
      <c r="AZ198" s="22"/>
      <c r="BA198" s="22"/>
      <c r="BB198" s="22"/>
      <c r="BC198" s="22"/>
      <c r="BD198" s="69"/>
      <c r="BE198" s="69"/>
      <c r="BF198" s="69"/>
      <c r="BG198" s="69"/>
      <c r="BH198" s="69"/>
      <c r="BI198" s="69"/>
      <c r="BJ198" s="69"/>
      <c r="BK198" s="69"/>
      <c r="BL198" s="69"/>
      <c r="BM198" s="69"/>
      <c r="BN198" s="5"/>
      <c r="BO198" s="22"/>
      <c r="BP198" s="5"/>
      <c r="BQ198" s="5"/>
      <c r="BR198" s="5"/>
      <c r="BS198" s="5"/>
      <c r="BT198" s="5"/>
      <c r="BU198" s="5"/>
      <c r="BV198" s="5"/>
      <c r="BW198" s="5"/>
      <c r="BX198" s="22"/>
      <c r="BY198" s="113">
        <v>0</v>
      </c>
      <c r="BZ198" s="22"/>
      <c r="CA198" s="22"/>
      <c r="CB198" s="9"/>
      <c r="CC198" s="5"/>
      <c r="CD198" s="5"/>
      <c r="CE198" s="113"/>
      <c r="CF198" s="22"/>
      <c r="CG198" s="22"/>
      <c r="CH198" s="9"/>
      <c r="CI198" s="5"/>
      <c r="CJ198" s="5"/>
      <c r="CK198" s="5"/>
      <c r="CL198" s="5"/>
      <c r="CM198" s="22"/>
      <c r="CN198" s="9"/>
      <c r="CO198" s="5">
        <f t="shared" si="31"/>
        <v>0</v>
      </c>
      <c r="CP198" s="77">
        <f t="shared" si="32"/>
        <v>0</v>
      </c>
      <c r="CQ198" s="77">
        <f t="shared" si="33"/>
        <v>0</v>
      </c>
      <c r="CR198" s="14">
        <v>45124</v>
      </c>
      <c r="CS198" s="5">
        <f t="shared" si="29"/>
        <v>35000000</v>
      </c>
      <c r="CT198" s="5"/>
      <c r="CU198" s="10"/>
      <c r="CV198" s="10"/>
      <c r="CW198" s="10" t="s">
        <v>132</v>
      </c>
      <c r="CX198" s="10" t="s">
        <v>133</v>
      </c>
      <c r="CY198" s="10"/>
      <c r="CZ198" s="10" t="s">
        <v>217</v>
      </c>
      <c r="DA198" s="10" t="s">
        <v>1479</v>
      </c>
      <c r="DD198" t="s">
        <v>2086</v>
      </c>
    </row>
    <row r="199" spans="1:108" ht="16.5" customHeight="1">
      <c r="A199" s="119" t="s">
        <v>2087</v>
      </c>
      <c r="B199" s="10">
        <v>2022</v>
      </c>
      <c r="C199" s="244" t="s">
        <v>2088</v>
      </c>
      <c r="D199" s="139" t="s">
        <v>2089</v>
      </c>
      <c r="E199" s="143" t="s">
        <v>2090</v>
      </c>
      <c r="F199" s="10"/>
      <c r="G199" s="10" t="s">
        <v>1881</v>
      </c>
      <c r="H199" s="10" t="s">
        <v>1865</v>
      </c>
      <c r="I199" s="10" t="s">
        <v>1866</v>
      </c>
      <c r="J199" s="10" t="s">
        <v>2091</v>
      </c>
      <c r="K199" s="10" t="s">
        <v>2049</v>
      </c>
      <c r="L199" s="10" t="str">
        <f t="shared" si="30"/>
        <v>PANAMERICANA LIBRERÍA Y PAPELERÍA S.A.___</v>
      </c>
      <c r="M199" s="10" t="s">
        <v>1849</v>
      </c>
      <c r="N199" s="93">
        <v>830037946</v>
      </c>
      <c r="O199" s="132">
        <v>3</v>
      </c>
      <c r="P199" s="10" t="s">
        <v>123</v>
      </c>
      <c r="Q199" s="10" t="s">
        <v>1850</v>
      </c>
      <c r="R199" s="10" t="s">
        <v>1851</v>
      </c>
      <c r="S199" s="10"/>
      <c r="T199" s="10" t="s">
        <v>1883</v>
      </c>
      <c r="U199" s="10" t="s">
        <v>1849</v>
      </c>
      <c r="V199" s="93">
        <v>830037946</v>
      </c>
      <c r="W199" s="10" t="s">
        <v>1918</v>
      </c>
      <c r="X199" s="10"/>
      <c r="Y199" s="10"/>
      <c r="Z199" s="22"/>
      <c r="AA199" s="22">
        <v>6</v>
      </c>
      <c r="AB199" s="22">
        <v>0</v>
      </c>
      <c r="AC199" s="10">
        <v>0</v>
      </c>
      <c r="AD199" s="99">
        <v>44754</v>
      </c>
      <c r="AE199" s="99">
        <v>44754</v>
      </c>
      <c r="AF199" s="15"/>
      <c r="AG199" s="14">
        <v>44786</v>
      </c>
      <c r="AH199" s="113">
        <v>0</v>
      </c>
      <c r="AI199" s="128">
        <v>4941712</v>
      </c>
      <c r="AJ199" s="11"/>
      <c r="AK199" s="11"/>
      <c r="AL199" s="10">
        <v>633</v>
      </c>
      <c r="AM199" t="s">
        <v>2092</v>
      </c>
      <c r="AN199" s="73" t="s">
        <v>2084</v>
      </c>
      <c r="AO199" s="10" t="s">
        <v>1856</v>
      </c>
      <c r="AP199" s="93" t="s">
        <v>2093</v>
      </c>
      <c r="AQ199" s="22" t="s">
        <v>1857</v>
      </c>
      <c r="AR199" s="10" t="str">
        <f>IFERROR(VLOOKUP(AQ199,PROGRAMAS!D2:E59,2,0), )</f>
        <v>FUNCIONAMIENTO</v>
      </c>
      <c r="AS199" s="10">
        <v>0</v>
      </c>
      <c r="AT199" s="10">
        <f>IFERROR(VLOOKUP(AS199,PROGRAMAS!B2:C59,2,0), )</f>
        <v>0</v>
      </c>
      <c r="AU199" s="10">
        <v>0</v>
      </c>
      <c r="AV199" s="10">
        <f>IFERROR(VLOOKUP(AU199,PROGRAMAS!G2:I24,2,0), )</f>
        <v>0</v>
      </c>
      <c r="AW199" s="22"/>
      <c r="AX199" s="22"/>
      <c r="AY199" s="22"/>
      <c r="AZ199" s="22"/>
      <c r="BA199" s="22"/>
      <c r="BB199" s="22"/>
      <c r="BC199" s="22"/>
      <c r="BD199" s="69"/>
      <c r="BE199" s="69"/>
      <c r="BF199" s="69"/>
      <c r="BG199" s="69"/>
      <c r="BH199" s="69"/>
      <c r="BI199" s="69"/>
      <c r="BJ199" s="69"/>
      <c r="BK199" s="69"/>
      <c r="BL199" s="69"/>
      <c r="BM199" s="69"/>
      <c r="BN199" s="5"/>
      <c r="BO199" s="22"/>
      <c r="BP199" s="5"/>
      <c r="BQ199" s="5"/>
      <c r="BR199" s="5"/>
      <c r="BS199" s="5"/>
      <c r="BT199" s="5"/>
      <c r="BU199" s="5"/>
      <c r="BV199" s="5"/>
      <c r="BW199" s="5"/>
      <c r="BX199" s="22"/>
      <c r="BY199" s="113">
        <v>0</v>
      </c>
      <c r="BZ199" s="22"/>
      <c r="CA199" s="22"/>
      <c r="CB199" s="9"/>
      <c r="CC199" s="5"/>
      <c r="CD199" s="5"/>
      <c r="CE199" s="113"/>
      <c r="CF199" s="22"/>
      <c r="CG199" s="22"/>
      <c r="CH199" s="9"/>
      <c r="CI199" s="5"/>
      <c r="CJ199" s="5"/>
      <c r="CK199" s="5"/>
      <c r="CL199" s="5"/>
      <c r="CM199" s="22"/>
      <c r="CN199" s="9"/>
      <c r="CO199" s="5">
        <f t="shared" si="31"/>
        <v>0</v>
      </c>
      <c r="CP199" s="77">
        <f t="shared" si="32"/>
        <v>0</v>
      </c>
      <c r="CQ199" s="77">
        <f t="shared" si="33"/>
        <v>0</v>
      </c>
      <c r="CR199" s="14">
        <v>44786</v>
      </c>
      <c r="CS199" s="5">
        <f t="shared" si="29"/>
        <v>4941712</v>
      </c>
      <c r="CT199" s="5"/>
      <c r="CU199" s="10"/>
      <c r="CV199" s="10"/>
      <c r="CW199" s="10" t="s">
        <v>309</v>
      </c>
      <c r="CX199" s="10" t="s">
        <v>309</v>
      </c>
      <c r="CY199" s="10"/>
      <c r="CZ199" s="10" t="s">
        <v>2008</v>
      </c>
    </row>
    <row r="200" spans="1:108" ht="16.5" customHeight="1">
      <c r="A200" s="119" t="s">
        <v>2094</v>
      </c>
      <c r="B200" s="10">
        <v>2022</v>
      </c>
      <c r="C200" s="244" t="s">
        <v>2095</v>
      </c>
      <c r="D200" s="139" t="s">
        <v>2096</v>
      </c>
      <c r="E200" s="267" t="s">
        <v>2097</v>
      </c>
      <c r="F200" s="10"/>
      <c r="G200" s="10" t="s">
        <v>2098</v>
      </c>
      <c r="H200" s="10" t="s">
        <v>118</v>
      </c>
      <c r="I200" s="10" t="s">
        <v>2064</v>
      </c>
      <c r="J200" t="s">
        <v>2099</v>
      </c>
      <c r="K200" s="10" t="s">
        <v>2100</v>
      </c>
      <c r="L200" s="10" t="str">
        <f t="shared" si="30"/>
        <v>PROGRAMA DE LAS NACIONES UNIDAS PARA EL DESARROLLO (PNUD)___</v>
      </c>
      <c r="M200" s="10" t="s">
        <v>1849</v>
      </c>
      <c r="N200" s="93">
        <v>800091076</v>
      </c>
      <c r="O200" s="132">
        <v>0</v>
      </c>
      <c r="P200" s="10" t="s">
        <v>123</v>
      </c>
      <c r="Q200" s="10" t="s">
        <v>1850</v>
      </c>
      <c r="R200" s="10" t="s">
        <v>1851</v>
      </c>
      <c r="S200" s="10"/>
      <c r="T200" s="10"/>
      <c r="U200" s="10" t="s">
        <v>1849</v>
      </c>
      <c r="V200" s="22"/>
      <c r="W200" s="10"/>
      <c r="X200" s="10"/>
      <c r="Y200" s="10"/>
      <c r="Z200" s="22"/>
      <c r="AA200" s="22"/>
      <c r="AB200" s="22">
        <v>6</v>
      </c>
      <c r="AC200" s="10"/>
      <c r="AD200" s="99">
        <v>44768</v>
      </c>
      <c r="AE200" s="99">
        <v>44768</v>
      </c>
      <c r="AF200" s="15"/>
      <c r="AG200" s="14">
        <v>44951</v>
      </c>
      <c r="AH200" s="113">
        <v>0</v>
      </c>
      <c r="AI200" s="128"/>
      <c r="AJ200" s="11"/>
      <c r="AK200" s="11"/>
      <c r="AL200" s="10"/>
      <c r="AM200"/>
      <c r="AN200" s="73"/>
      <c r="AO200" s="10"/>
      <c r="AP200" s="93"/>
      <c r="AQ200" s="22"/>
      <c r="AR200" s="10">
        <f>IFERROR(VLOOKUP(AQ200,PROGRAMAS!D3:E60,2,0), )</f>
        <v>0</v>
      </c>
      <c r="AS200" s="10"/>
      <c r="AT200" s="10">
        <f>IFERROR(VLOOKUP(AS200,PROGRAMAS!B2:C59,2,0), )</f>
        <v>0</v>
      </c>
      <c r="AU200" s="10"/>
      <c r="AV200" s="10">
        <f>IFERROR(VLOOKUP(AU200,PROGRAMAS!G2:I24,2,0), )</f>
        <v>0</v>
      </c>
      <c r="AW200" s="22"/>
      <c r="AX200" s="22"/>
      <c r="AY200" s="22"/>
      <c r="AZ200" s="22"/>
      <c r="BA200" s="22"/>
      <c r="BB200" s="22"/>
      <c r="BC200" s="22"/>
      <c r="BD200" s="69"/>
      <c r="BE200" s="69"/>
      <c r="BF200" s="69"/>
      <c r="BG200" s="69"/>
      <c r="BH200" s="69"/>
      <c r="BI200" s="69"/>
      <c r="BJ200" s="69"/>
      <c r="BK200" s="69"/>
      <c r="BL200" s="69"/>
      <c r="BM200" s="69"/>
      <c r="BN200" s="5"/>
      <c r="BO200" s="22"/>
      <c r="BP200" s="5"/>
      <c r="BQ200" s="5"/>
      <c r="BR200" s="5"/>
      <c r="BS200" s="5"/>
      <c r="BT200" s="5"/>
      <c r="BU200" s="5"/>
      <c r="BV200" s="5"/>
      <c r="BW200" s="5"/>
      <c r="BX200" s="22"/>
      <c r="BY200" s="113">
        <v>0</v>
      </c>
      <c r="BZ200" s="22"/>
      <c r="CA200" s="22"/>
      <c r="CB200" s="9"/>
      <c r="CC200" s="5"/>
      <c r="CD200" s="5"/>
      <c r="CE200" s="113"/>
      <c r="CF200" s="22"/>
      <c r="CG200" s="22"/>
      <c r="CH200" s="9"/>
      <c r="CI200" s="5"/>
      <c r="CJ200" s="5"/>
      <c r="CK200" s="5"/>
      <c r="CL200" s="5"/>
      <c r="CM200" s="22"/>
      <c r="CN200" s="9"/>
      <c r="CO200" s="5">
        <f t="shared" si="31"/>
        <v>0</v>
      </c>
      <c r="CP200" s="77">
        <f t="shared" si="32"/>
        <v>0</v>
      </c>
      <c r="CQ200" s="77">
        <f t="shared" si="33"/>
        <v>0</v>
      </c>
      <c r="CR200" s="14">
        <v>44951</v>
      </c>
      <c r="CS200" s="5">
        <f t="shared" si="29"/>
        <v>0</v>
      </c>
      <c r="CT200" s="5"/>
      <c r="CU200" s="10"/>
      <c r="CV200" s="10"/>
      <c r="CW200" s="10" t="s">
        <v>132</v>
      </c>
      <c r="CX200" s="10" t="s">
        <v>133</v>
      </c>
      <c r="CY200" s="10"/>
      <c r="CZ200" s="10" t="s">
        <v>217</v>
      </c>
    </row>
    <row r="201" spans="1:108" ht="16.5" customHeight="1">
      <c r="A201" s="119" t="s">
        <v>2101</v>
      </c>
      <c r="B201" s="10">
        <v>2022</v>
      </c>
      <c r="C201" s="244" t="s">
        <v>2102</v>
      </c>
      <c r="D201" s="139" t="s">
        <v>2103</v>
      </c>
      <c r="E201" s="143" t="s">
        <v>2104</v>
      </c>
      <c r="F201" s="10"/>
      <c r="G201" s="10" t="s">
        <v>1987</v>
      </c>
      <c r="H201" s="10" t="s">
        <v>118</v>
      </c>
      <c r="I201" s="10" t="s">
        <v>119</v>
      </c>
      <c r="J201" s="10" t="s">
        <v>2105</v>
      </c>
      <c r="K201" s="10" t="s">
        <v>2106</v>
      </c>
      <c r="L201" s="10" t="str">
        <f t="shared" si="30"/>
        <v>JOSE JOAQUIN OCAMPO TEJADA___</v>
      </c>
      <c r="M201" s="10" t="s">
        <v>364</v>
      </c>
      <c r="N201" s="93">
        <v>94391606</v>
      </c>
      <c r="O201" s="132">
        <v>0</v>
      </c>
      <c r="P201" s="10" t="s">
        <v>2107</v>
      </c>
      <c r="Q201" s="10" t="s">
        <v>124</v>
      </c>
      <c r="R201" s="10" t="s">
        <v>2108</v>
      </c>
      <c r="S201" s="10"/>
      <c r="T201" s="10"/>
      <c r="U201" s="10"/>
      <c r="V201" s="22"/>
      <c r="W201" s="10"/>
      <c r="X201" s="10"/>
      <c r="Y201" s="10"/>
      <c r="Z201" s="22">
        <v>3217590491</v>
      </c>
      <c r="AA201" s="22">
        <v>0</v>
      </c>
      <c r="AB201" s="22">
        <v>5</v>
      </c>
      <c r="AC201" s="10"/>
      <c r="AD201" s="99">
        <v>44761</v>
      </c>
      <c r="AE201" s="99">
        <v>44763</v>
      </c>
      <c r="AF201" s="15"/>
      <c r="AG201" s="14">
        <v>44915</v>
      </c>
      <c r="AH201" s="113">
        <v>0</v>
      </c>
      <c r="AI201" s="128">
        <v>33000000</v>
      </c>
      <c r="AJ201" s="11"/>
      <c r="AK201" s="11"/>
      <c r="AL201" s="10"/>
      <c r="AM201"/>
      <c r="AN201" s="73"/>
      <c r="AO201" s="10"/>
      <c r="AP201" s="93"/>
      <c r="AQ201" s="22"/>
      <c r="AR201" s="10">
        <f>IFERROR(VLOOKUP(AQ201,PROGRAMAS!D4:E61,2,0), )</f>
        <v>0</v>
      </c>
      <c r="AS201" s="10"/>
      <c r="AT201" s="10">
        <f>IFERROR(VLOOKUP(AS201,PROGRAMAS!B2:C59,2,0), )</f>
        <v>0</v>
      </c>
      <c r="AU201" s="10"/>
      <c r="AV201" s="10">
        <f>IFERROR(VLOOKUP(AU201,PROGRAMAS!G2:I24,2,0), )</f>
        <v>0</v>
      </c>
      <c r="AW201" s="22"/>
      <c r="AX201" s="22"/>
      <c r="AY201" s="22"/>
      <c r="AZ201" s="22"/>
      <c r="BA201" s="22"/>
      <c r="BB201" s="22"/>
      <c r="BC201" s="22"/>
      <c r="BD201" s="69"/>
      <c r="BE201" s="69"/>
      <c r="BF201" s="69"/>
      <c r="BG201" s="69"/>
      <c r="BH201" s="69"/>
      <c r="BI201" s="69"/>
      <c r="BJ201" s="69"/>
      <c r="BK201" s="69"/>
      <c r="BL201" s="69"/>
      <c r="BM201" s="69"/>
      <c r="BN201" s="5"/>
      <c r="BO201" s="22"/>
      <c r="BP201" s="5"/>
      <c r="BQ201" s="5"/>
      <c r="BR201" s="5"/>
      <c r="BS201" s="5"/>
      <c r="BT201" s="5"/>
      <c r="BU201" s="5"/>
      <c r="BV201" s="5"/>
      <c r="BW201" s="5"/>
      <c r="BX201" s="22"/>
      <c r="BY201" s="113">
        <v>0</v>
      </c>
      <c r="BZ201" s="22"/>
      <c r="CA201" s="22"/>
      <c r="CB201" s="9"/>
      <c r="CC201" s="5"/>
      <c r="CD201" s="5"/>
      <c r="CE201" s="113"/>
      <c r="CF201" s="22"/>
      <c r="CG201" s="22"/>
      <c r="CH201" s="9"/>
      <c r="CI201" s="5"/>
      <c r="CJ201" s="5"/>
      <c r="CK201" s="5"/>
      <c r="CL201" s="5"/>
      <c r="CM201" s="22"/>
      <c r="CN201" s="9"/>
      <c r="CO201" s="5">
        <f t="shared" si="31"/>
        <v>0</v>
      </c>
      <c r="CP201" s="77">
        <f t="shared" si="32"/>
        <v>0</v>
      </c>
      <c r="CQ201" s="77">
        <f t="shared" si="33"/>
        <v>0</v>
      </c>
      <c r="CR201" s="14">
        <v>44915</v>
      </c>
      <c r="CS201" s="5">
        <f t="shared" si="29"/>
        <v>33000000</v>
      </c>
      <c r="CT201" s="5"/>
      <c r="CU201" s="10"/>
      <c r="CV201" s="10"/>
      <c r="CW201" s="10" t="s">
        <v>132</v>
      </c>
      <c r="CX201" s="10" t="s">
        <v>133</v>
      </c>
      <c r="CY201" s="10"/>
    </row>
    <row r="202" spans="1:108" ht="16.5" customHeight="1">
      <c r="A202" s="119" t="s">
        <v>2109</v>
      </c>
      <c r="B202" s="10">
        <v>2022</v>
      </c>
      <c r="C202" s="244" t="s">
        <v>2110</v>
      </c>
      <c r="D202" s="139" t="s">
        <v>2111</v>
      </c>
      <c r="E202" s="143" t="s">
        <v>2112</v>
      </c>
      <c r="F202" s="10"/>
      <c r="G202" s="10" t="s">
        <v>2063</v>
      </c>
      <c r="H202" s="10" t="s">
        <v>118</v>
      </c>
      <c r="I202" s="10" t="s">
        <v>2064</v>
      </c>
      <c r="J202" s="10" t="s">
        <v>2113</v>
      </c>
      <c r="K202" s="10" t="s">
        <v>2114</v>
      </c>
      <c r="L202" s="10" t="str">
        <f t="shared" si="30"/>
        <v>SUBRED INTEGRADA DE SERVICIOS DE SALUD NORTE E.S.E.___</v>
      </c>
      <c r="M202" s="10" t="s">
        <v>1849</v>
      </c>
      <c r="N202" s="93">
        <v>900971006</v>
      </c>
      <c r="O202" s="132">
        <v>4</v>
      </c>
      <c r="P202" s="10" t="s">
        <v>123</v>
      </c>
      <c r="Q202" s="10" t="s">
        <v>1850</v>
      </c>
      <c r="R202" s="10" t="s">
        <v>1851</v>
      </c>
      <c r="S202" s="10"/>
      <c r="T202" s="10"/>
      <c r="U202" s="10" t="s">
        <v>1849</v>
      </c>
      <c r="V202" s="22"/>
      <c r="W202" s="10"/>
      <c r="X202" s="10"/>
      <c r="Y202" s="10"/>
      <c r="Z202" s="22"/>
      <c r="AA202" s="22"/>
      <c r="AB202" s="22">
        <v>5</v>
      </c>
      <c r="AC202" s="10">
        <v>0</v>
      </c>
      <c r="AD202" s="99">
        <v>44763</v>
      </c>
      <c r="AE202" s="99">
        <v>44763</v>
      </c>
      <c r="AF202" s="15"/>
      <c r="AG202" s="14">
        <v>44915</v>
      </c>
      <c r="AH202" s="113">
        <v>0</v>
      </c>
      <c r="AI202" s="128">
        <v>132738155</v>
      </c>
      <c r="AJ202" s="11"/>
      <c r="AK202" s="11"/>
      <c r="AL202" s="10"/>
      <c r="AM202"/>
      <c r="AN202" s="73"/>
      <c r="AO202" s="10"/>
      <c r="AP202" s="93"/>
      <c r="AQ202" s="22"/>
      <c r="AR202" s="10">
        <f>IFERROR(VLOOKUP(AQ202,PROGRAMAS!D5:E62,2,0), )</f>
        <v>0</v>
      </c>
      <c r="AS202" s="10"/>
      <c r="AT202" s="10">
        <f>IFERROR(VLOOKUP(AS202,PROGRAMAS!B2:C59,2,0), )</f>
        <v>0</v>
      </c>
      <c r="AU202" s="10"/>
      <c r="AV202" s="10">
        <f>IFERROR(VLOOKUP(AU202,PROGRAMAS!G2:I24,2,0), )</f>
        <v>0</v>
      </c>
      <c r="AW202" s="22"/>
      <c r="AX202" s="22"/>
      <c r="AY202" s="22"/>
      <c r="AZ202" s="22"/>
      <c r="BA202" s="22"/>
      <c r="BB202" s="22"/>
      <c r="BC202" s="22"/>
      <c r="BD202" s="69"/>
      <c r="BE202" s="69"/>
      <c r="BF202" s="69"/>
      <c r="BG202" s="69"/>
      <c r="BH202" s="69"/>
      <c r="BI202" s="69"/>
      <c r="BJ202" s="69"/>
      <c r="BK202" s="69"/>
      <c r="BL202" s="69"/>
      <c r="BM202" s="69"/>
      <c r="BN202" s="5"/>
      <c r="BO202" s="22"/>
      <c r="BP202" s="5"/>
      <c r="BQ202" s="5"/>
      <c r="BR202" s="5"/>
      <c r="BS202" s="5"/>
      <c r="BT202" s="5"/>
      <c r="BU202" s="5"/>
      <c r="BV202" s="5"/>
      <c r="BW202" s="5"/>
      <c r="BX202" s="22"/>
      <c r="BY202" s="113">
        <v>0</v>
      </c>
      <c r="BZ202" s="22"/>
      <c r="CA202" s="22"/>
      <c r="CB202" s="9"/>
      <c r="CC202" s="5"/>
      <c r="CD202" s="5"/>
      <c r="CE202" s="113"/>
      <c r="CF202" s="22"/>
      <c r="CG202" s="22"/>
      <c r="CH202" s="9"/>
      <c r="CI202" s="5"/>
      <c r="CJ202" s="5"/>
      <c r="CK202" s="5"/>
      <c r="CL202" s="5"/>
      <c r="CM202" s="22"/>
      <c r="CN202" s="9"/>
      <c r="CO202" s="5">
        <f t="shared" si="31"/>
        <v>0</v>
      </c>
      <c r="CP202" s="77">
        <f t="shared" si="32"/>
        <v>0</v>
      </c>
      <c r="CQ202" s="77">
        <f t="shared" si="33"/>
        <v>0</v>
      </c>
      <c r="CR202" s="14">
        <v>44915</v>
      </c>
      <c r="CS202" s="5">
        <f t="shared" si="29"/>
        <v>132738155</v>
      </c>
      <c r="CT202" s="5"/>
      <c r="CU202" s="10"/>
      <c r="CV202" s="10"/>
      <c r="CW202" s="10" t="s">
        <v>132</v>
      </c>
      <c r="CX202" s="10" t="s">
        <v>133</v>
      </c>
      <c r="CY202" s="10"/>
    </row>
    <row r="203" spans="1:108" ht="16.5" customHeight="1">
      <c r="A203" s="119" t="s">
        <v>2115</v>
      </c>
      <c r="B203" s="10">
        <v>2022</v>
      </c>
      <c r="C203" s="244" t="s">
        <v>2116</v>
      </c>
      <c r="D203" s="139" t="s">
        <v>2117</v>
      </c>
      <c r="E203" s="266" t="s">
        <v>2118</v>
      </c>
      <c r="F203" s="10"/>
      <c r="G203" s="10" t="s">
        <v>1987</v>
      </c>
      <c r="H203" s="10" t="s">
        <v>1939</v>
      </c>
      <c r="I203" s="10" t="s">
        <v>1883</v>
      </c>
      <c r="J203" s="10" t="s">
        <v>2119</v>
      </c>
      <c r="K203" s="10" t="s">
        <v>2120</v>
      </c>
      <c r="L203" s="10" t="str">
        <f t="shared" ref="L203:L266" si="34">_xlfn.CONCAT(K203,"_",BP203,"_",BS203,"_",BV203)</f>
        <v>CENTRO DE RECURSOS EDUCATIVOS PARA
LA COMPETITIVIDAD EMPRESARIAL S.A.S -
CRECE S.A.S___</v>
      </c>
      <c r="M203" s="10" t="s">
        <v>1849</v>
      </c>
      <c r="N203" s="93">
        <v>830143378</v>
      </c>
      <c r="O203" s="132">
        <v>3</v>
      </c>
      <c r="P203" s="10" t="s">
        <v>123</v>
      </c>
      <c r="Q203" s="10" t="s">
        <v>1850</v>
      </c>
      <c r="R203" s="10" t="s">
        <v>1851</v>
      </c>
      <c r="S203" s="10"/>
      <c r="T203" s="10" t="s">
        <v>2121</v>
      </c>
      <c r="U203" s="10" t="s">
        <v>364</v>
      </c>
      <c r="V203" s="22">
        <v>52260953</v>
      </c>
      <c r="W203" s="10"/>
      <c r="X203" s="10"/>
      <c r="Y203" s="10"/>
      <c r="Z203" s="22"/>
      <c r="AA203" s="22">
        <v>3</v>
      </c>
      <c r="AB203" s="22">
        <v>5</v>
      </c>
      <c r="AC203" s="10">
        <v>0</v>
      </c>
      <c r="AD203" s="99">
        <v>44768</v>
      </c>
      <c r="AE203" s="99">
        <v>44774</v>
      </c>
      <c r="AF203" s="14"/>
      <c r="AG203" s="14">
        <v>44926</v>
      </c>
      <c r="AH203" s="113">
        <v>0</v>
      </c>
      <c r="AI203" s="128">
        <v>309479867</v>
      </c>
      <c r="AJ203" s="11"/>
      <c r="AK203" s="11"/>
      <c r="AL203" s="10"/>
      <c r="AM203"/>
      <c r="AN203" s="73"/>
      <c r="AO203" s="10"/>
      <c r="AP203" s="93"/>
      <c r="AQ203" s="22"/>
      <c r="AR203" s="10">
        <f>IFERROR(VLOOKUP(AQ203,PROGRAMAS!D6:E63,2,0), )</f>
        <v>0</v>
      </c>
      <c r="AS203" s="10"/>
      <c r="AT203" s="10">
        <f>IFERROR(VLOOKUP(AS203,PROGRAMAS!B7:C64,2,0), )</f>
        <v>0</v>
      </c>
      <c r="AU203" s="10"/>
      <c r="AV203" s="10">
        <f>IFERROR(VLOOKUP(AU203,PROGRAMAS!G6:I28,2,0), )</f>
        <v>0</v>
      </c>
      <c r="AW203" s="22"/>
      <c r="AX203" s="22"/>
      <c r="AY203" s="22"/>
      <c r="AZ203" s="22"/>
      <c r="BA203" s="22"/>
      <c r="BB203" s="22"/>
      <c r="BC203" s="22"/>
      <c r="BD203" s="69"/>
      <c r="BE203" s="69"/>
      <c r="BF203" s="69"/>
      <c r="BG203" s="69"/>
      <c r="BH203" s="69"/>
      <c r="BI203" s="69"/>
      <c r="BJ203" s="69"/>
      <c r="BK203" s="69"/>
      <c r="BL203" s="69"/>
      <c r="BM203" s="69"/>
      <c r="BN203" s="5"/>
      <c r="BO203" s="22"/>
      <c r="BP203" s="5"/>
      <c r="BQ203" s="5"/>
      <c r="BR203" s="5"/>
      <c r="BS203" s="5"/>
      <c r="BT203" s="5"/>
      <c r="BU203" s="5"/>
      <c r="BV203" s="5"/>
      <c r="BW203" s="5"/>
      <c r="BX203" s="22"/>
      <c r="BY203" s="113">
        <v>0</v>
      </c>
      <c r="BZ203" s="22"/>
      <c r="CA203" s="22"/>
      <c r="CB203" s="9"/>
      <c r="CC203" s="5"/>
      <c r="CD203" s="5"/>
      <c r="CE203" s="113"/>
      <c r="CF203" s="22"/>
      <c r="CG203" s="22"/>
      <c r="CH203" s="9"/>
      <c r="CI203" s="5"/>
      <c r="CJ203" s="5"/>
      <c r="CK203" s="5"/>
      <c r="CL203" s="5"/>
      <c r="CM203" s="22"/>
      <c r="CN203" s="9"/>
      <c r="CO203" s="5">
        <f t="shared" ref="CO203:CO266" si="35">+BY203+CE203+CK203</f>
        <v>0</v>
      </c>
      <c r="CP203" s="77">
        <f t="shared" ref="CP203:CP266" si="36">BZ203+CF203+CL203</f>
        <v>0</v>
      </c>
      <c r="CQ203" s="77">
        <f t="shared" ref="CQ203:CQ266" si="37">CA203+CG203+CM203</f>
        <v>0</v>
      </c>
      <c r="CR203" s="14">
        <v>44926</v>
      </c>
      <c r="CS203" s="5">
        <f t="shared" ref="CS203:CS220" si="38">+AI203+BY203+CE203+CK203</f>
        <v>309479867</v>
      </c>
      <c r="CT203" s="5"/>
      <c r="CU203" s="10"/>
      <c r="CV203" s="10"/>
      <c r="CW203" s="10" t="s">
        <v>132</v>
      </c>
      <c r="CX203" s="10" t="s">
        <v>133</v>
      </c>
      <c r="CY203" s="10"/>
      <c r="CZ203" s="10" t="s">
        <v>217</v>
      </c>
    </row>
    <row r="204" spans="1:108" ht="16.5" customHeight="1">
      <c r="A204" s="119" t="s">
        <v>2122</v>
      </c>
      <c r="B204" s="10">
        <v>2022</v>
      </c>
      <c r="C204" s="244" t="s">
        <v>2123</v>
      </c>
      <c r="D204" s="139" t="s">
        <v>2124</v>
      </c>
      <c r="E204" s="143" t="s">
        <v>2125</v>
      </c>
      <c r="F204" s="10"/>
      <c r="G204" s="10" t="s">
        <v>1987</v>
      </c>
      <c r="H204" s="10" t="s">
        <v>1882</v>
      </c>
      <c r="I204" s="10" t="s">
        <v>1883</v>
      </c>
      <c r="J204" s="10" t="s">
        <v>2126</v>
      </c>
      <c r="K204" s="10" t="s">
        <v>2127</v>
      </c>
      <c r="L204" s="10" t="str">
        <f t="shared" si="34"/>
        <v>CENTRO CAR 19 LIMITADA___</v>
      </c>
      <c r="M204" s="10" t="s">
        <v>1849</v>
      </c>
      <c r="N204" s="93">
        <v>800250589</v>
      </c>
      <c r="O204" s="132">
        <v>1</v>
      </c>
      <c r="P204" s="10" t="s">
        <v>123</v>
      </c>
      <c r="Q204" s="10" t="s">
        <v>1850</v>
      </c>
      <c r="R204" s="10" t="s">
        <v>1851</v>
      </c>
      <c r="S204" s="10"/>
      <c r="T204" s="10" t="s">
        <v>2128</v>
      </c>
      <c r="U204" s="10" t="s">
        <v>364</v>
      </c>
      <c r="V204" s="22">
        <v>19085376</v>
      </c>
      <c r="W204" s="10" t="s">
        <v>1887</v>
      </c>
      <c r="X204" s="10"/>
      <c r="Y204" s="10"/>
      <c r="Z204" s="22">
        <v>3424183</v>
      </c>
      <c r="AA204" s="22">
        <v>4</v>
      </c>
      <c r="AB204" s="22">
        <v>7</v>
      </c>
      <c r="AC204" s="10">
        <v>0</v>
      </c>
      <c r="AD204" s="99">
        <v>44770</v>
      </c>
      <c r="AE204" s="99">
        <v>44784</v>
      </c>
      <c r="AF204" s="14"/>
      <c r="AG204" s="14">
        <v>44630</v>
      </c>
      <c r="AH204" s="113">
        <v>0</v>
      </c>
      <c r="AI204" s="128">
        <v>20000000</v>
      </c>
      <c r="AJ204" s="279" t="s">
        <v>2129</v>
      </c>
      <c r="AK204" s="14" t="s">
        <v>2130</v>
      </c>
      <c r="AL204" s="10">
        <v>647</v>
      </c>
      <c r="AM204" t="s">
        <v>2131</v>
      </c>
      <c r="AN204" s="272">
        <v>44775</v>
      </c>
      <c r="AO204" s="10" t="s">
        <v>1856</v>
      </c>
      <c r="AP204" s="93" t="s">
        <v>2132</v>
      </c>
      <c r="AQ204" s="22" t="s">
        <v>2133</v>
      </c>
      <c r="AR204" s="10" t="str">
        <f>IFERROR(VLOOKUP(AQ204,PROGRAMAS!D7:E64,2,0), )</f>
        <v>FUNCIONAMIENTO</v>
      </c>
      <c r="AS204" s="10" t="s">
        <v>2133</v>
      </c>
      <c r="AT204" s="10" t="str">
        <f>IFERROR(VLOOKUP(AS204,PROGRAMAS!B7:C64,2,0), )</f>
        <v>FUNCIONAMIENTO</v>
      </c>
      <c r="AU204" s="10" t="s">
        <v>2133</v>
      </c>
      <c r="AV204" s="10" t="str">
        <f>IFERROR(VLOOKUP(AU204,PROGRAMAS!G6:I28,2,0), )</f>
        <v>FUNCIONAMIENTO</v>
      </c>
      <c r="AW204" s="22"/>
      <c r="AX204" s="22"/>
      <c r="AY204" s="22"/>
      <c r="AZ204" s="22"/>
      <c r="BA204" s="22"/>
      <c r="BB204" s="22"/>
      <c r="BC204" s="22"/>
      <c r="BD204" s="69"/>
      <c r="BE204" s="69"/>
      <c r="BF204" s="69"/>
      <c r="BG204" s="69"/>
      <c r="BH204" s="69"/>
      <c r="BI204" s="69"/>
      <c r="BJ204" s="69"/>
      <c r="BK204" s="69"/>
      <c r="BL204" s="69"/>
      <c r="BM204" s="69"/>
      <c r="BN204" s="5"/>
      <c r="BO204" s="22"/>
      <c r="BP204" s="5"/>
      <c r="BQ204" s="5"/>
      <c r="BR204" s="5"/>
      <c r="BS204" s="5"/>
      <c r="BT204" s="5"/>
      <c r="BU204" s="5"/>
      <c r="BV204" s="5"/>
      <c r="BW204" s="5"/>
      <c r="BX204" s="22"/>
      <c r="BY204" s="113">
        <v>0</v>
      </c>
      <c r="BZ204" s="22"/>
      <c r="CA204" s="22"/>
      <c r="CB204" s="9"/>
      <c r="CC204" s="5"/>
      <c r="CD204" s="5"/>
      <c r="CE204" s="113"/>
      <c r="CF204" s="22"/>
      <c r="CG204" s="22"/>
      <c r="CH204" s="9"/>
      <c r="CI204" s="5"/>
      <c r="CJ204" s="5"/>
      <c r="CK204" s="5"/>
      <c r="CL204" s="5"/>
      <c r="CM204" s="22"/>
      <c r="CN204" s="9"/>
      <c r="CO204" s="5">
        <f t="shared" si="35"/>
        <v>0</v>
      </c>
      <c r="CP204" s="77">
        <f t="shared" si="36"/>
        <v>0</v>
      </c>
      <c r="CQ204" s="77">
        <f t="shared" si="37"/>
        <v>0</v>
      </c>
      <c r="CR204" s="14">
        <v>44995</v>
      </c>
      <c r="CS204" s="5">
        <f t="shared" si="38"/>
        <v>20000000</v>
      </c>
      <c r="CT204" s="5"/>
      <c r="CU204" s="10"/>
      <c r="CV204" s="10"/>
      <c r="CW204" s="10" t="s">
        <v>133</v>
      </c>
      <c r="CX204" s="10" t="s">
        <v>133</v>
      </c>
      <c r="CY204" s="10"/>
      <c r="CZ204" s="10" t="s">
        <v>1995</v>
      </c>
      <c r="DA204" t="s">
        <v>814</v>
      </c>
      <c r="DB204" s="122" t="s">
        <v>2134</v>
      </c>
      <c r="DC204" s="122" t="s">
        <v>2135</v>
      </c>
      <c r="DD204" t="s">
        <v>2136</v>
      </c>
    </row>
    <row r="205" spans="1:108" ht="16.5" customHeight="1">
      <c r="A205" s="119" t="s">
        <v>2137</v>
      </c>
      <c r="B205" s="10">
        <v>2022</v>
      </c>
      <c r="C205" s="244" t="s">
        <v>2138</v>
      </c>
      <c r="D205" s="139" t="s">
        <v>2139</v>
      </c>
      <c r="E205" s="143" t="s">
        <v>2140</v>
      </c>
      <c r="F205" s="10"/>
      <c r="G205" s="10" t="s">
        <v>117</v>
      </c>
      <c r="H205" s="10" t="s">
        <v>118</v>
      </c>
      <c r="I205" s="10" t="s">
        <v>119</v>
      </c>
      <c r="J205" s="10" t="s">
        <v>2141</v>
      </c>
      <c r="K205" s="10" t="s">
        <v>366</v>
      </c>
      <c r="L205" s="10" t="str">
        <f t="shared" si="34"/>
        <v>JORGE IGNACIO RUEDA PUERTO_JORGE ALBERTO ROMERO CARDENAS__</v>
      </c>
      <c r="M205" s="10" t="s">
        <v>364</v>
      </c>
      <c r="N205" s="93">
        <v>80071894</v>
      </c>
      <c r="O205" s="132">
        <v>2</v>
      </c>
      <c r="P205" s="10" t="s">
        <v>123</v>
      </c>
      <c r="Q205" s="10" t="s">
        <v>124</v>
      </c>
      <c r="R205" s="10" t="s">
        <v>2142</v>
      </c>
      <c r="S205" s="10"/>
      <c r="T205" s="10"/>
      <c r="U205" s="10"/>
      <c r="V205" s="22"/>
      <c r="W205" s="10"/>
      <c r="X205" s="10"/>
      <c r="Y205" s="10"/>
      <c r="Z205" s="22">
        <v>3143073351</v>
      </c>
      <c r="AA205" s="22">
        <v>0</v>
      </c>
      <c r="AB205" s="22">
        <v>5</v>
      </c>
      <c r="AC205" s="10">
        <v>0</v>
      </c>
      <c r="AD205" s="99">
        <v>44774</v>
      </c>
      <c r="AE205" s="99">
        <v>44777</v>
      </c>
      <c r="AF205" s="99"/>
      <c r="AG205" s="14">
        <v>44929</v>
      </c>
      <c r="AH205" s="113">
        <v>2300000</v>
      </c>
      <c r="AI205" s="128">
        <v>11500000</v>
      </c>
      <c r="AJ205" s="279" t="s">
        <v>2143</v>
      </c>
      <c r="AK205" s="14" t="s">
        <v>2130</v>
      </c>
      <c r="AL205">
        <v>648</v>
      </c>
      <c r="AM205" t="s">
        <v>2144</v>
      </c>
      <c r="AN205" s="272">
        <v>44775</v>
      </c>
      <c r="AO205" s="10" t="s">
        <v>131</v>
      </c>
      <c r="AP205" t="s">
        <v>2145</v>
      </c>
      <c r="AQ205" s="22">
        <v>5</v>
      </c>
      <c r="AR205" s="10" t="str">
        <f>IFERROR(VLOOKUP(AQ205,PROGRAMAS!D8:E65,2,0), )</f>
        <v>Propósito 5: Construir Bogotá - Región con gobierno abierto, transparente y ciudadanía consciente</v>
      </c>
      <c r="AS205" s="10">
        <v>57</v>
      </c>
      <c r="AT205" s="10" t="str">
        <f>IFERROR(VLOOKUP(AS205,PROGRAMAS!B6:C63,2,0), )</f>
        <v>Gestión pública local</v>
      </c>
      <c r="AU205" s="10">
        <v>2169</v>
      </c>
      <c r="AV205" s="10" t="str">
        <f>IFERROR(VLOOKUP(AU205,PROGRAMAS!G5:I27,2,0), )</f>
        <v>FORTALECIMIENTO INSTITUCIONAL Y RENDICIÓN DE CUENTAS</v>
      </c>
      <c r="AW205" s="22"/>
      <c r="AX205" s="22"/>
      <c r="AY205" s="22">
        <v>1</v>
      </c>
      <c r="AZ205" s="22"/>
      <c r="BA205" s="22"/>
      <c r="BB205" s="22"/>
      <c r="BC205" s="22"/>
      <c r="BD205" s="69">
        <v>44850</v>
      </c>
      <c r="BE205" s="69"/>
      <c r="BF205" s="69"/>
      <c r="BG205" s="69"/>
      <c r="BH205" s="69"/>
      <c r="BI205" s="69"/>
      <c r="BJ205" s="69"/>
      <c r="BK205" s="69"/>
      <c r="BL205" s="69"/>
      <c r="BM205" s="69"/>
      <c r="BN205" s="5" t="s">
        <v>364</v>
      </c>
      <c r="BO205" s="22">
        <v>19454960</v>
      </c>
      <c r="BP205" t="s">
        <v>365</v>
      </c>
      <c r="BQ205" s="5"/>
      <c r="BR205" s="5"/>
      <c r="BS205" s="5"/>
      <c r="BT205" s="5"/>
      <c r="BU205" s="5"/>
      <c r="BV205" s="5"/>
      <c r="BW205" s="5"/>
      <c r="BX205" s="22"/>
      <c r="BY205" s="113">
        <v>0</v>
      </c>
      <c r="BZ205" s="22"/>
      <c r="CA205" s="22"/>
      <c r="CB205" s="9"/>
      <c r="CC205" s="5"/>
      <c r="CD205" s="5"/>
      <c r="CE205" s="113"/>
      <c r="CF205" s="22"/>
      <c r="CG205" s="22"/>
      <c r="CH205" s="9"/>
      <c r="CI205" s="5"/>
      <c r="CJ205" s="5"/>
      <c r="CK205" s="5"/>
      <c r="CL205" s="5"/>
      <c r="CM205" s="22"/>
      <c r="CN205" s="9"/>
      <c r="CO205" s="5">
        <f t="shared" si="35"/>
        <v>0</v>
      </c>
      <c r="CP205" s="77">
        <f t="shared" si="36"/>
        <v>0</v>
      </c>
      <c r="CQ205" s="77">
        <f t="shared" si="37"/>
        <v>0</v>
      </c>
      <c r="CR205" s="14">
        <v>44929</v>
      </c>
      <c r="CS205" s="5">
        <f t="shared" si="38"/>
        <v>11500000</v>
      </c>
      <c r="CT205" s="5"/>
      <c r="CU205" s="10"/>
      <c r="CV205" s="10"/>
      <c r="CW205" s="10" t="s">
        <v>133</v>
      </c>
      <c r="CX205" s="10" t="s">
        <v>133</v>
      </c>
      <c r="CY205" s="10"/>
      <c r="CZ205" s="10" t="s">
        <v>203</v>
      </c>
      <c r="DA205" t="s">
        <v>1309</v>
      </c>
      <c r="DB205" s="122" t="s">
        <v>2146</v>
      </c>
      <c r="DC205" s="122" t="s">
        <v>2135</v>
      </c>
    </row>
    <row r="206" spans="1:108" ht="16.5" customHeight="1">
      <c r="A206" s="119" t="s">
        <v>2147</v>
      </c>
      <c r="B206" s="10">
        <v>2022</v>
      </c>
      <c r="C206" s="244" t="s">
        <v>2148</v>
      </c>
      <c r="D206" s="139" t="s">
        <v>2149</v>
      </c>
      <c r="E206" s="143" t="s">
        <v>2150</v>
      </c>
      <c r="F206" s="10"/>
      <c r="G206" s="10" t="s">
        <v>117</v>
      </c>
      <c r="H206" s="10" t="s">
        <v>118</v>
      </c>
      <c r="I206" s="10" t="s">
        <v>119</v>
      </c>
      <c r="J206" s="10" t="s">
        <v>2151</v>
      </c>
      <c r="K206" s="10" t="s">
        <v>917</v>
      </c>
      <c r="L206" s="10" t="str">
        <f>_xlfn.CONCAT(K206,"_",BP206,"_",BS206,"_",BV206)</f>
        <v>WILSON HEDER OROZCO VENECIA___</v>
      </c>
      <c r="M206" s="10" t="s">
        <v>364</v>
      </c>
      <c r="N206" s="93">
        <v>1143357261</v>
      </c>
      <c r="O206" s="132">
        <v>9</v>
      </c>
      <c r="P206" s="10" t="s">
        <v>918</v>
      </c>
      <c r="Q206" s="10" t="s">
        <v>124</v>
      </c>
      <c r="R206" s="10" t="s">
        <v>2152</v>
      </c>
      <c r="S206" s="10"/>
      <c r="T206" s="10"/>
      <c r="U206" s="10"/>
      <c r="V206" s="22"/>
      <c r="W206" s="10"/>
      <c r="X206" s="10"/>
      <c r="Y206" s="10"/>
      <c r="Z206" s="22">
        <v>3112277353</v>
      </c>
      <c r="AA206" s="22">
        <v>0</v>
      </c>
      <c r="AB206" s="22">
        <v>6</v>
      </c>
      <c r="AC206" s="10">
        <v>0</v>
      </c>
      <c r="AD206" s="99">
        <v>44774</v>
      </c>
      <c r="AE206" s="99">
        <v>44776</v>
      </c>
      <c r="AF206" s="99"/>
      <c r="AG206" s="14">
        <v>44928</v>
      </c>
      <c r="AH206" s="113">
        <v>5100000</v>
      </c>
      <c r="AI206" s="128">
        <v>25500000</v>
      </c>
      <c r="AJ206" s="278" t="s">
        <v>2153</v>
      </c>
      <c r="AK206" s="14" t="s">
        <v>2130</v>
      </c>
      <c r="AL206" s="10">
        <v>649</v>
      </c>
      <c r="AM206" t="s">
        <v>2154</v>
      </c>
      <c r="AN206" s="272">
        <v>44776</v>
      </c>
      <c r="AO206" s="10" t="s">
        <v>131</v>
      </c>
      <c r="AP206" t="s">
        <v>2145</v>
      </c>
      <c r="AQ206" s="22">
        <v>5</v>
      </c>
      <c r="AR206" s="10" t="str">
        <f>IFERROR(VLOOKUP(AQ206,PROGRAMAS!D9:E66,2,0), )</f>
        <v>Propósito 5: Construir Bogotá - Región con gobierno abierto, transparente y ciudadanía consciente</v>
      </c>
      <c r="AS206" s="10">
        <v>57</v>
      </c>
      <c r="AT206" s="10" t="str">
        <f>IFERROR(VLOOKUP(AS206,PROGRAMAS!B7:C64,2,0), )</f>
        <v>Gestión pública local</v>
      </c>
      <c r="AU206" s="10">
        <v>2169</v>
      </c>
      <c r="AV206" s="10" t="str">
        <f>IFERROR(VLOOKUP(AU206,PROGRAMAS!G6:I28,2,0), )</f>
        <v>FORTALECIMIENTO INSTITUCIONAL Y RENDICIÓN DE CUENTAS</v>
      </c>
      <c r="AW206" s="22"/>
      <c r="AX206" s="22"/>
      <c r="AY206" s="22"/>
      <c r="AZ206" s="22"/>
      <c r="BA206" s="22"/>
      <c r="BB206" s="22"/>
      <c r="BC206" s="22"/>
      <c r="BD206" s="69"/>
      <c r="BE206" s="69"/>
      <c r="BF206" s="69"/>
      <c r="BG206" s="69"/>
      <c r="BH206" s="69"/>
      <c r="BI206" s="69"/>
      <c r="BJ206" s="69"/>
      <c r="BK206" s="69"/>
      <c r="BL206" s="69"/>
      <c r="BM206" s="69"/>
      <c r="BN206" s="5"/>
      <c r="BO206" s="22"/>
      <c r="BP206" s="5"/>
      <c r="BQ206" s="5"/>
      <c r="BR206" s="5"/>
      <c r="BS206" s="5"/>
      <c r="BT206" s="5"/>
      <c r="BU206" s="5"/>
      <c r="BV206" s="5"/>
      <c r="BW206" s="5"/>
      <c r="BX206" s="22"/>
      <c r="BY206" s="113">
        <v>0</v>
      </c>
      <c r="BZ206" s="22"/>
      <c r="CA206" s="22"/>
      <c r="CB206" s="9"/>
      <c r="CC206" s="5"/>
      <c r="CD206" s="5"/>
      <c r="CE206" s="113"/>
      <c r="CF206" s="22"/>
      <c r="CG206" s="22"/>
      <c r="CH206" s="9"/>
      <c r="CI206" s="5"/>
      <c r="CJ206" s="5"/>
      <c r="CK206" s="5"/>
      <c r="CL206" s="5"/>
      <c r="CM206" s="22"/>
      <c r="CN206" s="9"/>
      <c r="CO206" s="5">
        <f t="shared" si="35"/>
        <v>0</v>
      </c>
      <c r="CP206" s="77">
        <f t="shared" si="36"/>
        <v>0</v>
      </c>
      <c r="CQ206" s="77">
        <f t="shared" si="37"/>
        <v>0</v>
      </c>
      <c r="CR206" s="14">
        <v>44928</v>
      </c>
      <c r="CS206" s="5">
        <f t="shared" si="38"/>
        <v>25500000</v>
      </c>
      <c r="CT206" s="5"/>
      <c r="CU206" s="10"/>
      <c r="CV206" s="10"/>
      <c r="CW206" s="10" t="s">
        <v>2155</v>
      </c>
      <c r="CX206" s="10" t="s">
        <v>2155</v>
      </c>
      <c r="CY206" s="10"/>
      <c r="CZ206" s="10" t="s">
        <v>217</v>
      </c>
    </row>
    <row r="207" spans="1:108" s="166" customFormat="1" ht="16.5" customHeight="1">
      <c r="A207" s="282" t="s">
        <v>2156</v>
      </c>
      <c r="B207" s="166">
        <v>2022</v>
      </c>
      <c r="C207" s="283" t="s">
        <v>2157</v>
      </c>
      <c r="D207" s="284" t="s">
        <v>1727</v>
      </c>
      <c r="E207" s="285" t="s">
        <v>2158</v>
      </c>
      <c r="H207" s="166" t="s">
        <v>118</v>
      </c>
      <c r="I207" s="166" t="s">
        <v>119</v>
      </c>
      <c r="J207" s="166" t="s">
        <v>2159</v>
      </c>
      <c r="K207" s="166" t="s">
        <v>2160</v>
      </c>
      <c r="L207" s="166" t="str">
        <f>_xlfn.CONCAT(K207,"_",BP207,"_",BS207,"_",BV207)</f>
        <v>CLARA MATILDE SPINEL GOMEZ___</v>
      </c>
      <c r="M207" s="166" t="s">
        <v>364</v>
      </c>
      <c r="N207" s="167">
        <v>35464242</v>
      </c>
      <c r="O207" s="168"/>
      <c r="P207" s="166" t="s">
        <v>2161</v>
      </c>
      <c r="Q207" s="166" t="s">
        <v>124</v>
      </c>
      <c r="R207" s="182"/>
      <c r="V207" s="169"/>
      <c r="Z207" s="169">
        <v>6330788</v>
      </c>
      <c r="AA207" s="169">
        <v>0</v>
      </c>
      <c r="AB207" s="169">
        <v>5</v>
      </c>
      <c r="AC207" s="166">
        <v>0</v>
      </c>
      <c r="AD207" s="171"/>
      <c r="AE207" s="171" t="s">
        <v>2162</v>
      </c>
      <c r="AF207" s="171"/>
      <c r="AG207" s="286">
        <v>44933</v>
      </c>
      <c r="AH207" s="173">
        <v>2300000</v>
      </c>
      <c r="AI207" s="287">
        <v>11500000</v>
      </c>
      <c r="AJ207" s="182"/>
      <c r="AK207" s="182"/>
      <c r="AN207" s="288"/>
      <c r="AO207" s="166" t="s">
        <v>1856</v>
      </c>
      <c r="AP207" s="166" t="s">
        <v>2163</v>
      </c>
      <c r="AQ207" s="169">
        <v>1</v>
      </c>
      <c r="AR207" s="166" t="str">
        <f>IFERROR(VLOOKUP(AQ207,PROGRAMAS!D10:E67,2,0), )</f>
        <v>Propósito 1: Hacer un nuevo contrato social para incrementar la inclusión social, productiva y política</v>
      </c>
      <c r="AS207" s="166">
        <v>24</v>
      </c>
      <c r="AT207" s="166" t="str">
        <f>IFERROR(VLOOKUP(AS207,PROGRAMAS!B8:C65,2,0), )</f>
        <v>Bogotá región emprendedora e innovadora</v>
      </c>
      <c r="AU207" s="166">
        <v>2087</v>
      </c>
      <c r="AV207" s="166" t="str">
        <f>IFERROR(VLOOKUP(AU207,PROGRAMAS!G7:I29,2,0), )</f>
        <v xml:space="preserve">TEUSAQUILLO RESPIRA AGRICULTURA_x000D_
</v>
      </c>
      <c r="AW207" s="169"/>
      <c r="AX207" s="169"/>
      <c r="AY207" s="169"/>
      <c r="AZ207" s="169"/>
      <c r="BA207" s="169"/>
      <c r="BB207" s="169"/>
      <c r="BC207" s="169"/>
      <c r="BD207" s="289"/>
      <c r="BE207" s="289"/>
      <c r="BF207" s="289"/>
      <c r="BG207" s="289"/>
      <c r="BH207" s="289"/>
      <c r="BI207" s="289"/>
      <c r="BJ207" s="289"/>
      <c r="BK207" s="289"/>
      <c r="BL207" s="289"/>
      <c r="BM207" s="289"/>
      <c r="BN207" s="177"/>
      <c r="BO207" s="169"/>
      <c r="BP207" s="177"/>
      <c r="BQ207" s="177"/>
      <c r="BR207" s="177"/>
      <c r="BS207" s="177"/>
      <c r="BT207" s="177"/>
      <c r="BU207" s="177"/>
      <c r="BV207" s="177"/>
      <c r="BW207" s="177"/>
      <c r="BX207" s="169"/>
      <c r="BY207" s="113">
        <v>0</v>
      </c>
      <c r="BZ207" s="169"/>
      <c r="CA207" s="169"/>
      <c r="CB207" s="286"/>
      <c r="CC207" s="177"/>
      <c r="CD207" s="177"/>
      <c r="CE207" s="173"/>
      <c r="CF207" s="169"/>
      <c r="CG207" s="169"/>
      <c r="CH207" s="286"/>
      <c r="CI207" s="177"/>
      <c r="CJ207" s="177"/>
      <c r="CK207" s="177"/>
      <c r="CL207" s="177"/>
      <c r="CM207" s="169"/>
      <c r="CN207" s="286"/>
      <c r="CO207" s="177">
        <f>+BY207+CE207+CK207</f>
        <v>0</v>
      </c>
      <c r="CP207" s="290">
        <f>BZ207+CF207+CL207</f>
        <v>0</v>
      </c>
      <c r="CQ207" s="290">
        <f>CA207+CG207+CM207</f>
        <v>0</v>
      </c>
      <c r="CR207" s="286">
        <v>44933</v>
      </c>
      <c r="CS207" s="177">
        <f>+AI207+BY207+CE207+CK207</f>
        <v>11500000</v>
      </c>
      <c r="CT207" s="177"/>
      <c r="CW207" s="166" t="s">
        <v>2164</v>
      </c>
      <c r="CX207" s="166" t="s">
        <v>2164</v>
      </c>
      <c r="CZ207" s="166" t="s">
        <v>1995</v>
      </c>
      <c r="DB207" s="179"/>
      <c r="DC207" s="179"/>
    </row>
    <row r="208" spans="1:108" ht="16.5" customHeight="1">
      <c r="A208" s="119" t="s">
        <v>2165</v>
      </c>
      <c r="B208" s="10">
        <v>2022</v>
      </c>
      <c r="C208" s="244" t="s">
        <v>2166</v>
      </c>
      <c r="D208" s="139" t="s">
        <v>2167</v>
      </c>
      <c r="E208" s="263" t="s">
        <v>2168</v>
      </c>
      <c r="F208" s="10"/>
      <c r="G208" s="10" t="s">
        <v>1987</v>
      </c>
      <c r="H208" s="10" t="s">
        <v>118</v>
      </c>
      <c r="I208" s="10" t="s">
        <v>119</v>
      </c>
      <c r="J208" t="s">
        <v>1525</v>
      </c>
      <c r="K208" t="s">
        <v>2169</v>
      </c>
      <c r="L208" s="10" t="str">
        <f t="shared" si="34"/>
        <v>NICOL ANDREA JULIO HERRERA___</v>
      </c>
      <c r="M208" s="10" t="s">
        <v>364</v>
      </c>
      <c r="N208" s="257">
        <v>1000351704</v>
      </c>
      <c r="O208" s="132">
        <v>3</v>
      </c>
      <c r="P208" s="10" t="s">
        <v>123</v>
      </c>
      <c r="Q208" s="10" t="s">
        <v>124</v>
      </c>
      <c r="R208" s="10" t="s">
        <v>200</v>
      </c>
      <c r="S208" s="10"/>
      <c r="T208" s="10"/>
      <c r="U208" s="10"/>
      <c r="V208" s="22"/>
      <c r="W208" s="10"/>
      <c r="X208" s="10"/>
      <c r="Y208" s="10"/>
      <c r="Z208" s="22">
        <v>3112269380</v>
      </c>
      <c r="AA208" s="22">
        <v>0</v>
      </c>
      <c r="AB208" s="22">
        <v>4</v>
      </c>
      <c r="AC208" s="10">
        <v>0</v>
      </c>
      <c r="AD208" s="99">
        <v>44778</v>
      </c>
      <c r="AE208" s="99">
        <v>44782</v>
      </c>
      <c r="AF208" s="99"/>
      <c r="AG208" s="14">
        <v>44903</v>
      </c>
      <c r="AH208" s="2">
        <v>3100000</v>
      </c>
      <c r="AI208" s="2">
        <v>12400000</v>
      </c>
      <c r="AJ208" t="s">
        <v>2170</v>
      </c>
      <c r="AK208" s="14" t="s">
        <v>2130</v>
      </c>
      <c r="AL208" s="10">
        <v>653</v>
      </c>
      <c r="AM208" t="s">
        <v>2171</v>
      </c>
      <c r="AN208" s="272">
        <v>44782</v>
      </c>
      <c r="AO208" s="10" t="s">
        <v>131</v>
      </c>
      <c r="AP208" t="s">
        <v>2172</v>
      </c>
      <c r="AQ208" s="10">
        <v>5</v>
      </c>
      <c r="AR208" s="10" t="str">
        <f>IFERROR(VLOOKUP(AQ208,PROGRAMAS!D53:E110,2,0), )</f>
        <v>Propósito 5: Construir Bogotá - Región con gobierno abierto, transparente y ciudadanía consciente</v>
      </c>
      <c r="AS208" s="10">
        <v>57</v>
      </c>
      <c r="AT208" s="10" t="str">
        <f>IFERROR(VLOOKUP(AS208,PROGRAMAS!B53:C110,2,0), )</f>
        <v>Gestión pública local</v>
      </c>
      <c r="AU208" s="10">
        <v>2172</v>
      </c>
      <c r="AV208" s="10">
        <f>IFERROR(VLOOKUP(AU208,PROGRAMAS!G53:I75,2,0), )</f>
        <v>0</v>
      </c>
      <c r="AW208" s="22"/>
      <c r="AX208" s="22"/>
      <c r="AY208" s="22"/>
      <c r="AZ208" s="22">
        <v>1</v>
      </c>
      <c r="BA208" s="22"/>
      <c r="BB208" s="22"/>
      <c r="BC208" s="22"/>
      <c r="BD208" s="69"/>
      <c r="BE208" s="69"/>
      <c r="BF208" s="69"/>
      <c r="BG208" s="69">
        <v>44812</v>
      </c>
      <c r="BH208" s="69"/>
      <c r="BI208" s="69"/>
      <c r="BJ208" s="69"/>
      <c r="BK208" s="69">
        <v>44825</v>
      </c>
      <c r="BL208" s="69"/>
      <c r="BM208" s="69"/>
      <c r="BN208" s="5"/>
      <c r="BO208" s="22"/>
      <c r="BP208" s="5"/>
      <c r="BQ208" s="5"/>
      <c r="BR208" s="5"/>
      <c r="BS208" s="5"/>
      <c r="BT208" s="5"/>
      <c r="BU208" s="5"/>
      <c r="BV208" s="5"/>
      <c r="BW208" s="5"/>
      <c r="BX208" s="22"/>
      <c r="BY208" s="113">
        <v>0</v>
      </c>
      <c r="BZ208" s="22"/>
      <c r="CA208" s="22"/>
      <c r="CB208" s="9"/>
      <c r="CC208" s="5"/>
      <c r="CD208" s="5"/>
      <c r="CE208" s="113"/>
      <c r="CF208" s="22"/>
      <c r="CG208" s="22"/>
      <c r="CH208" s="9"/>
      <c r="CI208" s="5"/>
      <c r="CJ208" s="5"/>
      <c r="CK208" s="5"/>
      <c r="CL208" s="5"/>
      <c r="CM208" s="22"/>
      <c r="CN208" s="9"/>
      <c r="CO208" s="5">
        <f t="shared" si="35"/>
        <v>0</v>
      </c>
      <c r="CP208" s="77">
        <f t="shared" si="36"/>
        <v>0</v>
      </c>
      <c r="CQ208" s="77">
        <f t="shared" si="37"/>
        <v>0</v>
      </c>
      <c r="CR208" s="14">
        <v>44916</v>
      </c>
      <c r="CS208" s="5">
        <f t="shared" si="38"/>
        <v>12400000</v>
      </c>
      <c r="CT208" s="5"/>
      <c r="CU208" s="10"/>
      <c r="CV208" s="10"/>
      <c r="CW208" s="10" t="s">
        <v>133</v>
      </c>
      <c r="CX208" s="10" t="s">
        <v>133</v>
      </c>
      <c r="CY208" s="10"/>
      <c r="CZ208" s="10" t="s">
        <v>2072</v>
      </c>
      <c r="DA208" t="s">
        <v>601</v>
      </c>
      <c r="DB208" s="122" t="s">
        <v>2173</v>
      </c>
      <c r="DC208" s="122" t="s">
        <v>2135</v>
      </c>
    </row>
    <row r="209" spans="1:107" ht="16.5" customHeight="1">
      <c r="A209" s="119" t="s">
        <v>2174</v>
      </c>
      <c r="B209" s="10">
        <v>2022</v>
      </c>
      <c r="C209" s="244" t="s">
        <v>2175</v>
      </c>
      <c r="D209" s="139" t="s">
        <v>2176</v>
      </c>
      <c r="E209" s="263" t="s">
        <v>2177</v>
      </c>
      <c r="F209" s="10"/>
      <c r="G209" s="10" t="s">
        <v>117</v>
      </c>
      <c r="H209" s="10" t="s">
        <v>118</v>
      </c>
      <c r="I209" s="10" t="s">
        <v>119</v>
      </c>
      <c r="J209" t="s">
        <v>2178</v>
      </c>
      <c r="K209" s="10" t="s">
        <v>2179</v>
      </c>
      <c r="L209" s="10" t="str">
        <f t="shared" si="34"/>
        <v>ANA CAROLINA ALZAMORA BUSTAMANTE___</v>
      </c>
      <c r="M209" s="10" t="s">
        <v>364</v>
      </c>
      <c r="N209" s="93">
        <v>1143375610</v>
      </c>
      <c r="O209" s="132">
        <v>2</v>
      </c>
      <c r="P209" s="10" t="s">
        <v>918</v>
      </c>
      <c r="Q209" s="10" t="s">
        <v>124</v>
      </c>
      <c r="R209" s="10" t="s">
        <v>2180</v>
      </c>
      <c r="S209" s="10"/>
      <c r="T209" s="10"/>
      <c r="U209" s="10"/>
      <c r="V209" s="22"/>
      <c r="W209" s="10"/>
      <c r="X209" s="10"/>
      <c r="Y209" s="10"/>
      <c r="Z209" s="22">
        <v>3017276963</v>
      </c>
      <c r="AA209" s="22">
        <v>0</v>
      </c>
      <c r="AB209" s="22">
        <v>5</v>
      </c>
      <c r="AC209" s="10">
        <v>0</v>
      </c>
      <c r="AD209" s="99">
        <v>44782</v>
      </c>
      <c r="AE209" s="99">
        <v>44782</v>
      </c>
      <c r="AF209" s="99"/>
      <c r="AG209" s="14">
        <v>44934</v>
      </c>
      <c r="AH209" s="113">
        <v>6000000</v>
      </c>
      <c r="AI209" s="128">
        <v>30000000</v>
      </c>
      <c r="AJ209" t="s">
        <v>2181</v>
      </c>
      <c r="AK209" s="10" t="s">
        <v>262</v>
      </c>
      <c r="AL209" s="10">
        <v>654</v>
      </c>
      <c r="AM209" t="s">
        <v>2182</v>
      </c>
      <c r="AN209" s="272">
        <v>44782</v>
      </c>
      <c r="AO209" s="10" t="s">
        <v>131</v>
      </c>
      <c r="AP209" t="s">
        <v>2145</v>
      </c>
      <c r="AQ209" s="22">
        <v>5</v>
      </c>
      <c r="AR209" s="10" t="str">
        <f>IFERROR(VLOOKUP(AQ209,PROGRAMAS!D12:E69,2,0), )</f>
        <v>Propósito 5: Construir Bogotá - Región con gobierno abierto, transparente y ciudadanía consciente</v>
      </c>
      <c r="AS209" s="10">
        <v>57</v>
      </c>
      <c r="AT209" s="10" t="str">
        <f>IFERROR(VLOOKUP(AS209,PROGRAMAS!B10:C67,2,0), )</f>
        <v>Gestión pública local</v>
      </c>
      <c r="AU209" s="10">
        <v>2169</v>
      </c>
      <c r="AV209" s="10" t="str">
        <f>IFERROR(VLOOKUP(AU209,PROGRAMAS!G9:I31,2,0), )</f>
        <v>FORTALECIMIENTO INSTITUCIONAL Y RENDICIÓN DE CUENTAS</v>
      </c>
      <c r="AW209" s="22"/>
      <c r="AX209" s="22"/>
      <c r="AY209" s="22"/>
      <c r="AZ209" s="22">
        <v>1</v>
      </c>
      <c r="BA209" s="22"/>
      <c r="BB209" s="22"/>
      <c r="BC209" s="22"/>
      <c r="BD209" s="69"/>
      <c r="BE209" s="69"/>
      <c r="BF209" s="69"/>
      <c r="BG209" s="69">
        <v>44791</v>
      </c>
      <c r="BH209" s="69"/>
      <c r="BI209" s="69"/>
      <c r="BJ209" s="69"/>
      <c r="BK209" s="69">
        <v>44811</v>
      </c>
      <c r="BL209" s="69"/>
      <c r="BM209" s="69"/>
      <c r="BN209" s="5"/>
      <c r="BO209" s="22"/>
      <c r="BP209" s="5"/>
      <c r="BQ209" s="5"/>
      <c r="BR209" s="5"/>
      <c r="BS209" s="5"/>
      <c r="BT209" s="5"/>
      <c r="BU209" s="5"/>
      <c r="BV209" s="5"/>
      <c r="BW209" s="5"/>
      <c r="BX209" s="22"/>
      <c r="BY209" s="113">
        <v>0</v>
      </c>
      <c r="BZ209" s="22"/>
      <c r="CA209" s="22"/>
      <c r="CB209" s="9"/>
      <c r="CC209" s="5"/>
      <c r="CD209" s="5"/>
      <c r="CE209" s="113"/>
      <c r="CF209" s="22"/>
      <c r="CG209" s="22"/>
      <c r="CH209" s="9"/>
      <c r="CI209" s="5"/>
      <c r="CJ209" s="5"/>
      <c r="CK209" s="5"/>
      <c r="CL209" s="5"/>
      <c r="CM209" s="22"/>
      <c r="CN209" s="9"/>
      <c r="CO209" s="5">
        <f t="shared" si="35"/>
        <v>0</v>
      </c>
      <c r="CP209" s="77">
        <f t="shared" si="36"/>
        <v>0</v>
      </c>
      <c r="CQ209" s="77">
        <f t="shared" si="37"/>
        <v>0</v>
      </c>
      <c r="CR209" s="14">
        <v>44954</v>
      </c>
      <c r="CS209" s="5">
        <f t="shared" ref="CS209" si="39">+AI210+BY209+CE209+CK209</f>
        <v>22600000</v>
      </c>
      <c r="CT209" s="5"/>
      <c r="CU209" s="10"/>
      <c r="CV209" s="10"/>
      <c r="CW209" s="10" t="s">
        <v>133</v>
      </c>
      <c r="CX209" s="10" t="s">
        <v>133</v>
      </c>
      <c r="CY209" s="10"/>
      <c r="CZ209" s="10" t="s">
        <v>2072</v>
      </c>
    </row>
    <row r="210" spans="1:107" ht="16.5" customHeight="1">
      <c r="A210" s="119" t="s">
        <v>2183</v>
      </c>
      <c r="B210" s="10">
        <v>2022</v>
      </c>
      <c r="C210" s="244" t="s">
        <v>2184</v>
      </c>
      <c r="D210" s="139" t="s">
        <v>2185</v>
      </c>
      <c r="E210" s="266" t="s">
        <v>2186</v>
      </c>
      <c r="F210" s="10"/>
      <c r="G210" s="10" t="s">
        <v>117</v>
      </c>
      <c r="H210" s="10" t="s">
        <v>118</v>
      </c>
      <c r="I210" s="10" t="s">
        <v>119</v>
      </c>
      <c r="J210" t="s">
        <v>2187</v>
      </c>
      <c r="K210" s="10" t="s">
        <v>2188</v>
      </c>
      <c r="L210" s="10" t="str">
        <f t="shared" si="34"/>
        <v>CARLOS EDUARDO MONTENEGRO ORTEGA ___</v>
      </c>
      <c r="M210" s="10" t="s">
        <v>364</v>
      </c>
      <c r="N210" s="93">
        <v>79780762</v>
      </c>
      <c r="O210" s="132">
        <v>7</v>
      </c>
      <c r="P210" s="10" t="s">
        <v>123</v>
      </c>
      <c r="Q210" s="10" t="s">
        <v>124</v>
      </c>
      <c r="R210" s="10" t="s">
        <v>2189</v>
      </c>
      <c r="S210" s="10"/>
      <c r="T210" s="10"/>
      <c r="U210" s="10"/>
      <c r="V210" s="22"/>
      <c r="W210" s="10"/>
      <c r="X210" s="10"/>
      <c r="Y210" s="10"/>
      <c r="Z210" s="93" t="s">
        <v>2190</v>
      </c>
      <c r="AA210" s="22">
        <v>0</v>
      </c>
      <c r="AB210" s="22">
        <v>5</v>
      </c>
      <c r="AC210" s="10">
        <v>0</v>
      </c>
      <c r="AD210" s="99">
        <v>44792</v>
      </c>
      <c r="AE210" s="99">
        <v>44792</v>
      </c>
      <c r="AF210" s="99"/>
      <c r="AG210" s="14">
        <v>44944</v>
      </c>
      <c r="AH210" s="264" t="s">
        <v>2191</v>
      </c>
      <c r="AI210" s="264">
        <v>22600000</v>
      </c>
      <c r="AJ210" t="s">
        <v>2192</v>
      </c>
      <c r="AK210" s="14" t="s">
        <v>2130</v>
      </c>
      <c r="AL210" s="10">
        <v>660</v>
      </c>
      <c r="AM210" t="s">
        <v>2193</v>
      </c>
      <c r="AN210" s="272">
        <v>44785</v>
      </c>
      <c r="AO210" s="10" t="s">
        <v>131</v>
      </c>
      <c r="AP210" t="s">
        <v>2071</v>
      </c>
      <c r="AQ210" s="22">
        <v>1</v>
      </c>
      <c r="AR210" s="10" t="str">
        <f>IFERROR(VLOOKUP(AQ210,PROGRAMAS!D13:E70,2,0), )</f>
        <v>Propósito 1: Hacer un nuevo contrato social para incrementar la inclusión social, productiva y política</v>
      </c>
      <c r="AS210" s="10">
        <v>21</v>
      </c>
      <c r="AT210" s="10" t="str">
        <f>IFERROR(VLOOKUP(AS210,PROGRAMAS!B11:C68,2,0), )</f>
        <v>Creación y vida cotidiana: Apropiación ciudadana del arte, la cultura y el patrimonio, para la democracia cultural</v>
      </c>
      <c r="AU210" s="10">
        <v>2078</v>
      </c>
      <c r="AV210" t="s">
        <v>2194</v>
      </c>
      <c r="AW210" s="22"/>
      <c r="AX210" s="22"/>
      <c r="AY210" s="22"/>
      <c r="AZ210" s="22"/>
      <c r="BA210" s="22"/>
      <c r="BB210" s="22"/>
      <c r="BC210" s="22"/>
      <c r="BD210" s="69"/>
      <c r="BE210" s="69"/>
      <c r="BF210" s="69"/>
      <c r="BG210" s="69"/>
      <c r="BH210" s="69"/>
      <c r="BI210" s="69"/>
      <c r="BJ210" s="69"/>
      <c r="BK210" s="69"/>
      <c r="BL210" s="69"/>
      <c r="BM210" s="69"/>
      <c r="BN210" s="5"/>
      <c r="BO210" s="22"/>
      <c r="BP210" s="5"/>
      <c r="BQ210" s="5"/>
      <c r="BR210" s="5"/>
      <c r="BS210" s="5"/>
      <c r="BT210" s="5"/>
      <c r="BU210" s="5"/>
      <c r="BV210" s="5"/>
      <c r="BW210" s="5"/>
      <c r="BX210" s="22"/>
      <c r="BY210" s="113">
        <v>0</v>
      </c>
      <c r="BZ210" s="22"/>
      <c r="CA210" s="22"/>
      <c r="CB210" s="9"/>
      <c r="CC210" s="5"/>
      <c r="CD210" s="5"/>
      <c r="CE210" s="113"/>
      <c r="CF210" s="22"/>
      <c r="CG210" s="22"/>
      <c r="CH210" s="9"/>
      <c r="CI210" s="5"/>
      <c r="CJ210" s="5"/>
      <c r="CK210" s="5"/>
      <c r="CL210" s="5"/>
      <c r="CM210" s="22"/>
      <c r="CN210" s="9"/>
      <c r="CO210" s="5">
        <f t="shared" si="35"/>
        <v>0</v>
      </c>
      <c r="CP210" s="77">
        <f t="shared" si="36"/>
        <v>0</v>
      </c>
      <c r="CQ210" s="77">
        <f t="shared" si="37"/>
        <v>0</v>
      </c>
      <c r="CR210" s="14">
        <v>44944</v>
      </c>
      <c r="CS210" s="5">
        <f t="shared" si="38"/>
        <v>22600000</v>
      </c>
      <c r="CT210" s="5"/>
      <c r="CU210" s="10"/>
      <c r="CV210" s="10"/>
      <c r="CW210" s="10" t="s">
        <v>133</v>
      </c>
      <c r="CX210" s="10" t="s">
        <v>133</v>
      </c>
      <c r="CY210" s="10"/>
      <c r="CZ210" s="10" t="s">
        <v>1995</v>
      </c>
      <c r="DA210" t="s">
        <v>1276</v>
      </c>
      <c r="DB210" s="122" t="s">
        <v>2195</v>
      </c>
      <c r="DC210" s="122" t="s">
        <v>2135</v>
      </c>
    </row>
    <row r="211" spans="1:107" ht="16.5" customHeight="1">
      <c r="A211" s="119" t="s">
        <v>2196</v>
      </c>
      <c r="B211" s="10">
        <v>2022</v>
      </c>
      <c r="C211" s="265" t="s">
        <v>2197</v>
      </c>
      <c r="D211" s="245" t="s">
        <v>2198</v>
      </c>
      <c r="E211" s="266" t="s">
        <v>2199</v>
      </c>
      <c r="F211" s="10"/>
      <c r="G211" s="10" t="s">
        <v>117</v>
      </c>
      <c r="H211" s="10" t="s">
        <v>118</v>
      </c>
      <c r="I211" s="10" t="s">
        <v>119</v>
      </c>
      <c r="J211" t="s">
        <v>2200</v>
      </c>
      <c r="K211" t="s">
        <v>2201</v>
      </c>
      <c r="L211" s="10" t="str">
        <f t="shared" si="34"/>
        <v>MAIRA ALEJANDRA JACANAMEJOY ENRIQUEZ___</v>
      </c>
      <c r="M211" s="10" t="s">
        <v>364</v>
      </c>
      <c r="N211" s="93">
        <v>1004189251</v>
      </c>
      <c r="O211" s="132">
        <v>1</v>
      </c>
      <c r="P211" s="10" t="s">
        <v>709</v>
      </c>
      <c r="Q211" s="10" t="s">
        <v>124</v>
      </c>
      <c r="R211" s="10"/>
      <c r="S211" s="10"/>
      <c r="T211" s="10"/>
      <c r="U211" s="10"/>
      <c r="V211" s="22"/>
      <c r="W211" s="10"/>
      <c r="X211" s="10"/>
      <c r="Y211" s="10"/>
      <c r="Z211" s="22">
        <v>3105365257</v>
      </c>
      <c r="AA211" s="22">
        <v>0</v>
      </c>
      <c r="AB211" s="22">
        <v>5</v>
      </c>
      <c r="AC211" s="10">
        <v>0</v>
      </c>
      <c r="AD211" s="99">
        <v>44790</v>
      </c>
      <c r="AE211" s="99">
        <v>44790</v>
      </c>
      <c r="AF211" s="99"/>
      <c r="AG211" s="14">
        <v>44942</v>
      </c>
      <c r="AH211" s="113">
        <v>4520000</v>
      </c>
      <c r="AI211" s="264">
        <v>22600000</v>
      </c>
      <c r="AJ211" t="s">
        <v>2202</v>
      </c>
      <c r="AK211" s="14" t="s">
        <v>2130</v>
      </c>
      <c r="AL211" s="10">
        <v>662</v>
      </c>
      <c r="AM211" t="s">
        <v>2203</v>
      </c>
      <c r="AN211" s="272">
        <v>44789</v>
      </c>
      <c r="AO211" s="10" t="s">
        <v>131</v>
      </c>
      <c r="AP211" t="s">
        <v>2145</v>
      </c>
      <c r="AQ211" s="22">
        <v>5</v>
      </c>
      <c r="AR211" s="10" t="str">
        <f>IFERROR(VLOOKUP(AQ211,PROGRAMAS!D14:E71,2,0), )</f>
        <v>Propósito 5: Construir Bogotá - Región con gobierno abierto, transparente y ciudadanía consciente</v>
      </c>
      <c r="AS211" s="10">
        <v>57</v>
      </c>
      <c r="AT211" s="10" t="str">
        <f>IFERROR(VLOOKUP(AS211,PROGRAMAS!B12:C69,2,0), )</f>
        <v>Gestión pública local</v>
      </c>
      <c r="AU211" s="10">
        <v>2169</v>
      </c>
      <c r="AV211" s="10" t="str">
        <f>IFERROR(VLOOKUP(AU211,PROGRAMAS!G11:I33,2,0), )</f>
        <v>FORTALECIMIENTO INSTITUCIONAL Y RENDICIÓN DE CUENTAS</v>
      </c>
      <c r="AW211" s="22"/>
      <c r="AX211" s="22"/>
      <c r="AY211" s="22"/>
      <c r="AZ211" s="22"/>
      <c r="BA211" s="22"/>
      <c r="BB211" s="22"/>
      <c r="BC211" s="22"/>
      <c r="BD211" s="69"/>
      <c r="BE211" s="69"/>
      <c r="BF211" s="69"/>
      <c r="BG211" s="69"/>
      <c r="BH211" s="69"/>
      <c r="BI211" s="69"/>
      <c r="BJ211" s="69"/>
      <c r="BK211" s="69"/>
      <c r="BL211" s="69"/>
      <c r="BM211" s="69"/>
      <c r="BN211" s="5"/>
      <c r="BO211" s="22"/>
      <c r="BP211" s="5"/>
      <c r="BQ211" s="5"/>
      <c r="BR211" s="5"/>
      <c r="BS211" s="5"/>
      <c r="BT211" s="5"/>
      <c r="BU211" s="5"/>
      <c r="BV211" s="5"/>
      <c r="BW211" s="5"/>
      <c r="BX211" s="22"/>
      <c r="BY211" s="113">
        <v>0</v>
      </c>
      <c r="BZ211" s="22"/>
      <c r="CA211" s="22"/>
      <c r="CB211" s="9"/>
      <c r="CC211" s="5"/>
      <c r="CD211" s="5"/>
      <c r="CE211" s="113"/>
      <c r="CF211" s="22"/>
      <c r="CG211" s="22"/>
      <c r="CH211" s="9"/>
      <c r="CI211" s="5"/>
      <c r="CJ211" s="5"/>
      <c r="CK211" s="5"/>
      <c r="CL211" s="5"/>
      <c r="CM211" s="22"/>
      <c r="CN211" s="9"/>
      <c r="CO211" s="5">
        <f t="shared" si="35"/>
        <v>0</v>
      </c>
      <c r="CP211" s="77">
        <f t="shared" si="36"/>
        <v>0</v>
      </c>
      <c r="CQ211" s="77">
        <f t="shared" si="37"/>
        <v>0</v>
      </c>
      <c r="CR211" s="14">
        <v>44942</v>
      </c>
      <c r="CS211" s="5">
        <f t="shared" si="38"/>
        <v>22600000</v>
      </c>
      <c r="CT211" s="5"/>
      <c r="CU211" s="10"/>
      <c r="CV211" s="10"/>
      <c r="CW211" s="10" t="s">
        <v>133</v>
      </c>
      <c r="CX211" s="10" t="s">
        <v>133</v>
      </c>
      <c r="CY211" s="10"/>
      <c r="CZ211" s="10" t="s">
        <v>522</v>
      </c>
      <c r="DA211" t="s">
        <v>1276</v>
      </c>
      <c r="DB211" s="122" t="s">
        <v>2195</v>
      </c>
      <c r="DC211" s="122" t="s">
        <v>2135</v>
      </c>
    </row>
    <row r="212" spans="1:107" ht="16.5" customHeight="1">
      <c r="A212" s="119" t="s">
        <v>2204</v>
      </c>
      <c r="B212" s="10">
        <v>2022</v>
      </c>
      <c r="C212" s="244" t="s">
        <v>2205</v>
      </c>
      <c r="D212" s="139" t="s">
        <v>2206</v>
      </c>
      <c r="E212" s="266" t="s">
        <v>2207</v>
      </c>
      <c r="F212" s="10"/>
      <c r="G212" s="10" t="s">
        <v>117</v>
      </c>
      <c r="H212" s="10" t="s">
        <v>118</v>
      </c>
      <c r="I212" s="10" t="s">
        <v>119</v>
      </c>
      <c r="J212" t="s">
        <v>2208</v>
      </c>
      <c r="K212" t="s">
        <v>2209</v>
      </c>
      <c r="L212" s="10" t="str">
        <f t="shared" si="34"/>
        <v>DIANA MARIA GUEVARA ANDRADE___</v>
      </c>
      <c r="M212" s="10" t="s">
        <v>364</v>
      </c>
      <c r="N212" s="93">
        <v>51974973</v>
      </c>
      <c r="O212" s="132">
        <v>6</v>
      </c>
      <c r="P212" s="10" t="s">
        <v>123</v>
      </c>
      <c r="Q212" s="10" t="s">
        <v>124</v>
      </c>
      <c r="R212" s="10" t="s">
        <v>2210</v>
      </c>
      <c r="S212" s="10"/>
      <c r="T212" s="10"/>
      <c r="U212" s="10"/>
      <c r="V212" s="22"/>
      <c r="W212" s="10"/>
      <c r="X212" s="10"/>
      <c r="Y212" s="10"/>
      <c r="Z212" s="22">
        <v>3167410636</v>
      </c>
      <c r="AA212" s="22">
        <v>0</v>
      </c>
      <c r="AB212" s="22">
        <v>5</v>
      </c>
      <c r="AC212" s="10">
        <v>0</v>
      </c>
      <c r="AD212" s="99">
        <v>44783</v>
      </c>
      <c r="AE212" s="99">
        <v>44783</v>
      </c>
      <c r="AF212" s="15">
        <v>44935</v>
      </c>
      <c r="AG212" s="14">
        <v>44935</v>
      </c>
      <c r="AH212" s="113">
        <v>2300000</v>
      </c>
      <c r="AI212" s="264">
        <v>11500000</v>
      </c>
      <c r="AJ212" s="14" t="s">
        <v>2211</v>
      </c>
      <c r="AK212" s="14" t="s">
        <v>2130</v>
      </c>
      <c r="AL212" s="10">
        <v>655</v>
      </c>
      <c r="AM212" t="s">
        <v>2212</v>
      </c>
      <c r="AN212" s="272">
        <v>44782</v>
      </c>
      <c r="AO212" s="10" t="s">
        <v>131</v>
      </c>
      <c r="AP212" t="s">
        <v>2213</v>
      </c>
      <c r="AQ212" s="10">
        <v>2</v>
      </c>
      <c r="AR212" s="10" t="str">
        <f>IFERROR(VLOOKUP(AQ212,PROGRAMAS!D15:E72,2,0), )</f>
        <v>Propósito 2 : Cambiar Nuestros Hábitos de Vida para Reverdecer a Bogotá y Adaptarnos y Mitigar la Crisis Climática</v>
      </c>
      <c r="AS212" s="10">
        <v>34</v>
      </c>
      <c r="AT212" s="10" t="str">
        <f>IFERROR(VLOOKUP(AS212,PROGRAMAS!B13:C70,2,0), )</f>
        <v>Bogotá protectora de los animales</v>
      </c>
      <c r="AU212" s="10">
        <v>2142</v>
      </c>
      <c r="AV212" t="s">
        <v>2214</v>
      </c>
      <c r="AW212" s="22"/>
      <c r="AX212" s="22"/>
      <c r="AY212" s="22"/>
      <c r="AZ212" s="22"/>
      <c r="BA212" s="22"/>
      <c r="BB212" s="22"/>
      <c r="BC212" s="22"/>
      <c r="BD212" s="69"/>
      <c r="BE212" s="69"/>
      <c r="BF212" s="69"/>
      <c r="BG212" s="69"/>
      <c r="BH212" s="69"/>
      <c r="BI212" s="69"/>
      <c r="BJ212" s="69"/>
      <c r="BK212" s="69"/>
      <c r="BL212" s="69"/>
      <c r="BM212" s="69"/>
      <c r="BN212" s="5"/>
      <c r="BO212" s="22"/>
      <c r="BP212" s="5"/>
      <c r="BQ212" s="5"/>
      <c r="BR212" s="5"/>
      <c r="BS212" s="5"/>
      <c r="BT212" s="5"/>
      <c r="BU212" s="5"/>
      <c r="BV212" s="5"/>
      <c r="BW212" s="5"/>
      <c r="BX212" s="22"/>
      <c r="BY212" s="113">
        <v>0</v>
      </c>
      <c r="BZ212" s="22"/>
      <c r="CA212" s="22"/>
      <c r="CB212" s="9"/>
      <c r="CC212" s="5"/>
      <c r="CD212" s="5"/>
      <c r="CE212" s="113"/>
      <c r="CF212" s="22"/>
      <c r="CG212" s="22"/>
      <c r="CH212" s="9"/>
      <c r="CI212" s="5"/>
      <c r="CJ212" s="5"/>
      <c r="CK212" s="5"/>
      <c r="CL212" s="5"/>
      <c r="CM212" s="22"/>
      <c r="CN212" s="9"/>
      <c r="CO212" s="5">
        <f t="shared" si="35"/>
        <v>0</v>
      </c>
      <c r="CP212" s="77">
        <f t="shared" si="36"/>
        <v>0</v>
      </c>
      <c r="CQ212" s="77">
        <f t="shared" si="37"/>
        <v>0</v>
      </c>
      <c r="CR212" s="14">
        <v>44935</v>
      </c>
      <c r="CS212" s="5">
        <f t="shared" si="38"/>
        <v>11500000</v>
      </c>
      <c r="CT212" s="5"/>
      <c r="CU212" s="10"/>
      <c r="CV212" s="10"/>
      <c r="CW212" s="10" t="s">
        <v>133</v>
      </c>
      <c r="CX212" s="10" t="s">
        <v>133</v>
      </c>
      <c r="CY212" s="10"/>
      <c r="CZ212" s="10" t="s">
        <v>203</v>
      </c>
    </row>
    <row r="213" spans="1:107" ht="16.5" customHeight="1">
      <c r="A213" s="119" t="s">
        <v>2215</v>
      </c>
      <c r="B213" s="10">
        <v>2022</v>
      </c>
      <c r="C213" s="244" t="s">
        <v>2216</v>
      </c>
      <c r="D213" s="139" t="s">
        <v>2217</v>
      </c>
      <c r="E213" s="266" t="s">
        <v>2218</v>
      </c>
      <c r="F213" s="10"/>
      <c r="G213" s="10" t="s">
        <v>117</v>
      </c>
      <c r="H213" s="10" t="s">
        <v>118</v>
      </c>
      <c r="I213" s="10" t="s">
        <v>119</v>
      </c>
      <c r="J213" t="s">
        <v>2219</v>
      </c>
      <c r="K213" s="10" t="s">
        <v>359</v>
      </c>
      <c r="L213" s="10" t="str">
        <f t="shared" si="34"/>
        <v>LISETH TAUSA HUERTAS___</v>
      </c>
      <c r="M213" s="10" t="s">
        <v>364</v>
      </c>
      <c r="N213">
        <v>52200462</v>
      </c>
      <c r="O213" s="132">
        <v>7</v>
      </c>
      <c r="P213" s="10" t="s">
        <v>123</v>
      </c>
      <c r="Q213" s="10" t="s">
        <v>124</v>
      </c>
      <c r="R213" s="10" t="s">
        <v>2220</v>
      </c>
      <c r="S213" s="10"/>
      <c r="T213" s="10"/>
      <c r="U213" s="10"/>
      <c r="V213" s="22"/>
      <c r="W213" s="10"/>
      <c r="X213" s="10"/>
      <c r="Y213" s="10"/>
      <c r="Z213" s="22">
        <v>3195626023</v>
      </c>
      <c r="AA213" s="22">
        <v>0</v>
      </c>
      <c r="AB213" s="22">
        <v>5</v>
      </c>
      <c r="AC213" s="10">
        <v>0</v>
      </c>
      <c r="AD213" s="99">
        <v>44785</v>
      </c>
      <c r="AE213" s="99">
        <v>44785</v>
      </c>
      <c r="AF213" s="15">
        <v>44937</v>
      </c>
      <c r="AG213" s="14">
        <v>44937</v>
      </c>
      <c r="AH213" s="113">
        <v>2300000</v>
      </c>
      <c r="AI213" s="128">
        <v>11500000</v>
      </c>
      <c r="AJ213" t="s">
        <v>2221</v>
      </c>
      <c r="AK213" t="s">
        <v>129</v>
      </c>
      <c r="AL213" s="10">
        <v>659</v>
      </c>
      <c r="AM213" t="s">
        <v>2222</v>
      </c>
      <c r="AN213" s="272">
        <v>44785</v>
      </c>
      <c r="AO213" s="10" t="s">
        <v>131</v>
      </c>
      <c r="AP213" t="s">
        <v>1772</v>
      </c>
      <c r="AQ213" s="22">
        <v>1</v>
      </c>
      <c r="AR213" s="10" t="str">
        <f>IFERROR(VLOOKUP(AQ213,PROGRAMAS!D16:E73,2,0), )</f>
        <v>Propósito 1: Hacer un nuevo contrato social para incrementar la inclusión social, productiva y política</v>
      </c>
      <c r="AS213" s="10">
        <v>6</v>
      </c>
      <c r="AT213" s="10" t="s">
        <v>2223</v>
      </c>
      <c r="AU213" s="10">
        <v>2094</v>
      </c>
      <c r="AV213" t="s">
        <v>2224</v>
      </c>
      <c r="AW213" s="22"/>
      <c r="AX213" s="22"/>
      <c r="AY213" s="22"/>
      <c r="AZ213" s="22"/>
      <c r="BA213" s="22"/>
      <c r="BB213" s="22"/>
      <c r="BC213" s="22"/>
      <c r="BD213" s="69"/>
      <c r="BE213" s="69"/>
      <c r="BF213" s="69"/>
      <c r="BG213" s="69"/>
      <c r="BH213" s="69"/>
      <c r="BI213" s="69"/>
      <c r="BJ213" s="69"/>
      <c r="BK213" s="69"/>
      <c r="BL213" s="69"/>
      <c r="BM213" s="69"/>
      <c r="BN213" s="5"/>
      <c r="BO213" s="22"/>
      <c r="BP213" s="5"/>
      <c r="BQ213" s="5"/>
      <c r="BR213" s="5"/>
      <c r="BS213" s="5"/>
      <c r="BT213" s="5"/>
      <c r="BU213" s="5"/>
      <c r="BV213" s="5"/>
      <c r="BW213" s="5"/>
      <c r="BX213" s="22"/>
      <c r="BY213" s="113">
        <v>0</v>
      </c>
      <c r="BZ213" s="22"/>
      <c r="CA213" s="22"/>
      <c r="CB213" s="9"/>
      <c r="CC213" s="5"/>
      <c r="CD213" s="5"/>
      <c r="CE213" s="113"/>
      <c r="CF213" s="22"/>
      <c r="CG213" s="22"/>
      <c r="CH213" s="9"/>
      <c r="CI213" s="5"/>
      <c r="CJ213" s="5"/>
      <c r="CK213" s="5"/>
      <c r="CL213" s="5"/>
      <c r="CM213" s="22"/>
      <c r="CN213" s="9"/>
      <c r="CO213" s="5">
        <f t="shared" si="35"/>
        <v>0</v>
      </c>
      <c r="CP213" s="77">
        <f t="shared" si="36"/>
        <v>0</v>
      </c>
      <c r="CQ213" s="77">
        <f t="shared" si="37"/>
        <v>0</v>
      </c>
      <c r="CR213" s="14">
        <v>44937</v>
      </c>
      <c r="CS213" s="5">
        <f t="shared" si="38"/>
        <v>11500000</v>
      </c>
      <c r="CT213" s="5"/>
      <c r="CU213" s="10"/>
      <c r="CV213" s="10"/>
      <c r="CW213" s="10" t="s">
        <v>133</v>
      </c>
      <c r="CX213" s="10" t="s">
        <v>133</v>
      </c>
      <c r="CY213" s="10"/>
      <c r="CZ213" s="10" t="s">
        <v>2072</v>
      </c>
    </row>
    <row r="214" spans="1:107" ht="16.5" customHeight="1">
      <c r="A214" s="119" t="s">
        <v>2225</v>
      </c>
      <c r="B214" s="10">
        <v>2022</v>
      </c>
      <c r="C214" s="244" t="s">
        <v>2226</v>
      </c>
      <c r="D214" s="139" t="s">
        <v>2227</v>
      </c>
      <c r="E214" s="266" t="s">
        <v>2228</v>
      </c>
      <c r="F214" s="10"/>
      <c r="G214" s="10" t="s">
        <v>117</v>
      </c>
      <c r="H214" s="10" t="s">
        <v>118</v>
      </c>
      <c r="I214" s="10" t="s">
        <v>119</v>
      </c>
      <c r="J214" t="s">
        <v>2229</v>
      </c>
      <c r="K214" s="10" t="s">
        <v>2230</v>
      </c>
      <c r="L214" s="10" t="str">
        <f t="shared" si="34"/>
        <v>AMPARO LILIANA CERON GARCIA___</v>
      </c>
      <c r="M214" s="10" t="s">
        <v>364</v>
      </c>
      <c r="N214" s="93">
        <v>52259651</v>
      </c>
      <c r="O214" s="132">
        <v>7</v>
      </c>
      <c r="P214" s="10" t="s">
        <v>123</v>
      </c>
      <c r="Q214" s="10" t="s">
        <v>124</v>
      </c>
      <c r="R214" s="10"/>
      <c r="S214" s="10"/>
      <c r="T214" s="10"/>
      <c r="U214" s="10"/>
      <c r="V214" s="22"/>
      <c r="W214" s="10"/>
      <c r="X214" s="10"/>
      <c r="Y214" s="10"/>
      <c r="Z214" s="22">
        <v>3015943784</v>
      </c>
      <c r="AA214" s="22">
        <v>0</v>
      </c>
      <c r="AB214" s="22">
        <v>5</v>
      </c>
      <c r="AC214" s="10">
        <v>0</v>
      </c>
      <c r="AD214" s="99">
        <v>44790</v>
      </c>
      <c r="AE214" s="99">
        <v>44791</v>
      </c>
      <c r="AF214" s="134"/>
      <c r="AG214" s="277">
        <v>44943</v>
      </c>
      <c r="AH214" s="113">
        <v>4129000</v>
      </c>
      <c r="AI214" s="128">
        <v>20645000</v>
      </c>
      <c r="AJ214" s="134" t="s">
        <v>2231</v>
      </c>
      <c r="AK214" s="134" t="s">
        <v>129</v>
      </c>
      <c r="AL214" s="10">
        <v>667</v>
      </c>
      <c r="AM214" t="s">
        <v>2232</v>
      </c>
      <c r="AN214" s="272">
        <v>44791</v>
      </c>
      <c r="AO214" s="10" t="s">
        <v>131</v>
      </c>
      <c r="AP214" t="s">
        <v>2233</v>
      </c>
      <c r="AQ214" s="22">
        <v>1</v>
      </c>
      <c r="AR214" s="10" t="str">
        <f>IFERROR(VLOOKUP(AQ214,PROGRAMAS!D17:E74,2,0), )</f>
        <v>Propósito 1: Hacer un nuevo contrato social para incrementar la inclusión social, productiva y política</v>
      </c>
      <c r="AS214" s="10">
        <v>20</v>
      </c>
      <c r="AT214" s="10" t="str">
        <f>IFERROR(VLOOKUP(AS214,PROGRAMAS!B15:C72,2,0), )</f>
        <v>Bogotá, referente en cultura, deporte, recreación y actividad física, con parques para el desarrollo y la salud</v>
      </c>
      <c r="AU214" s="10">
        <v>2072</v>
      </c>
      <c r="AV214" s="10" t="s">
        <v>2234</v>
      </c>
      <c r="AW214" s="22"/>
      <c r="AX214" s="22"/>
      <c r="AY214" s="22"/>
      <c r="AZ214" s="22"/>
      <c r="BA214" s="22"/>
      <c r="BB214" s="22"/>
      <c r="BC214" s="22"/>
      <c r="BD214" s="69"/>
      <c r="BE214" s="69"/>
      <c r="BF214" s="69"/>
      <c r="BG214" s="69"/>
      <c r="BH214" s="69"/>
      <c r="BI214" s="69"/>
      <c r="BJ214" s="69"/>
      <c r="BK214" s="69"/>
      <c r="BL214" s="69"/>
      <c r="BM214" s="69"/>
      <c r="BN214" s="5"/>
      <c r="BO214" s="22"/>
      <c r="BP214" s="5"/>
      <c r="BQ214" s="5"/>
      <c r="BR214" s="5"/>
      <c r="BS214" s="5"/>
      <c r="BT214" s="5"/>
      <c r="BU214" s="5"/>
      <c r="BV214" s="5"/>
      <c r="BW214" s="5"/>
      <c r="BX214" s="22"/>
      <c r="BY214" s="113">
        <v>0</v>
      </c>
      <c r="BZ214" s="22"/>
      <c r="CA214" s="22"/>
      <c r="CB214" s="9"/>
      <c r="CC214" s="5"/>
      <c r="CD214" s="5"/>
      <c r="CE214" s="113"/>
      <c r="CF214" s="22"/>
      <c r="CG214" s="22"/>
      <c r="CH214" s="9"/>
      <c r="CI214" s="5"/>
      <c r="CJ214" s="5"/>
      <c r="CK214" s="5"/>
      <c r="CL214" s="5"/>
      <c r="CM214" s="22"/>
      <c r="CN214" s="9"/>
      <c r="CO214" s="5">
        <f t="shared" si="35"/>
        <v>0</v>
      </c>
      <c r="CP214" s="77">
        <f t="shared" si="36"/>
        <v>0</v>
      </c>
      <c r="CQ214" s="77">
        <f t="shared" si="37"/>
        <v>0</v>
      </c>
      <c r="CR214" s="277">
        <v>44943</v>
      </c>
      <c r="CS214" s="5">
        <f t="shared" si="38"/>
        <v>20645000</v>
      </c>
      <c r="CT214" s="5"/>
      <c r="CU214" s="10"/>
      <c r="CV214" s="10"/>
      <c r="CW214" s="10" t="s">
        <v>133</v>
      </c>
      <c r="CX214" s="10" t="s">
        <v>133</v>
      </c>
      <c r="CY214" s="10"/>
      <c r="CZ214" s="10" t="s">
        <v>522</v>
      </c>
      <c r="DA214" t="s">
        <v>1225</v>
      </c>
      <c r="DB214" s="122" t="s">
        <v>2235</v>
      </c>
      <c r="DC214" s="122" t="s">
        <v>2236</v>
      </c>
    </row>
    <row r="215" spans="1:107" ht="16.5" customHeight="1">
      <c r="A215" s="119" t="s">
        <v>2237</v>
      </c>
      <c r="B215" s="10">
        <v>2022</v>
      </c>
      <c r="C215" s="244" t="s">
        <v>2238</v>
      </c>
      <c r="D215" s="139" t="s">
        <v>2239</v>
      </c>
      <c r="E215" s="266" t="s">
        <v>2240</v>
      </c>
      <c r="F215" s="10"/>
      <c r="G215" s="10" t="s">
        <v>117</v>
      </c>
      <c r="H215" s="10" t="s">
        <v>118</v>
      </c>
      <c r="I215" s="10" t="s">
        <v>119</v>
      </c>
      <c r="J215" t="s">
        <v>2241</v>
      </c>
      <c r="K215" s="10" t="s">
        <v>2242</v>
      </c>
      <c r="L215" s="10" t="str">
        <f t="shared" si="34"/>
        <v>PAOLA ANDREA CHACON TELLEZ___</v>
      </c>
      <c r="M215" s="10" t="s">
        <v>364</v>
      </c>
      <c r="N215" s="93">
        <v>52198155</v>
      </c>
      <c r="O215" s="132">
        <v>2</v>
      </c>
      <c r="P215" s="10" t="s">
        <v>123</v>
      </c>
      <c r="Q215" s="10" t="s">
        <v>124</v>
      </c>
      <c r="R215" s="10" t="s">
        <v>2243</v>
      </c>
      <c r="S215" s="10"/>
      <c r="T215" s="10"/>
      <c r="U215" s="10"/>
      <c r="V215" s="22"/>
      <c r="W215" s="10"/>
      <c r="X215" s="10"/>
      <c r="Y215" s="10"/>
      <c r="Z215" s="22">
        <v>3103109753</v>
      </c>
      <c r="AA215" s="22">
        <v>0</v>
      </c>
      <c r="AB215" s="22">
        <v>4</v>
      </c>
      <c r="AC215" s="10">
        <v>15</v>
      </c>
      <c r="AD215" s="99">
        <v>44791</v>
      </c>
      <c r="AE215" s="99">
        <v>44791</v>
      </c>
      <c r="AF215" s="15"/>
      <c r="AG215" s="14">
        <v>44928</v>
      </c>
      <c r="AH215" s="113">
        <v>6600000</v>
      </c>
      <c r="AI215" s="128">
        <v>29700000</v>
      </c>
      <c r="AJ215" s="276" t="s">
        <v>2244</v>
      </c>
      <c r="AK215" s="134" t="s">
        <v>129</v>
      </c>
      <c r="AL215" s="10">
        <v>666</v>
      </c>
      <c r="AM215" t="s">
        <v>2245</v>
      </c>
      <c r="AN215" s="272">
        <v>44790</v>
      </c>
      <c r="AO215" s="10" t="s">
        <v>131</v>
      </c>
      <c r="AP215" t="s">
        <v>2145</v>
      </c>
      <c r="AQ215" s="22">
        <v>5</v>
      </c>
      <c r="AR215" s="10" t="str">
        <f>IFERROR(VLOOKUP(AQ215,PROGRAMAS!D18:E75,2,0), )</f>
        <v>Propósito 5: Construir Bogotá - Región con gobierno abierto, transparente y ciudadanía consciente</v>
      </c>
      <c r="AS215" s="10">
        <v>57</v>
      </c>
      <c r="AT215" s="10" t="str">
        <f>IFERROR(VLOOKUP(AS215,PROGRAMAS!B16:C73,2,0), )</f>
        <v>Gestión pública local</v>
      </c>
      <c r="AU215" s="10">
        <v>2169</v>
      </c>
      <c r="AV215" s="10" t="str">
        <f>IFERROR(VLOOKUP(AU215,PROGRAMAS!G15:I37,2,0), )</f>
        <v>FORTALECIMIENTO INSTITUCIONAL Y RENDICIÓN DE CUENTAS</v>
      </c>
      <c r="AW215" s="22"/>
      <c r="AX215" s="22"/>
      <c r="AY215" s="22"/>
      <c r="AZ215" s="22"/>
      <c r="BA215" s="22"/>
      <c r="BB215" s="22"/>
      <c r="BC215" s="22"/>
      <c r="BD215" s="69"/>
      <c r="BE215" s="69"/>
      <c r="BF215" s="69"/>
      <c r="BG215" s="69"/>
      <c r="BH215" s="69"/>
      <c r="BI215" s="69"/>
      <c r="BJ215" s="69"/>
      <c r="BK215" s="69"/>
      <c r="BL215" s="69"/>
      <c r="BM215" s="69"/>
      <c r="BN215" s="5"/>
      <c r="BO215" s="22"/>
      <c r="BP215" s="5"/>
      <c r="BQ215" s="5"/>
      <c r="BR215" s="5"/>
      <c r="BS215" s="5"/>
      <c r="BT215" s="5"/>
      <c r="BU215" s="5"/>
      <c r="BV215" s="5"/>
      <c r="BW215" s="5"/>
      <c r="BX215" s="22"/>
      <c r="BY215" s="113">
        <v>0</v>
      </c>
      <c r="BZ215" s="22"/>
      <c r="CA215" s="22"/>
      <c r="CB215" s="9"/>
      <c r="CC215" s="5"/>
      <c r="CD215" s="5"/>
      <c r="CE215" s="113"/>
      <c r="CF215" s="22"/>
      <c r="CG215" s="22"/>
      <c r="CH215" s="9"/>
      <c r="CI215" s="5"/>
      <c r="CJ215" s="5"/>
      <c r="CK215" s="5"/>
      <c r="CL215" s="5"/>
      <c r="CM215" s="22"/>
      <c r="CN215" s="9"/>
      <c r="CO215" s="5">
        <f t="shared" si="35"/>
        <v>0</v>
      </c>
      <c r="CP215" s="77">
        <f t="shared" si="36"/>
        <v>0</v>
      </c>
      <c r="CQ215" s="77">
        <f t="shared" si="37"/>
        <v>0</v>
      </c>
      <c r="CR215" s="14">
        <v>44928</v>
      </c>
      <c r="CS215" s="5">
        <f t="shared" si="38"/>
        <v>29700000</v>
      </c>
      <c r="CT215" s="5"/>
      <c r="CU215" s="10"/>
      <c r="CV215" s="10"/>
      <c r="CW215" s="10" t="s">
        <v>133</v>
      </c>
      <c r="CX215" s="10" t="s">
        <v>133</v>
      </c>
      <c r="CY215" s="10"/>
      <c r="CZ215" s="10" t="s">
        <v>203</v>
      </c>
    </row>
    <row r="216" spans="1:107" ht="16.5" customHeight="1">
      <c r="A216" s="119" t="s">
        <v>2246</v>
      </c>
      <c r="B216" s="10">
        <v>2022</v>
      </c>
      <c r="C216" s="244" t="s">
        <v>2247</v>
      </c>
      <c r="D216" s="139" t="s">
        <v>2247</v>
      </c>
      <c r="E216" s="266" t="s">
        <v>2248</v>
      </c>
      <c r="F216" s="10"/>
      <c r="G216" s="10" t="s">
        <v>2063</v>
      </c>
      <c r="H216" s="10" t="s">
        <v>118</v>
      </c>
      <c r="I216" s="10" t="s">
        <v>2064</v>
      </c>
      <c r="J216" t="s">
        <v>2249</v>
      </c>
      <c r="K216" s="10" t="s">
        <v>2250</v>
      </c>
      <c r="L216" s="10" t="str">
        <f t="shared" si="34"/>
        <v>SECRETARÍA DISTRITAL DE DESARROLLO ECONÓMICO___</v>
      </c>
      <c r="M216" s="10" t="s">
        <v>1849</v>
      </c>
      <c r="N216">
        <v>899999061</v>
      </c>
      <c r="O216" s="132">
        <v>9</v>
      </c>
      <c r="P216" s="10" t="s">
        <v>123</v>
      </c>
      <c r="Q216" s="10" t="s">
        <v>1850</v>
      </c>
      <c r="R216" s="10"/>
      <c r="S216" s="10"/>
      <c r="T216" s="10"/>
      <c r="U216" s="10" t="s">
        <v>1849</v>
      </c>
      <c r="V216">
        <v>899999061</v>
      </c>
      <c r="W216" s="10"/>
      <c r="X216" s="10"/>
      <c r="Y216" s="10"/>
      <c r="Z216" s="22"/>
      <c r="AA216" s="22">
        <v>0</v>
      </c>
      <c r="AB216" s="22">
        <v>12</v>
      </c>
      <c r="AC216" s="10">
        <v>0</v>
      </c>
      <c r="AD216" s="99">
        <v>44769</v>
      </c>
      <c r="AE216" s="99">
        <v>44769</v>
      </c>
      <c r="AF216" s="15"/>
      <c r="AG216" s="14">
        <v>45133</v>
      </c>
      <c r="AH216" s="113">
        <v>0</v>
      </c>
      <c r="AI216" s="128">
        <v>0</v>
      </c>
      <c r="AK216" s="11"/>
      <c r="AL216" s="10"/>
      <c r="AM216"/>
      <c r="AN216" s="73"/>
      <c r="AO216" s="10"/>
      <c r="AP216" s="93"/>
      <c r="AQ216" s="22"/>
      <c r="AR216" s="10">
        <f>IFERROR(VLOOKUP(AQ216,PROGRAMAS!D19:E76,2,0), )</f>
        <v>0</v>
      </c>
      <c r="AS216" s="10"/>
      <c r="AT216" s="10">
        <f>IFERROR(VLOOKUP(AS216,PROGRAMAS!B17:C74,2,0), )</f>
        <v>0</v>
      </c>
      <c r="AU216" s="10"/>
      <c r="AV216" s="10">
        <f>IFERROR(VLOOKUP(AU216,PROGRAMAS!G16:I38,2,0), )</f>
        <v>0</v>
      </c>
      <c r="AW216" s="22"/>
      <c r="AX216" s="22"/>
      <c r="AY216" s="22"/>
      <c r="AZ216" s="22"/>
      <c r="BA216" s="22"/>
      <c r="BB216" s="22"/>
      <c r="BC216" s="22"/>
      <c r="BD216" s="69"/>
      <c r="BE216" s="69"/>
      <c r="BF216" s="69"/>
      <c r="BG216" s="69"/>
      <c r="BH216" s="69"/>
      <c r="BI216" s="69"/>
      <c r="BJ216" s="69"/>
      <c r="BK216" s="69"/>
      <c r="BL216" s="69"/>
      <c r="BM216" s="69"/>
      <c r="BN216" s="5"/>
      <c r="BO216" s="22"/>
      <c r="BP216" s="5"/>
      <c r="BQ216" s="5"/>
      <c r="BR216" s="5"/>
      <c r="BS216" s="5"/>
      <c r="BT216" s="5"/>
      <c r="BU216" s="5"/>
      <c r="BV216" s="5"/>
      <c r="BW216" s="5"/>
      <c r="BX216" s="22"/>
      <c r="BY216" s="113">
        <v>0</v>
      </c>
      <c r="BZ216" s="22"/>
      <c r="CA216" s="22"/>
      <c r="CB216" s="9"/>
      <c r="CC216" s="5"/>
      <c r="CD216" s="5"/>
      <c r="CE216" s="113"/>
      <c r="CF216" s="22"/>
      <c r="CG216" s="22"/>
      <c r="CH216" s="9"/>
      <c r="CI216" s="5"/>
      <c r="CJ216" s="5"/>
      <c r="CK216" s="5"/>
      <c r="CL216" s="5"/>
      <c r="CM216" s="22"/>
      <c r="CN216" s="9"/>
      <c r="CO216" s="5">
        <f t="shared" si="35"/>
        <v>0</v>
      </c>
      <c r="CP216" s="77">
        <f t="shared" si="36"/>
        <v>0</v>
      </c>
      <c r="CQ216" s="77">
        <f t="shared" si="37"/>
        <v>0</v>
      </c>
      <c r="CR216" s="14">
        <v>45133</v>
      </c>
      <c r="CS216" s="5">
        <f t="shared" si="38"/>
        <v>0</v>
      </c>
      <c r="CT216" s="5"/>
      <c r="CU216" s="10"/>
      <c r="CV216" s="10"/>
      <c r="CW216" s="10" t="s">
        <v>132</v>
      </c>
      <c r="CX216" s="10" t="s">
        <v>133</v>
      </c>
      <c r="CY216" s="10"/>
    </row>
    <row r="217" spans="1:107" ht="16.5" customHeight="1">
      <c r="A217" s="119" t="s">
        <v>2251</v>
      </c>
      <c r="B217" s="10">
        <v>2022</v>
      </c>
      <c r="C217" s="244" t="s">
        <v>2252</v>
      </c>
      <c r="D217" s="139" t="s">
        <v>2253</v>
      </c>
      <c r="E217" s="266" t="s">
        <v>2254</v>
      </c>
      <c r="F217" s="10"/>
      <c r="G217" s="10" t="s">
        <v>2063</v>
      </c>
      <c r="H217" s="10" t="s">
        <v>118</v>
      </c>
      <c r="I217" s="10" t="s">
        <v>2064</v>
      </c>
      <c r="J217" s="273" t="s">
        <v>2255</v>
      </c>
      <c r="K217" s="10" t="s">
        <v>2256</v>
      </c>
      <c r="L217" s="10" t="str">
        <f t="shared" si="34"/>
        <v>CORPORACIÓN PARA EL DESARROLLO DE LAS MICROEMPRESAS-PROPAIS___</v>
      </c>
      <c r="M217" s="10" t="s">
        <v>1849</v>
      </c>
      <c r="N217" s="93">
        <v>800250713</v>
      </c>
      <c r="O217" s="132">
        <v>7</v>
      </c>
      <c r="P217" s="10" t="s">
        <v>123</v>
      </c>
      <c r="Q217" s="10" t="s">
        <v>1850</v>
      </c>
      <c r="R217" s="10"/>
      <c r="S217" s="10"/>
      <c r="T217" s="10"/>
      <c r="U217" s="10" t="s">
        <v>1849</v>
      </c>
      <c r="V217" s="93">
        <v>800250713</v>
      </c>
      <c r="W217" s="10"/>
      <c r="X217" s="10"/>
      <c r="Y217" s="10"/>
      <c r="Z217" s="22">
        <v>7437496</v>
      </c>
      <c r="AA217" s="22">
        <v>0</v>
      </c>
      <c r="AB217" s="22">
        <v>8</v>
      </c>
      <c r="AC217" s="10">
        <v>6</v>
      </c>
      <c r="AD217" s="99">
        <v>44798</v>
      </c>
      <c r="AE217" s="99">
        <v>44798</v>
      </c>
      <c r="AF217" s="11"/>
      <c r="AG217" s="14">
        <v>45046</v>
      </c>
      <c r="AH217" s="113"/>
      <c r="AI217" s="128">
        <v>888422613</v>
      </c>
      <c r="AJ217" s="276">
        <v>3344101229866</v>
      </c>
      <c r="AK217" s="134" t="s">
        <v>129</v>
      </c>
      <c r="AL217" s="146">
        <v>668</v>
      </c>
      <c r="AM217" t="s">
        <v>2257</v>
      </c>
      <c r="AN217" s="272">
        <v>44791</v>
      </c>
      <c r="AO217" s="10" t="s">
        <v>131</v>
      </c>
      <c r="AP217" t="s">
        <v>1772</v>
      </c>
      <c r="AQ217" s="22">
        <v>1</v>
      </c>
      <c r="AR217" s="10" t="str">
        <f>IFERROR(VLOOKUP(AQ217,PROGRAMAS!D20:E77,2,0), )</f>
        <v>Propósito 1: Hacer un nuevo contrato social para incrementar la inclusión social, productiva y política</v>
      </c>
      <c r="AS217" s="10">
        <v>6</v>
      </c>
      <c r="AT217" s="10" t="s">
        <v>2223</v>
      </c>
      <c r="AU217" s="10">
        <v>2094</v>
      </c>
      <c r="AV217" t="s">
        <v>2224</v>
      </c>
      <c r="AW217" s="22"/>
      <c r="AX217" s="22"/>
      <c r="AY217" s="22"/>
      <c r="AZ217" s="22"/>
      <c r="BA217" s="22"/>
      <c r="BB217" s="22"/>
      <c r="BC217" s="22"/>
      <c r="BD217" s="69"/>
      <c r="BE217" s="69"/>
      <c r="BF217" s="69"/>
      <c r="BG217" s="69"/>
      <c r="BH217" s="69"/>
      <c r="BI217" s="69"/>
      <c r="BJ217" s="69"/>
      <c r="BK217" s="69"/>
      <c r="BL217" s="69"/>
      <c r="BM217" s="69"/>
      <c r="BN217" s="5"/>
      <c r="BO217" s="22"/>
      <c r="BP217" s="5"/>
      <c r="BQ217" s="5"/>
      <c r="BR217" s="5"/>
      <c r="BS217" s="5"/>
      <c r="BT217" s="5"/>
      <c r="BU217" s="5"/>
      <c r="BV217" s="5"/>
      <c r="BW217" s="5"/>
      <c r="BX217" s="22"/>
      <c r="BY217" s="113">
        <v>0</v>
      </c>
      <c r="BZ217" s="22"/>
      <c r="CA217" s="22"/>
      <c r="CB217" s="9"/>
      <c r="CC217" s="5"/>
      <c r="CD217" s="5"/>
      <c r="CE217" s="113"/>
      <c r="CF217" s="22"/>
      <c r="CG217" s="22"/>
      <c r="CH217" s="9"/>
      <c r="CI217" s="5"/>
      <c r="CJ217" s="5"/>
      <c r="CK217" s="5"/>
      <c r="CL217" s="5"/>
      <c r="CM217" s="22"/>
      <c r="CN217" s="9"/>
      <c r="CO217" s="5">
        <f t="shared" si="35"/>
        <v>0</v>
      </c>
      <c r="CP217" s="77">
        <f t="shared" si="36"/>
        <v>0</v>
      </c>
      <c r="CQ217" s="77">
        <f t="shared" si="37"/>
        <v>0</v>
      </c>
      <c r="CR217" s="14">
        <v>45046</v>
      </c>
      <c r="CS217" s="5">
        <f t="shared" si="38"/>
        <v>888422613</v>
      </c>
      <c r="CT217" s="5"/>
      <c r="CU217" s="10"/>
      <c r="CV217" s="10"/>
      <c r="CW217" s="10" t="s">
        <v>132</v>
      </c>
      <c r="CX217" s="10" t="s">
        <v>133</v>
      </c>
      <c r="CY217" s="10"/>
    </row>
    <row r="218" spans="1:107" ht="16.5" customHeight="1">
      <c r="A218" s="119" t="s">
        <v>2258</v>
      </c>
      <c r="B218" s="10">
        <v>2022</v>
      </c>
      <c r="C218" s="244" t="s">
        <v>2259</v>
      </c>
      <c r="D218" s="139" t="s">
        <v>2260</v>
      </c>
      <c r="E218" s="266" t="s">
        <v>2261</v>
      </c>
      <c r="F218" s="10"/>
      <c r="G218" s="10" t="s">
        <v>117</v>
      </c>
      <c r="H218" s="10" t="s">
        <v>118</v>
      </c>
      <c r="I218" s="10" t="s">
        <v>119</v>
      </c>
      <c r="J218" t="s">
        <v>2262</v>
      </c>
      <c r="K218" s="10" t="s">
        <v>2263</v>
      </c>
      <c r="L218" s="10" t="str">
        <f t="shared" si="34"/>
        <v>JORGE ALEJANDRO DELGADO GONGORA___</v>
      </c>
      <c r="M218" s="10" t="s">
        <v>364</v>
      </c>
      <c r="N218" s="93">
        <v>80799640</v>
      </c>
      <c r="O218" s="132">
        <v>4</v>
      </c>
      <c r="P218" s="10" t="s">
        <v>123</v>
      </c>
      <c r="Q218" s="10" t="s">
        <v>124</v>
      </c>
      <c r="R218" s="10" t="s">
        <v>2264</v>
      </c>
      <c r="S218" s="10"/>
      <c r="T218" s="10"/>
      <c r="U218" s="10"/>
      <c r="V218" s="22"/>
      <c r="W218" s="10"/>
      <c r="X218" s="10"/>
      <c r="Y218" s="10"/>
      <c r="Z218" s="22">
        <v>3022161350</v>
      </c>
      <c r="AA218" s="22">
        <v>0</v>
      </c>
      <c r="AB218" s="22">
        <v>4</v>
      </c>
      <c r="AC218" s="10">
        <v>15</v>
      </c>
      <c r="AD218" s="99">
        <v>44790</v>
      </c>
      <c r="AE218" s="99">
        <v>44425</v>
      </c>
      <c r="AF218" s="15"/>
      <c r="AG218" s="14">
        <v>44957</v>
      </c>
      <c r="AH218" s="113">
        <v>3100000</v>
      </c>
      <c r="AI218" s="128">
        <v>13950000</v>
      </c>
      <c r="AJ218" t="s">
        <v>2265</v>
      </c>
      <c r="AK218" t="s">
        <v>129</v>
      </c>
      <c r="AL218" s="10">
        <v>663</v>
      </c>
      <c r="AM218" t="s">
        <v>2266</v>
      </c>
      <c r="AN218" s="272">
        <v>44789</v>
      </c>
      <c r="AO218" s="10" t="s">
        <v>1856</v>
      </c>
      <c r="AP218" t="s">
        <v>2145</v>
      </c>
      <c r="AQ218" s="22" t="s">
        <v>2133</v>
      </c>
      <c r="AR218" s="10" t="str">
        <f>IFERROR(VLOOKUP(AQ218,PROGRAMAS!D21:E78,2,0), )</f>
        <v>FUNCIONAMIENTO</v>
      </c>
      <c r="AS218" s="10" t="s">
        <v>1857</v>
      </c>
      <c r="AT218" s="10" t="str">
        <f>IFERROR(VLOOKUP(AS218,PROGRAMAS!B19:C76,2,0), )</f>
        <v>FUNCIONAMIENTO</v>
      </c>
      <c r="AU218" s="10">
        <v>2169</v>
      </c>
      <c r="AV218" s="10" t="str">
        <f>IFERROR(VLOOKUP(AU218,PROGRAMAS!G18:I40,2,0), )</f>
        <v>FORTALECIMIENTO INSTITUCIONAL Y RENDICIÓN DE CUENTAS</v>
      </c>
      <c r="AW218" s="22"/>
      <c r="AX218" s="22"/>
      <c r="AY218" s="22"/>
      <c r="AZ218" s="22"/>
      <c r="BA218" s="22"/>
      <c r="BB218" s="22"/>
      <c r="BC218" s="22"/>
      <c r="BD218" s="69"/>
      <c r="BE218" s="69"/>
      <c r="BF218" s="69"/>
      <c r="BG218" s="69"/>
      <c r="BH218" s="69"/>
      <c r="BI218" s="69"/>
      <c r="BJ218" s="69"/>
      <c r="BK218" s="69"/>
      <c r="BL218" s="69"/>
      <c r="BM218" s="69"/>
      <c r="BN218" s="5"/>
      <c r="BO218" s="22"/>
      <c r="BP218" s="5"/>
      <c r="BQ218" s="5"/>
      <c r="BR218" s="5"/>
      <c r="BS218" s="5"/>
      <c r="BT218" s="5"/>
      <c r="BU218" s="5"/>
      <c r="BV218" s="5"/>
      <c r="BW218" s="5"/>
      <c r="BX218" s="22"/>
      <c r="BY218" s="113">
        <v>0</v>
      </c>
      <c r="BZ218" s="22"/>
      <c r="CA218" s="22"/>
      <c r="CB218" s="9"/>
      <c r="CC218" s="5"/>
      <c r="CD218" s="5"/>
      <c r="CE218" s="113"/>
      <c r="CF218" s="22"/>
      <c r="CG218" s="22"/>
      <c r="CH218" s="9"/>
      <c r="CI218" s="5"/>
      <c r="CJ218" s="5"/>
      <c r="CK218" s="5"/>
      <c r="CL218" s="5"/>
      <c r="CM218" s="22"/>
      <c r="CN218" s="9"/>
      <c r="CO218" s="5">
        <f t="shared" si="35"/>
        <v>0</v>
      </c>
      <c r="CP218" s="77">
        <f t="shared" si="36"/>
        <v>0</v>
      </c>
      <c r="CQ218" s="77">
        <f t="shared" si="37"/>
        <v>0</v>
      </c>
      <c r="CR218" s="14">
        <v>44957</v>
      </c>
      <c r="CS218" s="5">
        <f t="shared" si="38"/>
        <v>13950000</v>
      </c>
      <c r="CT218" s="5"/>
      <c r="CU218" s="10"/>
      <c r="CV218" s="10"/>
      <c r="CW218" s="10" t="s">
        <v>132</v>
      </c>
      <c r="CX218" s="10" t="s">
        <v>133</v>
      </c>
      <c r="CY218" s="10"/>
      <c r="CZ218" s="10" t="s">
        <v>1995</v>
      </c>
    </row>
    <row r="219" spans="1:107" ht="16.5" customHeight="1">
      <c r="A219" s="119" t="s">
        <v>2267</v>
      </c>
      <c r="B219" s="10">
        <v>2022</v>
      </c>
      <c r="C219" s="244" t="s">
        <v>2268</v>
      </c>
      <c r="D219" s="139" t="s">
        <v>2269</v>
      </c>
      <c r="E219" s="266" t="s">
        <v>2270</v>
      </c>
      <c r="F219" s="10"/>
      <c r="G219" s="10" t="s">
        <v>117</v>
      </c>
      <c r="H219" s="10" t="s">
        <v>118</v>
      </c>
      <c r="I219" s="10" t="s">
        <v>119</v>
      </c>
      <c r="J219" t="s">
        <v>2271</v>
      </c>
      <c r="K219" s="10" t="s">
        <v>2272</v>
      </c>
      <c r="L219" s="10" t="str">
        <f t="shared" si="34"/>
        <v>ARISTÓTELES VASQUEZ PEÑA___</v>
      </c>
      <c r="M219" s="10" t="s">
        <v>364</v>
      </c>
      <c r="N219" s="93">
        <v>79403955</v>
      </c>
      <c r="O219" s="132">
        <v>6</v>
      </c>
      <c r="P219" s="10" t="s">
        <v>123</v>
      </c>
      <c r="Q219" s="10" t="s">
        <v>124</v>
      </c>
      <c r="R219" s="10"/>
      <c r="S219" s="10"/>
      <c r="T219" s="10"/>
      <c r="U219" s="10"/>
      <c r="V219" s="22"/>
      <c r="W219" s="10"/>
      <c r="X219" s="10"/>
      <c r="Y219" s="10"/>
      <c r="Z219" s="22">
        <v>3222575248</v>
      </c>
      <c r="AA219" s="22"/>
      <c r="AB219" s="22">
        <v>5</v>
      </c>
      <c r="AC219" s="10"/>
      <c r="AD219" s="99">
        <v>44798</v>
      </c>
      <c r="AE219" s="99">
        <v>44798</v>
      </c>
      <c r="AF219" s="15"/>
      <c r="AG219" s="14">
        <v>44950</v>
      </c>
      <c r="AH219" s="113">
        <v>2300000</v>
      </c>
      <c r="AI219" s="128">
        <v>11500000</v>
      </c>
      <c r="AJ219" t="s">
        <v>2273</v>
      </c>
      <c r="AK219" t="s">
        <v>129</v>
      </c>
      <c r="AL219" s="10">
        <v>674</v>
      </c>
      <c r="AM219" t="s">
        <v>2274</v>
      </c>
      <c r="AN219" s="272">
        <v>44797</v>
      </c>
      <c r="AO219" s="10" t="s">
        <v>131</v>
      </c>
      <c r="AP219" t="s">
        <v>2275</v>
      </c>
      <c r="AQ219" s="22">
        <v>3</v>
      </c>
      <c r="AR219" s="10" t="str">
        <f>IFERROR(VLOOKUP(AQ219,PROGRAMAS!D22:E79,2,0), )</f>
        <v>Propósito 3: Inspirar confianza y legitimidad para vivir sin miedo y ser epicentro de cultura ciudadana, paz y reconciliación</v>
      </c>
      <c r="AS219" s="10">
        <v>43</v>
      </c>
      <c r="AT219" s="10" t="s">
        <v>2276</v>
      </c>
      <c r="AU219" s="10">
        <v>2164</v>
      </c>
      <c r="AV219" s="10" t="str">
        <f>IFERROR(VLOOKUP(AU219,PROGRAMAS!G19:I41,2,0), )</f>
        <v>TEUSAQUILLO RESPIRA CONFIANZA Y SEGURIDAD CIUDADANA</v>
      </c>
      <c r="AW219" s="22"/>
      <c r="AX219" s="22"/>
      <c r="AY219" s="22"/>
      <c r="AZ219" s="22"/>
      <c r="BA219" s="22"/>
      <c r="BB219" s="22"/>
      <c r="BC219" s="22"/>
      <c r="BD219" s="69"/>
      <c r="BE219" s="69"/>
      <c r="BF219" s="69"/>
      <c r="BG219" s="69"/>
      <c r="BH219" s="69"/>
      <c r="BI219" s="69"/>
      <c r="BJ219" s="69"/>
      <c r="BK219" s="69"/>
      <c r="BL219" s="69"/>
      <c r="BM219" s="69"/>
      <c r="BN219" s="5"/>
      <c r="BO219" s="22"/>
      <c r="BP219" s="5"/>
      <c r="BQ219" s="5"/>
      <c r="BR219" s="5"/>
      <c r="BS219" s="5"/>
      <c r="BT219" s="5"/>
      <c r="BU219" s="5"/>
      <c r="BV219" s="5"/>
      <c r="BW219" s="5"/>
      <c r="BX219" s="22"/>
      <c r="BY219" s="113">
        <v>0</v>
      </c>
      <c r="BZ219" s="22"/>
      <c r="CA219" s="22"/>
      <c r="CB219" s="9"/>
      <c r="CC219" s="5"/>
      <c r="CD219" s="5"/>
      <c r="CE219" s="113"/>
      <c r="CF219" s="22"/>
      <c r="CG219" s="22"/>
      <c r="CH219" s="9"/>
      <c r="CI219" s="5"/>
      <c r="CJ219" s="5"/>
      <c r="CK219" s="5"/>
      <c r="CL219" s="5"/>
      <c r="CM219" s="22"/>
      <c r="CN219" s="9"/>
      <c r="CO219" s="5">
        <f t="shared" si="35"/>
        <v>0</v>
      </c>
      <c r="CP219" s="77">
        <f t="shared" si="36"/>
        <v>0</v>
      </c>
      <c r="CQ219" s="77">
        <f t="shared" si="37"/>
        <v>0</v>
      </c>
      <c r="CR219" s="14">
        <v>44950</v>
      </c>
      <c r="CS219" s="5">
        <f t="shared" si="38"/>
        <v>11500000</v>
      </c>
      <c r="CT219" s="5"/>
      <c r="CU219" s="10"/>
      <c r="CV219" s="10"/>
      <c r="CW219" s="10" t="s">
        <v>132</v>
      </c>
      <c r="CX219" s="10" t="s">
        <v>133</v>
      </c>
      <c r="CY219" s="10"/>
      <c r="CZ219" s="10" t="s">
        <v>522</v>
      </c>
    </row>
    <row r="220" spans="1:107" ht="16.5" customHeight="1">
      <c r="A220" s="119" t="s">
        <v>2277</v>
      </c>
      <c r="B220" s="10">
        <v>2022</v>
      </c>
      <c r="C220" s="244" t="s">
        <v>2278</v>
      </c>
      <c r="D220" s="139" t="s">
        <v>2279</v>
      </c>
      <c r="E220" s="266" t="s">
        <v>2280</v>
      </c>
      <c r="F220" s="10"/>
      <c r="G220" s="10" t="s">
        <v>117</v>
      </c>
      <c r="H220" s="10" t="s">
        <v>118</v>
      </c>
      <c r="I220" s="10" t="s">
        <v>119</v>
      </c>
      <c r="J220" t="s">
        <v>2281</v>
      </c>
      <c r="K220" t="s">
        <v>2282</v>
      </c>
      <c r="L220" s="10" t="str">
        <f t="shared" si="34"/>
        <v>LEONARDO ARAGON BOHORQUEZ___</v>
      </c>
      <c r="M220" s="10" t="s">
        <v>364</v>
      </c>
      <c r="N220" s="93">
        <v>1012367914</v>
      </c>
      <c r="O220" s="132">
        <v>7</v>
      </c>
      <c r="P220" s="10" t="s">
        <v>123</v>
      </c>
      <c r="Q220" s="10" t="s">
        <v>124</v>
      </c>
      <c r="R220" s="10"/>
      <c r="S220" s="10"/>
      <c r="T220" s="10"/>
      <c r="U220" s="10"/>
      <c r="V220" s="22"/>
      <c r="W220" s="10"/>
      <c r="X220" s="10"/>
      <c r="Y220" s="10"/>
      <c r="Z220" s="22">
        <v>3014120843</v>
      </c>
      <c r="AA220" s="22"/>
      <c r="AB220" s="22">
        <v>5</v>
      </c>
      <c r="AC220" s="10"/>
      <c r="AD220" s="99">
        <v>44797</v>
      </c>
      <c r="AE220" s="99">
        <v>44797</v>
      </c>
      <c r="AF220" s="15"/>
      <c r="AG220" s="14">
        <v>44949</v>
      </c>
      <c r="AH220" s="113">
        <v>2300000</v>
      </c>
      <c r="AI220" s="128">
        <v>11500000</v>
      </c>
      <c r="AJ220" t="s">
        <v>2283</v>
      </c>
      <c r="AK220" t="s">
        <v>129</v>
      </c>
      <c r="AL220" s="10">
        <v>675</v>
      </c>
      <c r="AM220" t="s">
        <v>2284</v>
      </c>
      <c r="AN220" s="272">
        <v>44797</v>
      </c>
      <c r="AO220" s="10" t="s">
        <v>131</v>
      </c>
      <c r="AP220" t="s">
        <v>2172</v>
      </c>
      <c r="AQ220" s="22"/>
      <c r="AR220" s="10">
        <f>IFERROR(VLOOKUP(AQ220,PROGRAMAS!D23:E80,2,0), )</f>
        <v>0</v>
      </c>
      <c r="AS220" s="10"/>
      <c r="AT220" s="10">
        <f>IFERROR(VLOOKUP(AS220,PROGRAMAS!B21:C78,2,0), )</f>
        <v>0</v>
      </c>
      <c r="AU220" s="10"/>
      <c r="AV220" s="10">
        <f>IFERROR(VLOOKUP(AU220,PROGRAMAS!G20:I42,2,0), )</f>
        <v>0</v>
      </c>
      <c r="AW220" s="22"/>
      <c r="AX220" s="22"/>
      <c r="AY220" s="22"/>
      <c r="AZ220" s="22"/>
      <c r="BA220" s="22"/>
      <c r="BB220" s="22"/>
      <c r="BC220" s="22"/>
      <c r="BD220" s="69"/>
      <c r="BE220" s="69"/>
      <c r="BF220" s="69"/>
      <c r="BG220" s="69"/>
      <c r="BH220" s="69"/>
      <c r="BI220" s="69"/>
      <c r="BJ220" s="69"/>
      <c r="BK220" s="69"/>
      <c r="BL220" s="69"/>
      <c r="BM220" s="69"/>
      <c r="BN220" s="5"/>
      <c r="BO220" s="22"/>
      <c r="BP220" s="5"/>
      <c r="BQ220" s="5"/>
      <c r="BR220" s="5"/>
      <c r="BS220" s="5"/>
      <c r="BT220" s="5"/>
      <c r="BU220" s="5"/>
      <c r="BV220" s="5"/>
      <c r="BW220" s="5"/>
      <c r="BX220" s="22"/>
      <c r="BY220" s="113">
        <v>0</v>
      </c>
      <c r="BZ220" s="22"/>
      <c r="CA220" s="22"/>
      <c r="CB220" s="9"/>
      <c r="CC220" s="5"/>
      <c r="CD220" s="5"/>
      <c r="CE220" s="113"/>
      <c r="CF220" s="22"/>
      <c r="CG220" s="22"/>
      <c r="CH220" s="9"/>
      <c r="CI220" s="5"/>
      <c r="CJ220" s="5"/>
      <c r="CK220" s="5"/>
      <c r="CL220" s="5"/>
      <c r="CM220" s="22"/>
      <c r="CN220" s="9"/>
      <c r="CO220" s="5">
        <f t="shared" si="35"/>
        <v>0</v>
      </c>
      <c r="CP220" s="77">
        <f t="shared" si="36"/>
        <v>0</v>
      </c>
      <c r="CQ220" s="77">
        <f t="shared" si="37"/>
        <v>0</v>
      </c>
      <c r="CR220" s="14">
        <v>44949</v>
      </c>
      <c r="CS220" s="5">
        <f t="shared" si="38"/>
        <v>11500000</v>
      </c>
      <c r="CT220" s="5"/>
      <c r="CU220" s="10"/>
      <c r="CV220" s="10"/>
      <c r="CW220" s="10"/>
      <c r="CX220" s="10"/>
      <c r="CY220" s="10"/>
      <c r="CZ220" s="10" t="s">
        <v>522</v>
      </c>
    </row>
    <row r="221" spans="1:107" ht="16.5" customHeight="1">
      <c r="A221" s="119" t="s">
        <v>2285</v>
      </c>
      <c r="B221" s="10">
        <v>2022</v>
      </c>
      <c r="C221" s="244" t="s">
        <v>2286</v>
      </c>
      <c r="D221" s="139" t="s">
        <v>2287</v>
      </c>
      <c r="E221" s="266" t="s">
        <v>2288</v>
      </c>
      <c r="F221" s="10"/>
      <c r="G221" s="10" t="s">
        <v>117</v>
      </c>
      <c r="H221" s="10" t="s">
        <v>118</v>
      </c>
      <c r="I221" s="10" t="s">
        <v>119</v>
      </c>
      <c r="J221" t="s">
        <v>2289</v>
      </c>
      <c r="K221" s="10" t="s">
        <v>2290</v>
      </c>
      <c r="L221" s="10" t="str">
        <f>_xlfn.CONCAT(K221,"_",BP221,"_",BS221,"_",BV221)</f>
        <v>RUBEN DARIO CIFUENTES FERRIN___</v>
      </c>
      <c r="M221" s="10" t="s">
        <v>364</v>
      </c>
      <c r="N221" s="93">
        <v>1030611376</v>
      </c>
      <c r="O221" s="132">
        <v>6</v>
      </c>
      <c r="P221" s="10" t="s">
        <v>123</v>
      </c>
      <c r="Q221" s="10" t="s">
        <v>124</v>
      </c>
      <c r="R221" s="10"/>
      <c r="S221" s="10"/>
      <c r="T221" s="10"/>
      <c r="U221" s="10"/>
      <c r="V221" s="22"/>
      <c r="W221" s="10"/>
      <c r="X221" s="10"/>
      <c r="Y221" s="10"/>
      <c r="Z221" s="22" t="s">
        <v>2291</v>
      </c>
      <c r="AA221" s="22"/>
      <c r="AB221" s="22">
        <v>5</v>
      </c>
      <c r="AC221" s="10"/>
      <c r="AD221" s="99">
        <v>44798</v>
      </c>
      <c r="AE221" s="99">
        <v>44798</v>
      </c>
      <c r="AF221" s="15"/>
      <c r="AG221" s="14">
        <v>44950</v>
      </c>
      <c r="AH221" s="113">
        <v>4520000</v>
      </c>
      <c r="AI221" s="128">
        <v>22600000</v>
      </c>
      <c r="AJ221" t="s">
        <v>2292</v>
      </c>
      <c r="AK221" t="s">
        <v>129</v>
      </c>
      <c r="AL221" s="10">
        <v>672</v>
      </c>
      <c r="AM221" t="s">
        <v>2293</v>
      </c>
      <c r="AN221" s="272">
        <v>44796</v>
      </c>
      <c r="AO221" s="10" t="s">
        <v>131</v>
      </c>
      <c r="AP221" t="s">
        <v>2145</v>
      </c>
      <c r="AQ221" s="22"/>
      <c r="AR221" s="10">
        <f>IFERROR(VLOOKUP(AQ221,PROGRAMAS!D24:E81,2,0), )</f>
        <v>0</v>
      </c>
      <c r="AS221" s="10"/>
      <c r="AT221" s="10">
        <f>IFERROR(VLOOKUP(AS221,PROGRAMAS!B22:C79,2,0), )</f>
        <v>0</v>
      </c>
      <c r="AU221" s="10"/>
      <c r="AV221" s="10">
        <f>IFERROR(VLOOKUP(AU221,PROGRAMAS!G21:I43,2,0), )</f>
        <v>0</v>
      </c>
      <c r="AW221" s="22"/>
      <c r="AX221" s="22"/>
      <c r="AY221" s="22"/>
      <c r="AZ221" s="22"/>
      <c r="BA221" s="22"/>
      <c r="BB221" s="22"/>
      <c r="BC221" s="22"/>
      <c r="BD221" s="69"/>
      <c r="BE221" s="69"/>
      <c r="BF221" s="69"/>
      <c r="BG221" s="69"/>
      <c r="BH221" s="69"/>
      <c r="BI221" s="69"/>
      <c r="BJ221" s="69"/>
      <c r="BK221" s="69"/>
      <c r="BL221" s="69"/>
      <c r="BM221" s="69"/>
      <c r="BN221" s="5"/>
      <c r="BO221" s="22"/>
      <c r="BP221" s="5"/>
      <c r="BQ221" s="5"/>
      <c r="BR221" s="5"/>
      <c r="BS221" s="5"/>
      <c r="BT221" s="5"/>
      <c r="BU221" s="5"/>
      <c r="BV221" s="5"/>
      <c r="BW221" s="5"/>
      <c r="BX221" s="22"/>
      <c r="BY221" s="113">
        <v>0</v>
      </c>
      <c r="BZ221" s="22"/>
      <c r="CA221" s="22"/>
      <c r="CB221" s="9"/>
      <c r="CC221" s="5"/>
      <c r="CD221" s="5"/>
      <c r="CE221" s="113"/>
      <c r="CF221" s="22"/>
      <c r="CG221" s="22"/>
      <c r="CH221" s="9"/>
      <c r="CI221" s="5"/>
      <c r="CJ221" s="5"/>
      <c r="CK221" s="5"/>
      <c r="CL221" s="5"/>
      <c r="CM221" s="22"/>
      <c r="CN221" s="9"/>
      <c r="CO221" s="5">
        <f t="shared" si="35"/>
        <v>0</v>
      </c>
      <c r="CP221" s="77">
        <f t="shared" si="36"/>
        <v>0</v>
      </c>
      <c r="CQ221" s="77">
        <f t="shared" si="37"/>
        <v>0</v>
      </c>
      <c r="CR221" s="14">
        <v>44950</v>
      </c>
      <c r="CS221" s="5">
        <f>+AI221+BY221+CE221+CK221</f>
        <v>22600000</v>
      </c>
      <c r="CT221" s="5"/>
      <c r="CU221" s="10"/>
      <c r="CV221" s="10"/>
      <c r="CW221" s="10" t="s">
        <v>132</v>
      </c>
      <c r="CX221" s="10" t="s">
        <v>133</v>
      </c>
      <c r="CY221" s="10"/>
      <c r="CZ221" s="10" t="s">
        <v>203</v>
      </c>
    </row>
    <row r="222" spans="1:107" ht="16.5" customHeight="1">
      <c r="A222" s="119" t="s">
        <v>2294</v>
      </c>
      <c r="B222" s="10">
        <v>2022</v>
      </c>
      <c r="C222" s="244" t="s">
        <v>2268</v>
      </c>
      <c r="D222" s="139" t="s">
        <v>2295</v>
      </c>
      <c r="E222" s="266" t="s">
        <v>2270</v>
      </c>
      <c r="F222" s="10"/>
      <c r="G222" s="10" t="s">
        <v>117</v>
      </c>
      <c r="H222" s="10" t="s">
        <v>118</v>
      </c>
      <c r="I222" s="10" t="s">
        <v>119</v>
      </c>
      <c r="J222" t="s">
        <v>2271</v>
      </c>
      <c r="K222" t="s">
        <v>2296</v>
      </c>
      <c r="L222" s="10" t="str">
        <f t="shared" si="34"/>
        <v>HENRY EDMUNDO ACERO BARON_GLADYS ROCIO GEURRA FORERO__</v>
      </c>
      <c r="M222" s="10" t="s">
        <v>364</v>
      </c>
      <c r="N222" s="93">
        <v>79470719</v>
      </c>
      <c r="O222" s="132">
        <v>1</v>
      </c>
      <c r="P222" s="10" t="s">
        <v>123</v>
      </c>
      <c r="Q222" s="10" t="s">
        <v>124</v>
      </c>
      <c r="R222" s="10"/>
      <c r="S222" s="10"/>
      <c r="T222" s="10"/>
      <c r="U222" s="10"/>
      <c r="V222" s="22"/>
      <c r="W222" s="10"/>
      <c r="X222" s="10"/>
      <c r="Y222" s="10" t="s">
        <v>2297</v>
      </c>
      <c r="Z222" s="22">
        <v>3186851518</v>
      </c>
      <c r="AA222" s="22"/>
      <c r="AB222" s="22">
        <v>5</v>
      </c>
      <c r="AC222" s="10"/>
      <c r="AD222" s="99">
        <v>44798</v>
      </c>
      <c r="AE222" s="99">
        <v>44855</v>
      </c>
      <c r="AF222" s="11"/>
      <c r="AG222" s="14">
        <v>45005</v>
      </c>
      <c r="AH222" s="113">
        <v>2300000</v>
      </c>
      <c r="AI222" s="128">
        <v>11500000</v>
      </c>
      <c r="AJ222" t="s">
        <v>2298</v>
      </c>
      <c r="AK222" t="s">
        <v>791</v>
      </c>
      <c r="AL222">
        <v>680</v>
      </c>
      <c r="AM222" t="s">
        <v>2299</v>
      </c>
      <c r="AN222" s="73"/>
      <c r="AO222" s="10" t="s">
        <v>131</v>
      </c>
      <c r="AP222" s="93"/>
      <c r="AQ222" s="22"/>
      <c r="AR222" s="10">
        <f>IFERROR(VLOOKUP(AQ222,PROGRAMAS!D25:E82,2,0), )</f>
        <v>0</v>
      </c>
      <c r="AS222" s="10"/>
      <c r="AT222" s="10">
        <f>IFERROR(VLOOKUP(AS222,PROGRAMAS!B23:C80,2,0), )</f>
        <v>0</v>
      </c>
      <c r="AU222" s="10"/>
      <c r="AV222" s="10">
        <f>IFERROR(VLOOKUP(AU222,PROGRAMAS!G22:I44,2,0), )</f>
        <v>0</v>
      </c>
      <c r="AW222" s="22"/>
      <c r="AX222" s="22"/>
      <c r="AY222" s="22">
        <v>1</v>
      </c>
      <c r="AZ222" s="22"/>
      <c r="BA222" s="22"/>
      <c r="BB222" s="22"/>
      <c r="BC222" s="22"/>
      <c r="BD222" s="69">
        <v>44853</v>
      </c>
      <c r="BE222" s="69"/>
      <c r="BF222" s="69"/>
      <c r="BG222" s="69"/>
      <c r="BH222" s="69"/>
      <c r="BI222" s="69"/>
      <c r="BJ222" s="69"/>
      <c r="BK222" s="69"/>
      <c r="BL222" s="69"/>
      <c r="BM222" s="69"/>
      <c r="BN222" s="5" t="s">
        <v>364</v>
      </c>
      <c r="BO222" s="22">
        <v>52019196</v>
      </c>
      <c r="BP222" t="s">
        <v>2300</v>
      </c>
      <c r="BQ222" s="5"/>
      <c r="BR222" s="5"/>
      <c r="BS222" s="5"/>
      <c r="BT222" s="5"/>
      <c r="BU222" s="5"/>
      <c r="BV222" s="5"/>
      <c r="BW222" s="5"/>
      <c r="BX222" s="22"/>
      <c r="BY222" s="113">
        <v>0</v>
      </c>
      <c r="BZ222" s="22"/>
      <c r="CA222" s="22"/>
      <c r="CB222" s="9"/>
      <c r="CC222" s="5"/>
      <c r="CD222" s="5"/>
      <c r="CE222" s="113"/>
      <c r="CF222" s="22"/>
      <c r="CG222" s="22"/>
      <c r="CH222" s="9"/>
      <c r="CI222" s="5"/>
      <c r="CJ222" s="5"/>
      <c r="CK222" s="5"/>
      <c r="CL222" s="5"/>
      <c r="CM222" s="22"/>
      <c r="CN222" s="9"/>
      <c r="CO222" s="5">
        <f t="shared" si="35"/>
        <v>0</v>
      </c>
      <c r="CP222" s="77">
        <f t="shared" si="36"/>
        <v>0</v>
      </c>
      <c r="CQ222" s="77">
        <f t="shared" si="37"/>
        <v>0</v>
      </c>
      <c r="CR222" s="14">
        <v>45005</v>
      </c>
      <c r="CS222" s="5">
        <f t="shared" ref="CS222:CS286" si="40">+AI222+BY222+CE222+CK222</f>
        <v>11500000</v>
      </c>
      <c r="CT222" s="5"/>
      <c r="CU222" s="10"/>
      <c r="CV222" s="10"/>
      <c r="CW222" s="10" t="s">
        <v>2301</v>
      </c>
      <c r="CX222" s="10" t="s">
        <v>2155</v>
      </c>
      <c r="CY222" s="10"/>
      <c r="CZ222" s="10" t="s">
        <v>203</v>
      </c>
    </row>
    <row r="223" spans="1:107" ht="16.5" customHeight="1">
      <c r="A223" s="119" t="s">
        <v>2302</v>
      </c>
      <c r="B223" s="10">
        <v>2022</v>
      </c>
      <c r="C223" s="244" t="s">
        <v>2303</v>
      </c>
      <c r="D223" s="139" t="s">
        <v>2304</v>
      </c>
      <c r="E223" s="266" t="s">
        <v>2305</v>
      </c>
      <c r="F223" s="10"/>
      <c r="G223" s="10" t="s">
        <v>117</v>
      </c>
      <c r="H223" s="10" t="s">
        <v>118</v>
      </c>
      <c r="I223" s="10" t="s">
        <v>119</v>
      </c>
      <c r="J223" t="s">
        <v>2306</v>
      </c>
      <c r="K223" t="s">
        <v>2307</v>
      </c>
      <c r="L223" s="10" t="str">
        <f t="shared" si="34"/>
        <v>HERNAN DARIO COCUNUBO GARCIA___</v>
      </c>
      <c r="M223" s="10" t="s">
        <v>364</v>
      </c>
      <c r="N223" s="93">
        <v>1030601811</v>
      </c>
      <c r="O223" s="132">
        <v>6</v>
      </c>
      <c r="P223" s="10" t="s">
        <v>123</v>
      </c>
      <c r="Q223" s="10" t="s">
        <v>124</v>
      </c>
      <c r="R223" s="10" t="s">
        <v>642</v>
      </c>
      <c r="S223" s="10"/>
      <c r="T223" s="10"/>
      <c r="U223" s="10"/>
      <c r="V223" s="22"/>
      <c r="W223" s="10"/>
      <c r="X223" s="10"/>
      <c r="Y223" s="10"/>
      <c r="Z223" s="22" t="s">
        <v>2308</v>
      </c>
      <c r="AA223" s="22"/>
      <c r="AB223" s="22">
        <v>4</v>
      </c>
      <c r="AC223" s="10">
        <v>0</v>
      </c>
      <c r="AD223" s="99">
        <v>44805</v>
      </c>
      <c r="AE223" s="99">
        <v>44806</v>
      </c>
      <c r="AF223" s="134"/>
      <c r="AG223" s="277">
        <v>44927</v>
      </c>
      <c r="AH223" s="113">
        <v>4520000</v>
      </c>
      <c r="AI223" s="128">
        <v>18080000</v>
      </c>
      <c r="AJ223" t="s">
        <v>2309</v>
      </c>
      <c r="AK223" t="s">
        <v>129</v>
      </c>
      <c r="AL223" s="10">
        <v>682</v>
      </c>
      <c r="AM223" t="s">
        <v>2310</v>
      </c>
      <c r="AN223" s="272">
        <v>44805</v>
      </c>
      <c r="AO223" s="10" t="s">
        <v>131</v>
      </c>
      <c r="AP223" t="s">
        <v>1970</v>
      </c>
      <c r="AQ223" s="22" t="s">
        <v>2133</v>
      </c>
      <c r="AR223" s="10" t="str">
        <f>IFERROR(VLOOKUP(AQ223,PROGRAMAS!D26:E83,2,0), )</f>
        <v>FUNCIONAMIENTO</v>
      </c>
      <c r="AS223" s="10" t="s">
        <v>2133</v>
      </c>
      <c r="AT223" s="10" t="str">
        <f>IFERROR(VLOOKUP(AS223,PROGRAMAS!B37:C94,2,0), )</f>
        <v>FUNCIONAMIENTO</v>
      </c>
      <c r="AU223" s="10">
        <v>2164</v>
      </c>
      <c r="AV223" t="s">
        <v>2311</v>
      </c>
      <c r="AW223" s="22"/>
      <c r="AX223" s="22"/>
      <c r="AY223" s="22"/>
      <c r="AZ223" s="22"/>
      <c r="BA223" s="22"/>
      <c r="BB223" s="22"/>
      <c r="BC223" s="22"/>
      <c r="BD223" s="69"/>
      <c r="BE223" s="69"/>
      <c r="BF223" s="69"/>
      <c r="BG223" s="69"/>
      <c r="BH223" s="69"/>
      <c r="BI223" s="69"/>
      <c r="BJ223" s="69"/>
      <c r="BK223" s="69"/>
      <c r="BL223" s="69"/>
      <c r="BM223" s="69"/>
      <c r="BN223" s="5"/>
      <c r="BO223" s="22"/>
      <c r="BP223" s="5"/>
      <c r="BQ223" s="5"/>
      <c r="BR223" s="5"/>
      <c r="BS223" s="5"/>
      <c r="BT223" s="5"/>
      <c r="BU223" s="5"/>
      <c r="BV223" s="5"/>
      <c r="BW223" s="5"/>
      <c r="BX223" s="22"/>
      <c r="BY223" s="113">
        <v>0</v>
      </c>
      <c r="BZ223" s="22"/>
      <c r="CA223" s="22"/>
      <c r="CB223" s="9"/>
      <c r="CC223" s="5"/>
      <c r="CD223" s="5"/>
      <c r="CE223" s="113"/>
      <c r="CF223" s="22"/>
      <c r="CG223" s="22"/>
      <c r="CH223" s="9"/>
      <c r="CI223" s="5"/>
      <c r="CJ223" s="5"/>
      <c r="CK223" s="5"/>
      <c r="CL223" s="5"/>
      <c r="CM223" s="22"/>
      <c r="CN223" s="9"/>
      <c r="CO223" s="5">
        <f t="shared" si="35"/>
        <v>0</v>
      </c>
      <c r="CP223" s="77">
        <f t="shared" si="36"/>
        <v>0</v>
      </c>
      <c r="CQ223" s="77">
        <f t="shared" si="37"/>
        <v>0</v>
      </c>
      <c r="CR223" s="277">
        <v>44927</v>
      </c>
      <c r="CS223" s="5">
        <f t="shared" si="40"/>
        <v>18080000</v>
      </c>
      <c r="CT223" s="5"/>
      <c r="CU223" s="10"/>
      <c r="CV223" s="10"/>
      <c r="CW223" s="10" t="s">
        <v>132</v>
      </c>
      <c r="CX223" s="10" t="s">
        <v>133</v>
      </c>
      <c r="CY223" s="10"/>
      <c r="CZ223" s="10" t="s">
        <v>1995</v>
      </c>
    </row>
    <row r="224" spans="1:107" ht="17.25" customHeight="1">
      <c r="A224" s="119" t="s">
        <v>2312</v>
      </c>
      <c r="B224" s="10">
        <v>2022</v>
      </c>
      <c r="C224" s="244" t="s">
        <v>2313</v>
      </c>
      <c r="D224" s="139" t="s">
        <v>2314</v>
      </c>
      <c r="E224" s="266" t="s">
        <v>2315</v>
      </c>
      <c r="F224" s="10"/>
      <c r="G224" s="10" t="s">
        <v>2063</v>
      </c>
      <c r="H224" s="10" t="s">
        <v>118</v>
      </c>
      <c r="I224" s="10" t="s">
        <v>2064</v>
      </c>
      <c r="J224" t="s">
        <v>2316</v>
      </c>
      <c r="K224" t="s">
        <v>2317</v>
      </c>
      <c r="L224" s="10" t="str">
        <f t="shared" si="34"/>
        <v>AGENCIA DISTRITAL PARA LA EDUCACIÓN SUPERIOR - ATENEA___</v>
      </c>
      <c r="M224" s="10" t="s">
        <v>1849</v>
      </c>
      <c r="N224" s="93" t="s">
        <v>2318</v>
      </c>
      <c r="O224" s="132">
        <v>4</v>
      </c>
      <c r="P224" s="10"/>
      <c r="Q224" s="10" t="s">
        <v>1850</v>
      </c>
      <c r="R224" s="10"/>
      <c r="S224" s="10"/>
      <c r="T224" t="s">
        <v>2319</v>
      </c>
      <c r="U224" s="10" t="s">
        <v>364</v>
      </c>
      <c r="V224" s="257">
        <v>52556668</v>
      </c>
      <c r="W224" s="10"/>
      <c r="X224" s="10"/>
      <c r="Y224" s="10"/>
      <c r="Z224" s="22"/>
      <c r="AA224" s="22"/>
      <c r="AB224" s="22">
        <v>88</v>
      </c>
      <c r="AC224" s="10"/>
      <c r="AD224" s="99">
        <v>44804</v>
      </c>
      <c r="AE224" s="99">
        <v>44805</v>
      </c>
      <c r="AF224" s="134"/>
      <c r="AG224" s="277">
        <v>47391</v>
      </c>
      <c r="AH224" s="113"/>
      <c r="AI224" s="128">
        <v>1240195000</v>
      </c>
      <c r="AJ224" s="11"/>
      <c r="AK224"/>
      <c r="AL224" s="10">
        <v>681</v>
      </c>
      <c r="AM224" t="s">
        <v>2320</v>
      </c>
      <c r="AN224" s="272">
        <v>44805</v>
      </c>
      <c r="AO224" s="10" t="s">
        <v>131</v>
      </c>
      <c r="AP224" s="93"/>
      <c r="AQ224" s="22">
        <v>1</v>
      </c>
      <c r="AR224" s="10" t="str">
        <f>IFERROR(VLOOKUP(AQ224,PROGRAMAS!D27:E84,2,0), )</f>
        <v>Propósito 1: Hacer un nuevo contrato social para incrementar la inclusión social, productiva y política</v>
      </c>
      <c r="AS224" s="10">
        <v>17</v>
      </c>
      <c r="AT224" s="10" t="s">
        <v>2321</v>
      </c>
      <c r="AU224" s="10">
        <v>2160</v>
      </c>
      <c r="AV224" s="10" t="s">
        <v>2322</v>
      </c>
      <c r="AW224" s="22"/>
      <c r="AX224" s="22"/>
      <c r="AY224" s="22"/>
      <c r="AZ224" s="22"/>
      <c r="BA224" s="22"/>
      <c r="BB224" s="22"/>
      <c r="BC224" s="22"/>
      <c r="BD224" s="69"/>
      <c r="BE224" s="69"/>
      <c r="BF224" s="69"/>
      <c r="BG224" s="69"/>
      <c r="BH224" s="69"/>
      <c r="BI224" s="69"/>
      <c r="BJ224" s="69"/>
      <c r="BK224" s="69"/>
      <c r="BL224" s="69"/>
      <c r="BM224" s="69"/>
      <c r="BN224" s="5"/>
      <c r="BO224" s="22"/>
      <c r="BP224" s="5"/>
      <c r="BQ224" s="5"/>
      <c r="BR224" s="5"/>
      <c r="BS224" s="5"/>
      <c r="BT224" s="5"/>
      <c r="BU224" s="5"/>
      <c r="BV224" s="5"/>
      <c r="BW224" s="5"/>
      <c r="BX224" s="22"/>
      <c r="BY224" s="113">
        <v>0</v>
      </c>
      <c r="BZ224" s="22"/>
      <c r="CA224" s="22"/>
      <c r="CB224" s="9"/>
      <c r="CC224" s="5"/>
      <c r="CD224" s="5"/>
      <c r="CE224" s="113"/>
      <c r="CF224" s="22"/>
      <c r="CG224" s="22"/>
      <c r="CH224" s="9"/>
      <c r="CI224" s="5"/>
      <c r="CJ224" s="5"/>
      <c r="CK224" s="5"/>
      <c r="CL224" s="5"/>
      <c r="CM224" s="22"/>
      <c r="CN224" s="9"/>
      <c r="CO224" s="5">
        <f t="shared" si="35"/>
        <v>0</v>
      </c>
      <c r="CP224" s="77">
        <f t="shared" si="36"/>
        <v>0</v>
      </c>
      <c r="CQ224" s="77">
        <f t="shared" si="37"/>
        <v>0</v>
      </c>
      <c r="CR224" s="277">
        <v>47391</v>
      </c>
      <c r="CS224" s="5">
        <f t="shared" si="40"/>
        <v>1240195000</v>
      </c>
      <c r="CT224" s="5"/>
      <c r="CU224" s="10"/>
      <c r="CV224" s="10"/>
      <c r="CW224" s="10" t="s">
        <v>132</v>
      </c>
      <c r="CX224" s="10" t="s">
        <v>133</v>
      </c>
      <c r="CY224" s="10"/>
      <c r="CZ224" s="10" t="s">
        <v>203</v>
      </c>
    </row>
    <row r="225" spans="1:108" ht="16.5" customHeight="1">
      <c r="A225" s="119" t="s">
        <v>2323</v>
      </c>
      <c r="B225" s="10">
        <v>2022</v>
      </c>
      <c r="C225" s="244" t="s">
        <v>2324</v>
      </c>
      <c r="D225" s="139" t="s">
        <v>2325</v>
      </c>
      <c r="E225" s="266" t="s">
        <v>2326</v>
      </c>
      <c r="F225" s="10"/>
      <c r="G225" s="10" t="s">
        <v>117</v>
      </c>
      <c r="H225" s="10" t="s">
        <v>118</v>
      </c>
      <c r="I225" s="10" t="s">
        <v>119</v>
      </c>
      <c r="J225" s="10" t="s">
        <v>2327</v>
      </c>
      <c r="K225" s="10" t="s">
        <v>2328</v>
      </c>
      <c r="L225" s="10" t="str">
        <f t="shared" si="34"/>
        <v>FAVIAN ANDRES MEJIA URZOLA___</v>
      </c>
      <c r="M225" s="10" t="s">
        <v>364</v>
      </c>
      <c r="N225" s="93">
        <v>1047399329</v>
      </c>
      <c r="O225" s="10">
        <v>2</v>
      </c>
      <c r="P225" s="10" t="s">
        <v>918</v>
      </c>
      <c r="Q225" s="10" t="s">
        <v>124</v>
      </c>
      <c r="R225" s="10" t="s">
        <v>236</v>
      </c>
      <c r="S225" s="10"/>
      <c r="T225" s="10"/>
      <c r="U225" s="10"/>
      <c r="V225" s="22"/>
      <c r="W225" s="10"/>
      <c r="X225" s="10"/>
      <c r="Y225" s="10"/>
      <c r="Z225" s="22">
        <v>3012198552</v>
      </c>
      <c r="AA225" s="22"/>
      <c r="AB225" s="22">
        <v>3</v>
      </c>
      <c r="AC225" s="10">
        <v>15</v>
      </c>
      <c r="AD225" s="99">
        <v>44810</v>
      </c>
      <c r="AE225" s="99">
        <v>44812</v>
      </c>
      <c r="AF225" s="134"/>
      <c r="AG225" s="277">
        <v>44918</v>
      </c>
      <c r="AH225" s="113">
        <v>6000000</v>
      </c>
      <c r="AI225" s="128">
        <v>21000000</v>
      </c>
      <c r="AJ225" t="s">
        <v>2329</v>
      </c>
      <c r="AK225" t="s">
        <v>129</v>
      </c>
      <c r="AL225" s="10">
        <v>685</v>
      </c>
      <c r="AM225" t="s">
        <v>2330</v>
      </c>
      <c r="AN225" s="272">
        <v>44812</v>
      </c>
      <c r="AO225" s="10" t="s">
        <v>131</v>
      </c>
      <c r="AP225" t="s">
        <v>2145</v>
      </c>
      <c r="AQ225" s="22" t="s">
        <v>1857</v>
      </c>
      <c r="AR225" s="10" t="str">
        <f>IFERROR(VLOOKUP(AQ225,PROGRAMAS!D28:E85,2,0), )</f>
        <v>FUNCIONAMIENTO</v>
      </c>
      <c r="AS225" s="10" t="s">
        <v>1857</v>
      </c>
      <c r="AT225" s="10" t="str">
        <f>IFERROR(VLOOKUP(AS225,PROGRAMAS!B26:C83,2,0), )</f>
        <v>FUNCIONAMIENTO</v>
      </c>
      <c r="AU225" s="10">
        <v>2169</v>
      </c>
      <c r="AV225" s="10" t="s">
        <v>2331</v>
      </c>
      <c r="AW225" s="22"/>
      <c r="AX225" s="22"/>
      <c r="AY225" s="22"/>
      <c r="AZ225" s="22"/>
      <c r="BA225" s="22"/>
      <c r="BB225" s="22"/>
      <c r="BC225" s="22"/>
      <c r="BD225" s="69"/>
      <c r="BE225" s="69"/>
      <c r="BF225" s="69"/>
      <c r="BG225" s="69"/>
      <c r="BH225" s="69"/>
      <c r="BI225" s="69"/>
      <c r="BJ225" s="69"/>
      <c r="BK225" s="69"/>
      <c r="BL225" s="69"/>
      <c r="BM225" s="69"/>
      <c r="BN225" s="5"/>
      <c r="BO225" s="22"/>
      <c r="BP225" s="5"/>
      <c r="BQ225" s="5"/>
      <c r="BR225" s="5"/>
      <c r="BS225" s="5"/>
      <c r="BT225" s="5"/>
      <c r="BU225" s="5"/>
      <c r="BV225" s="5"/>
      <c r="BW225" s="5"/>
      <c r="BX225" s="22"/>
      <c r="BY225" s="113">
        <v>0</v>
      </c>
      <c r="BZ225" s="22"/>
      <c r="CA225" s="22"/>
      <c r="CB225" s="9"/>
      <c r="CC225" s="5"/>
      <c r="CD225" s="5"/>
      <c r="CE225" s="113"/>
      <c r="CF225" s="22"/>
      <c r="CG225" s="22"/>
      <c r="CH225" s="9"/>
      <c r="CI225" s="5"/>
      <c r="CJ225" s="5"/>
      <c r="CK225" s="5"/>
      <c r="CL225" s="5"/>
      <c r="CM225" s="22"/>
      <c r="CN225" s="9"/>
      <c r="CO225" s="5">
        <f t="shared" si="35"/>
        <v>0</v>
      </c>
      <c r="CP225" s="77">
        <f t="shared" si="36"/>
        <v>0</v>
      </c>
      <c r="CQ225" s="77">
        <f t="shared" si="37"/>
        <v>0</v>
      </c>
      <c r="CR225" s="277">
        <v>44918</v>
      </c>
      <c r="CS225" s="5">
        <f t="shared" si="40"/>
        <v>21000000</v>
      </c>
      <c r="CT225" s="5"/>
      <c r="CU225" s="10"/>
      <c r="CV225" s="10"/>
      <c r="CW225" s="10" t="s">
        <v>132</v>
      </c>
      <c r="CX225" s="10" t="s">
        <v>133</v>
      </c>
      <c r="CY225" s="10"/>
      <c r="CZ225" s="10" t="s">
        <v>203</v>
      </c>
    </row>
    <row r="226" spans="1:108" ht="16.5" customHeight="1">
      <c r="A226" s="119" t="s">
        <v>2332</v>
      </c>
      <c r="B226" s="10">
        <v>2022</v>
      </c>
      <c r="C226" s="280" t="s">
        <v>2333</v>
      </c>
      <c r="D226" s="281" t="s">
        <v>2334</v>
      </c>
      <c r="E226" s="267" t="s">
        <v>2335</v>
      </c>
      <c r="F226" s="134"/>
      <c r="G226" s="10" t="s">
        <v>1987</v>
      </c>
      <c r="H226" s="10" t="s">
        <v>1865</v>
      </c>
      <c r="I226" s="10" t="s">
        <v>2078</v>
      </c>
      <c r="J226" t="s">
        <v>2336</v>
      </c>
      <c r="K226" s="10" t="s">
        <v>2337</v>
      </c>
      <c r="L226" s="10" t="str">
        <f t="shared" si="34"/>
        <v>COMERCIALIZADORA PADYF SAS___</v>
      </c>
      <c r="M226" s="10" t="s">
        <v>1849</v>
      </c>
      <c r="N226" s="93" t="s">
        <v>2338</v>
      </c>
      <c r="O226" s="10">
        <v>4</v>
      </c>
      <c r="P226" s="10"/>
      <c r="Q226" s="10" t="s">
        <v>1850</v>
      </c>
      <c r="R226" s="10"/>
      <c r="S226" s="10"/>
      <c r="T226" t="s">
        <v>2339</v>
      </c>
      <c r="U226" s="10" t="s">
        <v>364</v>
      </c>
      <c r="V226" s="22">
        <v>65786781</v>
      </c>
      <c r="W226" s="10"/>
      <c r="X226" s="10"/>
      <c r="Y226" s="10"/>
      <c r="Z226" s="22">
        <v>7551935</v>
      </c>
      <c r="AA226" s="22"/>
      <c r="AB226" s="22">
        <v>2</v>
      </c>
      <c r="AC226" s="10">
        <v>0</v>
      </c>
      <c r="AD226" s="99">
        <v>44819</v>
      </c>
      <c r="AE226" s="99">
        <v>44819</v>
      </c>
      <c r="AF226" s="134"/>
      <c r="AG226" s="277">
        <v>44879</v>
      </c>
      <c r="AH226" s="113"/>
      <c r="AI226" s="128">
        <v>66200000</v>
      </c>
      <c r="AJ226" s="11"/>
      <c r="AK226" s="11"/>
      <c r="AL226" s="10"/>
      <c r="AM226"/>
      <c r="AN226" s="73"/>
      <c r="AO226" s="10"/>
      <c r="AP226" s="93"/>
      <c r="AQ226" s="22"/>
      <c r="AR226" s="10">
        <f>IFERROR(VLOOKUP(AQ226,PROGRAMAS!D29:E86,2,0), )</f>
        <v>0</v>
      </c>
      <c r="AS226" s="10"/>
      <c r="AT226" s="10">
        <f>IFERROR(VLOOKUP(AS226,PROGRAMAS!B27:C84,2,0), )</f>
        <v>0</v>
      </c>
      <c r="AU226" s="10"/>
      <c r="AV226" s="10"/>
      <c r="AW226" s="22"/>
      <c r="AX226" s="22"/>
      <c r="AY226" s="22"/>
      <c r="AZ226" s="22"/>
      <c r="BA226" s="22"/>
      <c r="BB226" s="22"/>
      <c r="BC226" s="22"/>
      <c r="BD226" s="69"/>
      <c r="BE226" s="69"/>
      <c r="BF226" s="69"/>
      <c r="BG226" s="69"/>
      <c r="BH226" s="69"/>
      <c r="BI226" s="69"/>
      <c r="BJ226" s="69"/>
      <c r="BK226" s="69"/>
      <c r="BL226" s="69"/>
      <c r="BM226" s="69"/>
      <c r="BN226" s="5"/>
      <c r="BO226" s="22"/>
      <c r="BP226" s="5"/>
      <c r="BQ226" s="5"/>
      <c r="BR226" s="5"/>
      <c r="BS226" s="5"/>
      <c r="BT226" s="5"/>
      <c r="BU226" s="5"/>
      <c r="BV226" s="5"/>
      <c r="BW226" s="5"/>
      <c r="BX226" s="22"/>
      <c r="BY226" s="113">
        <v>0</v>
      </c>
      <c r="BZ226" s="22"/>
      <c r="CA226" s="22"/>
      <c r="CB226" s="9"/>
      <c r="CC226" s="5"/>
      <c r="CD226" s="5"/>
      <c r="CE226" s="113"/>
      <c r="CF226" s="22"/>
      <c r="CG226" s="22"/>
      <c r="CH226" s="9"/>
      <c r="CI226" s="5"/>
      <c r="CJ226" s="5"/>
      <c r="CK226" s="5"/>
      <c r="CL226" s="5"/>
      <c r="CM226" s="22"/>
      <c r="CN226" s="9"/>
      <c r="CO226" s="5">
        <f t="shared" si="35"/>
        <v>0</v>
      </c>
      <c r="CP226" s="77">
        <f t="shared" si="36"/>
        <v>0</v>
      </c>
      <c r="CQ226" s="77">
        <f t="shared" si="37"/>
        <v>0</v>
      </c>
      <c r="CR226" s="277">
        <v>44879</v>
      </c>
      <c r="CS226" s="5">
        <f t="shared" si="40"/>
        <v>66200000</v>
      </c>
      <c r="CT226" s="5"/>
      <c r="CU226" s="10"/>
      <c r="CV226" s="10"/>
      <c r="CW226" s="10" t="s">
        <v>132</v>
      </c>
      <c r="CX226" s="10" t="s">
        <v>133</v>
      </c>
      <c r="CY226" s="10"/>
      <c r="CZ226" s="10" t="s">
        <v>203</v>
      </c>
      <c r="DA226" t="s">
        <v>1486</v>
      </c>
      <c r="DB226" s="122" t="s">
        <v>2340</v>
      </c>
      <c r="DC226" s="122" t="s">
        <v>2341</v>
      </c>
    </row>
    <row r="227" spans="1:108" ht="16.5" customHeight="1">
      <c r="A227" s="119" t="s">
        <v>2342</v>
      </c>
      <c r="B227" s="10">
        <v>2022</v>
      </c>
      <c r="C227" s="280" t="s">
        <v>2343</v>
      </c>
      <c r="D227" s="281" t="s">
        <v>2344</v>
      </c>
      <c r="E227" s="267" t="s">
        <v>2345</v>
      </c>
      <c r="F227" s="134"/>
      <c r="G227" s="10" t="s">
        <v>1987</v>
      </c>
      <c r="H227" s="10" t="s">
        <v>1865</v>
      </c>
      <c r="I227" s="10" t="s">
        <v>2078</v>
      </c>
      <c r="J227" t="s">
        <v>2346</v>
      </c>
      <c r="K227" s="10" t="s">
        <v>2347</v>
      </c>
      <c r="L227" s="10" t="str">
        <f t="shared" si="34"/>
        <v>TECNOPHONE COLOMBIA SAS___</v>
      </c>
      <c r="M227" s="10" t="s">
        <v>1849</v>
      </c>
      <c r="N227" s="93" t="s">
        <v>2348</v>
      </c>
      <c r="O227" s="10">
        <v>0</v>
      </c>
      <c r="P227" s="10"/>
      <c r="Q227" s="10" t="s">
        <v>1850</v>
      </c>
      <c r="R227" s="10"/>
      <c r="S227" s="10"/>
      <c r="T227" t="s">
        <v>2349</v>
      </c>
      <c r="U227" s="10" t="s">
        <v>1849</v>
      </c>
      <c r="V227" s="22" t="s">
        <v>2348</v>
      </c>
      <c r="W227" s="10"/>
      <c r="X227" s="10"/>
      <c r="Y227" s="10"/>
      <c r="Z227" s="22">
        <v>8855993</v>
      </c>
      <c r="AA227" s="22"/>
      <c r="AB227" s="22">
        <v>0</v>
      </c>
      <c r="AC227" s="10">
        <v>60</v>
      </c>
      <c r="AD227" s="99">
        <v>44817</v>
      </c>
      <c r="AE227" s="99">
        <v>44832</v>
      </c>
      <c r="AF227" s="11"/>
      <c r="AG227" s="277">
        <v>44877</v>
      </c>
      <c r="AH227" s="113"/>
      <c r="AI227" s="128">
        <v>228734200</v>
      </c>
      <c r="AJ227">
        <v>2041013</v>
      </c>
      <c r="AK227" t="s">
        <v>2350</v>
      </c>
      <c r="AL227" s="10"/>
      <c r="AM227"/>
      <c r="AN227" s="73"/>
      <c r="AO227" s="10" t="s">
        <v>131</v>
      </c>
      <c r="AP227" s="93"/>
      <c r="AQ227" s="10">
        <v>1</v>
      </c>
      <c r="AR227" s="10" t="s">
        <v>2351</v>
      </c>
      <c r="AS227" s="10">
        <v>6</v>
      </c>
      <c r="AT227" s="10" t="s">
        <v>2223</v>
      </c>
      <c r="AU227">
        <v>2101</v>
      </c>
      <c r="AV227" t="s">
        <v>2352</v>
      </c>
      <c r="AW227" s="22"/>
      <c r="AX227" s="22"/>
      <c r="AY227" s="22"/>
      <c r="AZ227" s="22"/>
      <c r="BA227" s="22"/>
      <c r="BB227" s="22"/>
      <c r="BC227" s="22"/>
      <c r="BD227" s="69"/>
      <c r="BE227" s="69"/>
      <c r="BF227" s="69"/>
      <c r="BG227" s="69"/>
      <c r="BH227" s="69"/>
      <c r="BI227" s="69"/>
      <c r="BJ227" s="69"/>
      <c r="BK227" s="69"/>
      <c r="BL227" s="69"/>
      <c r="BM227" s="69"/>
      <c r="BN227" s="5"/>
      <c r="BO227" s="22"/>
      <c r="BP227" s="5"/>
      <c r="BQ227" s="5"/>
      <c r="BR227" s="5"/>
      <c r="BS227" s="5"/>
      <c r="BT227" s="5"/>
      <c r="BU227" s="5"/>
      <c r="BV227" s="5"/>
      <c r="BW227" s="5"/>
      <c r="BX227" s="22"/>
      <c r="BY227" s="113">
        <v>0</v>
      </c>
      <c r="BZ227" s="22"/>
      <c r="CA227" s="22"/>
      <c r="CB227" s="9"/>
      <c r="CC227" s="5"/>
      <c r="CD227" s="5"/>
      <c r="CE227" s="113"/>
      <c r="CF227" s="22"/>
      <c r="CG227" s="22"/>
      <c r="CH227" s="9"/>
      <c r="CI227" s="5"/>
      <c r="CJ227" s="5"/>
      <c r="CK227" s="5"/>
      <c r="CL227" s="5"/>
      <c r="CM227" s="22"/>
      <c r="CN227" s="9"/>
      <c r="CO227" s="5">
        <f t="shared" si="35"/>
        <v>0</v>
      </c>
      <c r="CP227" s="77">
        <f t="shared" si="36"/>
        <v>0</v>
      </c>
      <c r="CQ227" s="77">
        <f t="shared" si="37"/>
        <v>0</v>
      </c>
      <c r="CR227" s="277">
        <v>44877</v>
      </c>
      <c r="CS227" s="5">
        <f t="shared" si="40"/>
        <v>228734200</v>
      </c>
      <c r="CT227" s="5"/>
      <c r="CU227" s="10"/>
      <c r="CV227" s="10"/>
      <c r="CW227" s="10" t="s">
        <v>133</v>
      </c>
      <c r="CX227" s="10" t="s">
        <v>133</v>
      </c>
      <c r="CY227" s="10"/>
      <c r="CZ227" s="10" t="s">
        <v>2353</v>
      </c>
    </row>
    <row r="228" spans="1:108" ht="16.5" customHeight="1">
      <c r="A228" s="119" t="s">
        <v>2354</v>
      </c>
      <c r="B228" s="10">
        <v>2022</v>
      </c>
      <c r="C228" s="280" t="s">
        <v>2355</v>
      </c>
      <c r="D228" s="281" t="s">
        <v>2356</v>
      </c>
      <c r="E228" s="267" t="s">
        <v>2357</v>
      </c>
      <c r="F228" s="134"/>
      <c r="G228" s="134" t="s">
        <v>117</v>
      </c>
      <c r="H228" s="134" t="s">
        <v>118</v>
      </c>
      <c r="I228" s="134" t="s">
        <v>119</v>
      </c>
      <c r="J228" s="276" t="s">
        <v>2358</v>
      </c>
      <c r="K228" s="276" t="s">
        <v>235</v>
      </c>
      <c r="L228" s="134" t="str">
        <f t="shared" si="34"/>
        <v>KATHERINE ROCIO PEÑA LOZANO___</v>
      </c>
      <c r="M228" s="10" t="s">
        <v>364</v>
      </c>
      <c r="N228" s="93">
        <v>1022426514</v>
      </c>
      <c r="O228" s="132">
        <v>4</v>
      </c>
      <c r="P228" s="10" t="s">
        <v>123</v>
      </c>
      <c r="Q228" s="10" t="s">
        <v>124</v>
      </c>
      <c r="R228" s="10"/>
      <c r="S228" s="10"/>
      <c r="T228"/>
      <c r="U228" s="10"/>
      <c r="V228" s="22"/>
      <c r="W228" s="10"/>
      <c r="X228" s="10"/>
      <c r="Y228" s="10" t="s">
        <v>2359</v>
      </c>
      <c r="Z228" s="22">
        <v>3212181836</v>
      </c>
      <c r="AA228" s="22"/>
      <c r="AB228" s="22">
        <v>3</v>
      </c>
      <c r="AC228" s="10">
        <v>15</v>
      </c>
      <c r="AD228" s="99">
        <v>44819</v>
      </c>
      <c r="AE228" s="99">
        <v>44820</v>
      </c>
      <c r="AF228" s="134"/>
      <c r="AG228" s="277">
        <v>44834</v>
      </c>
      <c r="AH228" s="113">
        <v>6000000</v>
      </c>
      <c r="AI228" s="128">
        <v>21000000</v>
      </c>
      <c r="AJ228" t="s">
        <v>2360</v>
      </c>
      <c r="AK228" t="s">
        <v>129</v>
      </c>
      <c r="AL228" s="10">
        <v>707</v>
      </c>
      <c r="AM228" t="s">
        <v>2361</v>
      </c>
      <c r="AN228" s="272">
        <v>44820</v>
      </c>
      <c r="AO228" s="10" t="s">
        <v>131</v>
      </c>
      <c r="AP228" t="s">
        <v>2145</v>
      </c>
      <c r="AQ228" s="22">
        <v>5</v>
      </c>
      <c r="AR228" s="10" t="str">
        <f>IFERROR(VLOOKUP(AQ228,PROGRAMAS!D31:E88,2,0), )</f>
        <v>Propósito 5: Construir Bogotá - Región con gobierno abierto, transparente y ciudadanía consciente</v>
      </c>
      <c r="AS228" s="10">
        <v>57</v>
      </c>
      <c r="AT228" s="10" t="str">
        <f>IFERROR(VLOOKUP(AS228,PROGRAMAS!B29:C86,2,0), )</f>
        <v>Gestión pública local</v>
      </c>
      <c r="AU228" s="10">
        <v>2169</v>
      </c>
      <c r="AV228" s="10" t="s">
        <v>2331</v>
      </c>
      <c r="AW228" s="22"/>
      <c r="AX228" s="22"/>
      <c r="AY228" s="22"/>
      <c r="AZ228" s="22"/>
      <c r="BA228" s="22"/>
      <c r="BB228" s="22"/>
      <c r="BC228" s="22"/>
      <c r="BD228" s="69"/>
      <c r="BE228" s="69"/>
      <c r="BF228" s="69"/>
      <c r="BG228" s="69"/>
      <c r="BH228" s="69"/>
      <c r="BI228" s="69"/>
      <c r="BJ228" s="69"/>
      <c r="BK228" s="69"/>
      <c r="BL228" s="69"/>
      <c r="BM228" s="69"/>
      <c r="BN228" s="5"/>
      <c r="BO228" s="22"/>
      <c r="BP228" s="5"/>
      <c r="BQ228" s="5"/>
      <c r="BR228" s="5"/>
      <c r="BS228" s="5"/>
      <c r="BT228" s="5"/>
      <c r="BU228" s="5"/>
      <c r="BV228" s="5"/>
      <c r="BW228" s="5"/>
      <c r="BX228" s="22"/>
      <c r="BY228" s="113">
        <v>0</v>
      </c>
      <c r="BZ228" s="22"/>
      <c r="CA228" s="22"/>
      <c r="CB228" s="9"/>
      <c r="CC228" s="5"/>
      <c r="CD228" s="5"/>
      <c r="CE228" s="113"/>
      <c r="CF228" s="22"/>
      <c r="CG228" s="22"/>
      <c r="CH228" s="9"/>
      <c r="CI228" s="5"/>
      <c r="CJ228" s="5"/>
      <c r="CK228" s="5"/>
      <c r="CL228" s="5"/>
      <c r="CM228" s="22"/>
      <c r="CN228" s="9"/>
      <c r="CO228" s="5">
        <f t="shared" si="35"/>
        <v>0</v>
      </c>
      <c r="CP228" s="77">
        <f t="shared" si="36"/>
        <v>0</v>
      </c>
      <c r="CQ228" s="77">
        <f t="shared" si="37"/>
        <v>0</v>
      </c>
      <c r="CR228" s="277">
        <v>44834</v>
      </c>
      <c r="CS228" s="5">
        <f t="shared" si="40"/>
        <v>21000000</v>
      </c>
      <c r="CT228" s="5"/>
      <c r="CU228" s="10"/>
      <c r="CV228" s="10"/>
      <c r="CW228" s="10" t="s">
        <v>132</v>
      </c>
      <c r="CX228" s="10" t="s">
        <v>133</v>
      </c>
      <c r="CY228" s="10"/>
      <c r="CZ228" s="10" t="s">
        <v>203</v>
      </c>
    </row>
    <row r="229" spans="1:108" ht="16.5" customHeight="1">
      <c r="A229" s="119" t="s">
        <v>2362</v>
      </c>
      <c r="B229" s="10">
        <v>2022</v>
      </c>
      <c r="C229" s="244" t="s">
        <v>2363</v>
      </c>
      <c r="D229" s="139" t="s">
        <v>2364</v>
      </c>
      <c r="E229" s="266" t="s">
        <v>2365</v>
      </c>
      <c r="F229" s="10"/>
      <c r="G229" s="10" t="s">
        <v>1987</v>
      </c>
      <c r="H229" s="10" t="s">
        <v>1865</v>
      </c>
      <c r="I229" s="10" t="s">
        <v>2078</v>
      </c>
      <c r="J229" t="s">
        <v>2366</v>
      </c>
      <c r="K229" t="s">
        <v>2367</v>
      </c>
      <c r="L229" s="10" t="str">
        <f t="shared" si="34"/>
        <v>DISTRIBUIDORA Y COMERCIALIZADORA E.W EL TRIANGULO S.A.S.___</v>
      </c>
      <c r="M229" s="10" t="s">
        <v>1849</v>
      </c>
      <c r="N229" s="93" t="s">
        <v>2368</v>
      </c>
      <c r="O229" s="132">
        <v>6</v>
      </c>
      <c r="P229" s="10"/>
      <c r="Q229" s="10" t="s">
        <v>1850</v>
      </c>
      <c r="R229" s="10"/>
      <c r="S229" s="10"/>
      <c r="T229" t="s">
        <v>2369</v>
      </c>
      <c r="U229" s="10" t="s">
        <v>364</v>
      </c>
      <c r="V229" s="257">
        <v>35475728</v>
      </c>
      <c r="W229" s="10"/>
      <c r="X229" s="10"/>
      <c r="Y229" s="10" t="s">
        <v>2370</v>
      </c>
      <c r="Z229" s="22">
        <v>3112415015</v>
      </c>
      <c r="AA229" s="22"/>
      <c r="AB229" s="22"/>
      <c r="AC229" s="10">
        <v>30</v>
      </c>
      <c r="AD229" s="99">
        <v>44819</v>
      </c>
      <c r="AE229" s="99">
        <v>44819</v>
      </c>
      <c r="AF229" s="134"/>
      <c r="AG229" s="277">
        <v>44848</v>
      </c>
      <c r="AH229" s="113"/>
      <c r="AI229" s="128">
        <v>69840636</v>
      </c>
      <c r="AJ229" t="s">
        <v>2371</v>
      </c>
      <c r="AK229" t="s">
        <v>129</v>
      </c>
      <c r="AL229" s="10">
        <v>701</v>
      </c>
      <c r="AM229" t="s">
        <v>2372</v>
      </c>
      <c r="AN229" s="272">
        <v>44819</v>
      </c>
      <c r="AO229" s="10" t="s">
        <v>131</v>
      </c>
      <c r="AP229" t="s">
        <v>1772</v>
      </c>
      <c r="AQ229" s="22">
        <v>1</v>
      </c>
      <c r="AR229" s="10" t="s">
        <v>2351</v>
      </c>
      <c r="AS229" s="10">
        <v>57</v>
      </c>
      <c r="AT229" s="10" t="str">
        <f>IFERROR(VLOOKUP(AS229,PROGRAMAS!B30:C87,2,0), )</f>
        <v>Gestión pública local</v>
      </c>
      <c r="AU229" s="10">
        <v>2169</v>
      </c>
      <c r="AV229" s="10" t="s">
        <v>2331</v>
      </c>
      <c r="AW229" s="22"/>
      <c r="AX229" s="22"/>
      <c r="AY229" s="22"/>
      <c r="AZ229" s="22"/>
      <c r="BA229" s="22"/>
      <c r="BB229" s="22">
        <v>1</v>
      </c>
      <c r="BC229" s="22"/>
      <c r="BD229" s="69"/>
      <c r="BE229" s="69"/>
      <c r="BF229" s="69"/>
      <c r="BG229" s="69"/>
      <c r="BH229" s="69"/>
      <c r="BI229" s="69"/>
      <c r="BJ229" s="69"/>
      <c r="BK229" s="69"/>
      <c r="BL229" s="69"/>
      <c r="BM229" s="69"/>
      <c r="BN229" s="5"/>
      <c r="BO229" s="22"/>
      <c r="BP229" s="5"/>
      <c r="BQ229" s="5"/>
      <c r="BR229" s="5"/>
      <c r="BS229" s="5"/>
      <c r="BT229" s="5"/>
      <c r="BU229" s="5"/>
      <c r="BV229" s="5"/>
      <c r="BW229" s="5"/>
      <c r="BX229" s="22"/>
      <c r="BY229" s="113">
        <v>0</v>
      </c>
      <c r="BZ229" s="22"/>
      <c r="CA229" s="22"/>
      <c r="CB229" s="9"/>
      <c r="CC229" s="5"/>
      <c r="CD229" s="5"/>
      <c r="CE229" s="113"/>
      <c r="CF229" s="22"/>
      <c r="CG229" s="22"/>
      <c r="CH229" s="9"/>
      <c r="CI229" s="5"/>
      <c r="CJ229" s="5"/>
      <c r="CK229" s="5"/>
      <c r="CL229" s="5"/>
      <c r="CM229" s="22"/>
      <c r="CN229" s="9"/>
      <c r="CO229" s="5">
        <f t="shared" si="35"/>
        <v>0</v>
      </c>
      <c r="CP229" s="77">
        <f t="shared" si="36"/>
        <v>0</v>
      </c>
      <c r="CQ229" s="77">
        <f t="shared" si="37"/>
        <v>0</v>
      </c>
      <c r="CR229" s="277">
        <v>44848</v>
      </c>
      <c r="CS229" s="5">
        <f t="shared" si="40"/>
        <v>69840636</v>
      </c>
      <c r="CT229" s="5"/>
      <c r="CU229" s="10"/>
      <c r="CV229" s="10"/>
      <c r="CW229" s="10" t="s">
        <v>132</v>
      </c>
      <c r="CX229" s="10" t="s">
        <v>133</v>
      </c>
      <c r="CY229" s="10"/>
      <c r="CZ229" s="10" t="s">
        <v>2072</v>
      </c>
    </row>
    <row r="230" spans="1:108" ht="16.5" customHeight="1">
      <c r="A230" s="119" t="s">
        <v>2373</v>
      </c>
      <c r="B230" s="10">
        <v>2022</v>
      </c>
      <c r="C230" s="244" t="s">
        <v>2374</v>
      </c>
      <c r="D230" s="139" t="s">
        <v>2375</v>
      </c>
      <c r="E230" s="266" t="s">
        <v>2376</v>
      </c>
      <c r="F230" s="10"/>
      <c r="G230" s="10" t="s">
        <v>117</v>
      </c>
      <c r="H230" s="10" t="s">
        <v>118</v>
      </c>
      <c r="I230" s="10" t="s">
        <v>119</v>
      </c>
      <c r="J230" t="s">
        <v>884</v>
      </c>
      <c r="K230" t="s">
        <v>1019</v>
      </c>
      <c r="L230" s="10" t="str">
        <f t="shared" si="34"/>
        <v>MAGDALENA ANDRADE TALERO___</v>
      </c>
      <c r="M230" s="10" t="s">
        <v>364</v>
      </c>
      <c r="N230" s="93">
        <v>51564922</v>
      </c>
      <c r="O230" s="132">
        <v>1</v>
      </c>
      <c r="P230" s="10" t="s">
        <v>2377</v>
      </c>
      <c r="Q230" s="10" t="s">
        <v>124</v>
      </c>
      <c r="R230" s="10"/>
      <c r="S230" s="10"/>
      <c r="T230" s="10"/>
      <c r="U230" s="10"/>
      <c r="V230" s="22"/>
      <c r="W230" s="10"/>
      <c r="X230" s="10"/>
      <c r="Y230" s="10" t="s">
        <v>2378</v>
      </c>
      <c r="Z230" s="22">
        <v>5262359</v>
      </c>
      <c r="AA230" s="22"/>
      <c r="AB230" s="22">
        <v>4</v>
      </c>
      <c r="AC230" s="10">
        <v>0</v>
      </c>
      <c r="AD230" s="99">
        <v>44820</v>
      </c>
      <c r="AE230" s="99">
        <v>44838</v>
      </c>
      <c r="AF230" s="11"/>
      <c r="AG230" s="277">
        <v>44960</v>
      </c>
      <c r="AH230" s="113">
        <v>2300000</v>
      </c>
      <c r="AI230" s="128">
        <v>9200000</v>
      </c>
      <c r="AJ230" t="s">
        <v>2379</v>
      </c>
      <c r="AK230" t="s">
        <v>2380</v>
      </c>
      <c r="AL230" s="10">
        <v>829</v>
      </c>
      <c r="AM230" t="s">
        <v>2381</v>
      </c>
      <c r="AN230" s="272">
        <v>44838</v>
      </c>
      <c r="AO230" s="10" t="s">
        <v>131</v>
      </c>
      <c r="AP230" t="s">
        <v>2233</v>
      </c>
      <c r="AQ230" s="22">
        <v>1</v>
      </c>
      <c r="AR230" s="10">
        <f>IFERROR(VLOOKUP(AQ230,PROGRAMAS!D33:E90,2,0), )</f>
        <v>0</v>
      </c>
      <c r="AS230" s="10">
        <v>20</v>
      </c>
      <c r="AT230" s="10">
        <f>IFERROR(VLOOKUP(AS230,PROGRAMAS!B31:C88,2,0), )</f>
        <v>0</v>
      </c>
      <c r="AU230" s="10">
        <v>2072</v>
      </c>
      <c r="AV230" s="10" t="s">
        <v>2234</v>
      </c>
      <c r="AW230" s="22"/>
      <c r="AX230" s="22"/>
      <c r="AY230" s="22"/>
      <c r="AZ230" s="22"/>
      <c r="BA230" s="22"/>
      <c r="BB230" s="22"/>
      <c r="BC230" s="22"/>
      <c r="BD230" s="69"/>
      <c r="BE230" s="69"/>
      <c r="BF230" s="69"/>
      <c r="BG230" s="69"/>
      <c r="BH230" s="69"/>
      <c r="BI230" s="69"/>
      <c r="BJ230" s="69"/>
      <c r="BK230" s="69"/>
      <c r="BL230" s="69"/>
      <c r="BM230" s="69"/>
      <c r="BN230" s="5"/>
      <c r="BO230" s="22"/>
      <c r="BP230" s="5"/>
      <c r="BQ230" s="5"/>
      <c r="BR230" s="5"/>
      <c r="BS230" s="5"/>
      <c r="BT230" s="5"/>
      <c r="BU230" s="5"/>
      <c r="BV230" s="5"/>
      <c r="BW230" s="5"/>
      <c r="BX230" s="22"/>
      <c r="BY230" s="113">
        <v>0</v>
      </c>
      <c r="BZ230" s="22"/>
      <c r="CA230" s="22"/>
      <c r="CB230" s="9"/>
      <c r="CC230" s="5"/>
      <c r="CD230" s="5"/>
      <c r="CE230" s="113"/>
      <c r="CF230" s="22"/>
      <c r="CG230" s="22"/>
      <c r="CH230" s="9"/>
      <c r="CI230" s="5"/>
      <c r="CJ230" s="5"/>
      <c r="CK230" s="5"/>
      <c r="CL230" s="5"/>
      <c r="CM230" s="22"/>
      <c r="CN230" s="9"/>
      <c r="CO230" s="5">
        <f t="shared" si="35"/>
        <v>0</v>
      </c>
      <c r="CP230" s="77">
        <f t="shared" si="36"/>
        <v>0</v>
      </c>
      <c r="CQ230" s="77">
        <f t="shared" si="37"/>
        <v>0</v>
      </c>
      <c r="CR230" s="277">
        <v>44960</v>
      </c>
      <c r="CS230" s="5">
        <f t="shared" si="40"/>
        <v>9200000</v>
      </c>
      <c r="CT230" s="5"/>
      <c r="CU230" s="10"/>
      <c r="CV230" s="10"/>
      <c r="CW230" s="10" t="s">
        <v>132</v>
      </c>
      <c r="CX230" s="10" t="s">
        <v>133</v>
      </c>
      <c r="CY230" s="10"/>
      <c r="CZ230" s="10" t="s">
        <v>522</v>
      </c>
    </row>
    <row r="231" spans="1:108" ht="16.5" customHeight="1">
      <c r="A231" s="119" t="s">
        <v>2382</v>
      </c>
      <c r="B231" s="10">
        <v>2022</v>
      </c>
      <c r="C231" s="244" t="s">
        <v>2383</v>
      </c>
      <c r="D231" s="139" t="s">
        <v>2384</v>
      </c>
      <c r="E231" s="266" t="s">
        <v>2385</v>
      </c>
      <c r="F231" s="10"/>
      <c r="G231" s="10" t="s">
        <v>117</v>
      </c>
      <c r="H231" s="10" t="s">
        <v>118</v>
      </c>
      <c r="I231" s="10" t="s">
        <v>119</v>
      </c>
      <c r="J231" t="s">
        <v>2386</v>
      </c>
      <c r="K231" t="s">
        <v>2387</v>
      </c>
      <c r="L231" s="10" t="str">
        <f t="shared" si="34"/>
        <v>DANIEL FELIPE GOMEZ PARRA___</v>
      </c>
      <c r="M231" s="10" t="s">
        <v>364</v>
      </c>
      <c r="N231" s="93">
        <v>1015466109</v>
      </c>
      <c r="O231" s="132">
        <v>1</v>
      </c>
      <c r="P231" s="10"/>
      <c r="Q231" s="10" t="s">
        <v>124</v>
      </c>
      <c r="R231" s="10"/>
      <c r="S231" s="10"/>
      <c r="T231" s="10"/>
      <c r="U231" s="10"/>
      <c r="V231" s="22"/>
      <c r="W231" s="10"/>
      <c r="X231" s="10"/>
      <c r="Y231" s="10" t="s">
        <v>2388</v>
      </c>
      <c r="Z231" s="22">
        <v>3057833039</v>
      </c>
      <c r="AA231" s="22"/>
      <c r="AB231" s="22">
        <v>3</v>
      </c>
      <c r="AC231" s="10">
        <v>15</v>
      </c>
      <c r="AD231" s="99">
        <v>44819</v>
      </c>
      <c r="AE231" s="99">
        <v>44824</v>
      </c>
      <c r="AF231" s="134"/>
      <c r="AG231" s="277">
        <v>44931</v>
      </c>
      <c r="AH231" s="113">
        <v>2800000</v>
      </c>
      <c r="AI231" s="128">
        <v>9800000</v>
      </c>
      <c r="AJ231" s="278" t="s">
        <v>2389</v>
      </c>
      <c r="AK231" t="s">
        <v>129</v>
      </c>
      <c r="AL231" s="10">
        <v>712</v>
      </c>
      <c r="AM231" t="s">
        <v>2390</v>
      </c>
      <c r="AN231" s="272">
        <v>44820</v>
      </c>
      <c r="AO231" s="10" t="s">
        <v>131</v>
      </c>
      <c r="AP231" t="s">
        <v>1970</v>
      </c>
      <c r="AQ231" s="22">
        <v>4</v>
      </c>
      <c r="AR231" s="10" t="str">
        <f>IFERROR(VLOOKUP(AQ231,PROGRAMAS!D34:E91,2,0), )</f>
        <v>Propósito 4: Hacer de Bogotá Región un modelo de movilidad multimodal, incluyente y sostenible</v>
      </c>
      <c r="AS231" s="10">
        <v>49</v>
      </c>
      <c r="AT231" s="10" t="str">
        <f>IFERROR(VLOOKUP(AS231,PROGRAMAS!B32:C89,2,0), )</f>
        <v>Movilidad segura, sostenible y accesible</v>
      </c>
      <c r="AU231" s="10">
        <v>2154</v>
      </c>
      <c r="AV231" t="s">
        <v>2311</v>
      </c>
      <c r="AW231" s="22"/>
      <c r="AX231" s="22"/>
      <c r="AY231" s="22"/>
      <c r="AZ231" s="22"/>
      <c r="BA231" s="22"/>
      <c r="BB231" s="22"/>
      <c r="BC231" s="22"/>
      <c r="BD231" s="69"/>
      <c r="BE231" s="69"/>
      <c r="BF231" s="69"/>
      <c r="BG231" s="69"/>
      <c r="BH231" s="69"/>
      <c r="BI231" s="69"/>
      <c r="BJ231" s="69"/>
      <c r="BK231" s="69"/>
      <c r="BL231" s="69"/>
      <c r="BM231" s="69"/>
      <c r="BN231" s="5"/>
      <c r="BO231" s="22"/>
      <c r="BP231" s="5"/>
      <c r="BQ231" s="5"/>
      <c r="BR231" s="5"/>
      <c r="BS231" s="5"/>
      <c r="BT231" s="5"/>
      <c r="BU231" s="5"/>
      <c r="BV231" s="5"/>
      <c r="BW231" s="5"/>
      <c r="BX231" s="22"/>
      <c r="BY231" s="113">
        <v>0</v>
      </c>
      <c r="BZ231" s="22"/>
      <c r="CA231" s="22"/>
      <c r="CB231" s="9"/>
      <c r="CC231" s="5"/>
      <c r="CD231" s="5"/>
      <c r="CE231" s="113"/>
      <c r="CF231" s="22"/>
      <c r="CG231" s="22"/>
      <c r="CH231" s="9"/>
      <c r="CI231" s="5"/>
      <c r="CJ231" s="5"/>
      <c r="CK231" s="5"/>
      <c r="CL231" s="5"/>
      <c r="CM231" s="22"/>
      <c r="CN231" s="9"/>
      <c r="CO231" s="5">
        <f t="shared" si="35"/>
        <v>0</v>
      </c>
      <c r="CP231" s="77">
        <f t="shared" si="36"/>
        <v>0</v>
      </c>
      <c r="CQ231" s="77">
        <f t="shared" si="37"/>
        <v>0</v>
      </c>
      <c r="CR231" s="277">
        <v>44931</v>
      </c>
      <c r="CS231" s="5">
        <f t="shared" si="40"/>
        <v>9800000</v>
      </c>
      <c r="CT231" s="5"/>
      <c r="CU231" s="10"/>
      <c r="CV231" s="10"/>
      <c r="CW231" s="10" t="s">
        <v>132</v>
      </c>
      <c r="CX231" s="10" t="s">
        <v>133</v>
      </c>
      <c r="CY231" s="10"/>
      <c r="CZ231" s="10" t="s">
        <v>2072</v>
      </c>
    </row>
    <row r="232" spans="1:108" ht="16.5" customHeight="1">
      <c r="A232" s="119" t="s">
        <v>2391</v>
      </c>
      <c r="B232" s="10">
        <v>2022</v>
      </c>
      <c r="C232" s="244" t="s">
        <v>2392</v>
      </c>
      <c r="D232" s="139" t="s">
        <v>2393</v>
      </c>
      <c r="E232" s="266" t="s">
        <v>2394</v>
      </c>
      <c r="F232" s="10"/>
      <c r="G232" s="10" t="s">
        <v>117</v>
      </c>
      <c r="H232" s="10" t="s">
        <v>118</v>
      </c>
      <c r="I232" s="10" t="s">
        <v>119</v>
      </c>
      <c r="J232" t="s">
        <v>2395</v>
      </c>
      <c r="K232" t="s">
        <v>212</v>
      </c>
      <c r="L232" s="10" t="str">
        <f t="shared" si="34"/>
        <v>BLANCA PATRICIA USECHE CESPEDES___</v>
      </c>
      <c r="M232" s="10" t="s">
        <v>364</v>
      </c>
      <c r="N232" s="93">
        <v>52117689</v>
      </c>
      <c r="O232" s="132">
        <v>7</v>
      </c>
      <c r="P232" s="10"/>
      <c r="Q232" s="10" t="s">
        <v>124</v>
      </c>
      <c r="R232" s="10"/>
      <c r="S232" s="10"/>
      <c r="T232" s="10"/>
      <c r="U232" s="10"/>
      <c r="V232" s="22"/>
      <c r="W232" s="10"/>
      <c r="X232" s="10"/>
      <c r="Y232" s="10" t="s">
        <v>214</v>
      </c>
      <c r="Z232" s="22">
        <v>3202896576</v>
      </c>
      <c r="AA232" s="22"/>
      <c r="AB232" s="22">
        <v>3</v>
      </c>
      <c r="AC232" s="10">
        <v>15</v>
      </c>
      <c r="AD232" s="99">
        <v>44820</v>
      </c>
      <c r="AE232" s="99">
        <v>44823</v>
      </c>
      <c r="AF232" s="11"/>
      <c r="AG232" s="277">
        <v>44565</v>
      </c>
      <c r="AH232" s="113">
        <v>4000000</v>
      </c>
      <c r="AI232" s="128">
        <v>14000000</v>
      </c>
      <c r="AJ232" s="278" t="s">
        <v>2396</v>
      </c>
      <c r="AK232" t="s">
        <v>2380</v>
      </c>
      <c r="AL232" s="10">
        <v>720</v>
      </c>
      <c r="AM232" t="s">
        <v>2397</v>
      </c>
      <c r="AN232" s="272">
        <v>44823</v>
      </c>
      <c r="AO232" s="10" t="s">
        <v>131</v>
      </c>
      <c r="AP232" t="s">
        <v>2145</v>
      </c>
      <c r="AQ232" s="22">
        <v>5</v>
      </c>
      <c r="AR232" s="10" t="str">
        <f>IFERROR(VLOOKUP(AQ232,PROGRAMAS!D35:E92,2,0), )</f>
        <v>Propósito 5: Construir Bogotá - Región con gobierno abierto, transparente y ciudadanía consciente</v>
      </c>
      <c r="AS232" s="10">
        <v>57</v>
      </c>
      <c r="AT232" s="10" t="str">
        <f>IFERROR(VLOOKUP(AS232,PROGRAMAS!B33:C90,2,0), )</f>
        <v>Gestión pública local</v>
      </c>
      <c r="AU232" s="10">
        <v>2094</v>
      </c>
      <c r="AV232" s="10" t="s">
        <v>2331</v>
      </c>
      <c r="AW232" s="22"/>
      <c r="AX232" s="22"/>
      <c r="AY232" s="22"/>
      <c r="AZ232" s="22"/>
      <c r="BA232" s="22"/>
      <c r="BB232" s="22"/>
      <c r="BC232" s="22"/>
      <c r="BD232" s="69"/>
      <c r="BE232" s="69"/>
      <c r="BF232" s="69"/>
      <c r="BG232" s="69"/>
      <c r="BH232" s="69"/>
      <c r="BI232" s="69"/>
      <c r="BJ232" s="69"/>
      <c r="BK232" s="69"/>
      <c r="BL232" s="69"/>
      <c r="BM232" s="69"/>
      <c r="BN232" s="5"/>
      <c r="BO232" s="22"/>
      <c r="BP232" s="5"/>
      <c r="BQ232" s="5"/>
      <c r="BR232" s="5"/>
      <c r="BS232" s="5"/>
      <c r="BT232" s="5"/>
      <c r="BU232" s="5"/>
      <c r="BV232" s="5"/>
      <c r="BW232" s="5"/>
      <c r="BX232" s="22"/>
      <c r="BY232" s="113">
        <v>0</v>
      </c>
      <c r="BZ232" s="22"/>
      <c r="CA232" s="22"/>
      <c r="CB232" s="9"/>
      <c r="CC232" s="5"/>
      <c r="CD232" s="5"/>
      <c r="CE232" s="113"/>
      <c r="CF232" s="22"/>
      <c r="CG232" s="22"/>
      <c r="CH232" s="9"/>
      <c r="CI232" s="5"/>
      <c r="CJ232" s="5"/>
      <c r="CK232" s="5"/>
      <c r="CL232" s="5"/>
      <c r="CM232" s="22"/>
      <c r="CN232" s="9"/>
      <c r="CO232" s="5">
        <f t="shared" si="35"/>
        <v>0</v>
      </c>
      <c r="CP232" s="77">
        <f t="shared" si="36"/>
        <v>0</v>
      </c>
      <c r="CQ232" s="77">
        <f t="shared" si="37"/>
        <v>0</v>
      </c>
      <c r="CR232" s="277">
        <v>44930</v>
      </c>
      <c r="CS232" s="5">
        <f t="shared" si="40"/>
        <v>14000000</v>
      </c>
      <c r="CT232" s="5"/>
      <c r="CU232" s="10"/>
      <c r="CV232" s="10"/>
      <c r="CW232" s="10" t="s">
        <v>132</v>
      </c>
      <c r="CX232" s="10" t="s">
        <v>133</v>
      </c>
      <c r="CY232" s="10"/>
      <c r="CZ232" s="10" t="s">
        <v>2072</v>
      </c>
    </row>
    <row r="233" spans="1:108" ht="16.5" customHeight="1">
      <c r="A233" s="119" t="s">
        <v>2398</v>
      </c>
      <c r="B233" s="10">
        <v>2022</v>
      </c>
      <c r="C233" s="244" t="s">
        <v>2399</v>
      </c>
      <c r="D233" s="139" t="s">
        <v>2400</v>
      </c>
      <c r="E233" s="266" t="s">
        <v>2401</v>
      </c>
      <c r="F233" s="10"/>
      <c r="G233" s="10" t="s">
        <v>117</v>
      </c>
      <c r="H233" s="10" t="s">
        <v>118</v>
      </c>
      <c r="I233" s="10" t="s">
        <v>119</v>
      </c>
      <c r="J233" t="s">
        <v>2402</v>
      </c>
      <c r="K233" t="s">
        <v>2403</v>
      </c>
      <c r="L233" s="10" t="str">
        <f t="shared" si="34"/>
        <v>CLAUDIA PATRICIA MIRANDA CAMACHO___</v>
      </c>
      <c r="M233" s="10" t="s">
        <v>364</v>
      </c>
      <c r="N233">
        <v>1050950823</v>
      </c>
      <c r="O233" s="132">
        <v>3</v>
      </c>
      <c r="P233" s="10" t="s">
        <v>2404</v>
      </c>
      <c r="Q233" s="10" t="s">
        <v>124</v>
      </c>
      <c r="R233" s="10"/>
      <c r="S233" s="10"/>
      <c r="T233" s="10"/>
      <c r="U233" s="10"/>
      <c r="V233" s="22"/>
      <c r="W233" s="10"/>
      <c r="X233" s="10"/>
      <c r="Y233" s="10" t="s">
        <v>2405</v>
      </c>
      <c r="Z233">
        <v>3015822325</v>
      </c>
      <c r="AA233" s="22"/>
      <c r="AB233" s="22">
        <v>3</v>
      </c>
      <c r="AC233" s="10">
        <v>15</v>
      </c>
      <c r="AD233" s="99">
        <v>44818</v>
      </c>
      <c r="AE233" s="99">
        <v>44820</v>
      </c>
      <c r="AF233" s="134"/>
      <c r="AG233" s="277">
        <v>44956</v>
      </c>
      <c r="AH233" s="113">
        <v>5000000</v>
      </c>
      <c r="AI233" s="128">
        <v>17500000</v>
      </c>
      <c r="AJ233" t="s">
        <v>2406</v>
      </c>
      <c r="AK233" t="s">
        <v>129</v>
      </c>
      <c r="AL233" s="10">
        <v>697</v>
      </c>
      <c r="AM233" t="s">
        <v>2407</v>
      </c>
      <c r="AN233" s="272">
        <v>44819</v>
      </c>
      <c r="AO233" s="10" t="s">
        <v>131</v>
      </c>
      <c r="AP233" t="s">
        <v>2145</v>
      </c>
      <c r="AQ233" s="22">
        <v>5</v>
      </c>
      <c r="AR233" s="10" t="str">
        <f>IFERROR(VLOOKUP(AQ233,PROGRAMAS!D36:E93,2,0), )</f>
        <v>Propósito 5: Construir Bogotá - Región con gobierno abierto, transparente y ciudadanía consciente</v>
      </c>
      <c r="AS233" s="10">
        <v>57</v>
      </c>
      <c r="AT233" s="10" t="str">
        <f>IFERROR(VLOOKUP(AS233,PROGRAMAS!B34:C91,2,0), )</f>
        <v>Gestión pública local</v>
      </c>
      <c r="AU233" s="10">
        <v>2094</v>
      </c>
      <c r="AV233" s="10" t="s">
        <v>2331</v>
      </c>
      <c r="AW233" s="22"/>
      <c r="AX233" s="22"/>
      <c r="AY233" s="22"/>
      <c r="AZ233" s="22"/>
      <c r="BA233" s="22"/>
      <c r="BB233" s="22"/>
      <c r="BC233" s="22"/>
      <c r="BD233" s="69"/>
      <c r="BE233" s="69"/>
      <c r="BF233" s="69"/>
      <c r="BG233" s="69"/>
      <c r="BH233" s="69"/>
      <c r="BI233" s="69"/>
      <c r="BJ233" s="69"/>
      <c r="BK233" s="69"/>
      <c r="BL233" s="69"/>
      <c r="BM233" s="69"/>
      <c r="BN233" s="5"/>
      <c r="BO233" s="22"/>
      <c r="BP233" s="5"/>
      <c r="BQ233" s="5"/>
      <c r="BR233" s="5"/>
      <c r="BS233" s="5"/>
      <c r="BT233" s="5"/>
      <c r="BU233" s="5"/>
      <c r="BV233" s="5"/>
      <c r="BW233" s="5"/>
      <c r="BX233" s="22"/>
      <c r="BY233" s="113">
        <v>0</v>
      </c>
      <c r="BZ233" s="22"/>
      <c r="CA233" s="22"/>
      <c r="CB233" s="9"/>
      <c r="CC233" s="5"/>
      <c r="CD233" s="5"/>
      <c r="CE233" s="113"/>
      <c r="CF233" s="22"/>
      <c r="CG233" s="22"/>
      <c r="CH233" s="9"/>
      <c r="CI233" s="5"/>
      <c r="CJ233" s="5"/>
      <c r="CK233" s="5"/>
      <c r="CL233" s="5"/>
      <c r="CM233" s="22"/>
      <c r="CN233" s="9"/>
      <c r="CO233" s="5">
        <f t="shared" si="35"/>
        <v>0</v>
      </c>
      <c r="CP233" s="77">
        <f t="shared" si="36"/>
        <v>0</v>
      </c>
      <c r="CQ233" s="77">
        <f t="shared" si="37"/>
        <v>0</v>
      </c>
      <c r="CR233" s="277">
        <v>44956</v>
      </c>
      <c r="CS233" s="5">
        <f t="shared" si="40"/>
        <v>17500000</v>
      </c>
      <c r="CT233" s="5"/>
      <c r="CU233" s="10"/>
      <c r="CV233" s="10"/>
      <c r="CW233" s="10" t="s">
        <v>132</v>
      </c>
      <c r="CX233" s="10" t="s">
        <v>133</v>
      </c>
      <c r="CY233" s="10"/>
      <c r="CZ233" s="10" t="s">
        <v>2408</v>
      </c>
    </row>
    <row r="234" spans="1:108" ht="16.5" customHeight="1">
      <c r="A234" s="119" t="s">
        <v>2409</v>
      </c>
      <c r="B234" s="10">
        <v>2022</v>
      </c>
      <c r="C234" s="244" t="s">
        <v>2410</v>
      </c>
      <c r="D234" s="139" t="s">
        <v>2411</v>
      </c>
      <c r="E234" s="266" t="s">
        <v>2412</v>
      </c>
      <c r="F234" s="10"/>
      <c r="G234" s="10" t="s">
        <v>117</v>
      </c>
      <c r="H234" s="10" t="s">
        <v>118</v>
      </c>
      <c r="I234" s="10" t="s">
        <v>119</v>
      </c>
      <c r="J234" t="s">
        <v>2413</v>
      </c>
      <c r="K234" t="s">
        <v>447</v>
      </c>
      <c r="L234" s="10" t="str">
        <f t="shared" si="34"/>
        <v>ERIKA MILENA ESPEJO SOSA___</v>
      </c>
      <c r="M234" s="10" t="s">
        <v>364</v>
      </c>
      <c r="N234" s="93">
        <v>1015412609</v>
      </c>
      <c r="O234" s="132">
        <v>9</v>
      </c>
      <c r="P234" s="10" t="s">
        <v>2377</v>
      </c>
      <c r="Q234" s="10" t="s">
        <v>124</v>
      </c>
      <c r="R234" s="10"/>
      <c r="S234" s="10"/>
      <c r="T234" s="10"/>
      <c r="U234" s="10"/>
      <c r="V234" s="22"/>
      <c r="W234" s="10"/>
      <c r="X234" s="10"/>
      <c r="Y234" s="10" t="s">
        <v>2414</v>
      </c>
      <c r="Z234" s="22">
        <v>3188742510</v>
      </c>
      <c r="AA234" s="22"/>
      <c r="AB234" s="22">
        <v>3</v>
      </c>
      <c r="AC234" s="10">
        <v>15</v>
      </c>
      <c r="AD234" s="99">
        <v>44819</v>
      </c>
      <c r="AE234" s="99">
        <v>44820</v>
      </c>
      <c r="AF234" s="134"/>
      <c r="AG234" s="277">
        <v>44925</v>
      </c>
      <c r="AH234" s="113">
        <v>6000000</v>
      </c>
      <c r="AI234" s="128">
        <v>21000000</v>
      </c>
      <c r="AJ234" s="275">
        <v>3.9047994000073904E+16</v>
      </c>
      <c r="AK234" t="s">
        <v>2380</v>
      </c>
      <c r="AL234" s="10">
        <v>709</v>
      </c>
      <c r="AM234" t="s">
        <v>2415</v>
      </c>
      <c r="AN234" s="272">
        <v>44820</v>
      </c>
      <c r="AO234" s="10" t="s">
        <v>131</v>
      </c>
      <c r="AP234" t="s">
        <v>2145</v>
      </c>
      <c r="AQ234" s="22">
        <v>5</v>
      </c>
      <c r="AR234" s="10" t="str">
        <f>IFERROR(VLOOKUP(AQ234,PROGRAMAS!D37:E94,2,0), )</f>
        <v>Propósito 5: Construir Bogotá - Región con gobierno abierto, transparente y ciudadanía consciente</v>
      </c>
      <c r="AS234" s="10">
        <v>57</v>
      </c>
      <c r="AT234" s="10" t="str">
        <f>IFERROR(VLOOKUP(AS234,PROGRAMAS!B35:C92,2,0), )</f>
        <v>Gestión pública local</v>
      </c>
      <c r="AU234" s="10">
        <v>2094</v>
      </c>
      <c r="AV234" s="10" t="s">
        <v>2331</v>
      </c>
      <c r="AW234" s="22"/>
      <c r="AX234" s="22"/>
      <c r="AY234" s="22"/>
      <c r="AZ234" s="22"/>
      <c r="BA234" s="22"/>
      <c r="BB234" s="22"/>
      <c r="BC234" s="22"/>
      <c r="BD234" s="69"/>
      <c r="BE234" s="69"/>
      <c r="BF234" s="69"/>
      <c r="BG234" s="69"/>
      <c r="BH234" s="69"/>
      <c r="BI234" s="69"/>
      <c r="BJ234" s="69"/>
      <c r="BK234" s="69"/>
      <c r="BL234" s="69"/>
      <c r="BM234" s="69"/>
      <c r="BN234" s="5"/>
      <c r="BO234" s="22"/>
      <c r="BP234" s="5"/>
      <c r="BQ234" s="5"/>
      <c r="BR234" s="5"/>
      <c r="BS234" s="5"/>
      <c r="BT234" s="5"/>
      <c r="BU234" s="5"/>
      <c r="BV234" s="5"/>
      <c r="BW234" s="5"/>
      <c r="BX234" s="22"/>
      <c r="BY234" s="113">
        <v>0</v>
      </c>
      <c r="BZ234" s="22"/>
      <c r="CA234" s="22"/>
      <c r="CB234" s="9"/>
      <c r="CC234" s="5"/>
      <c r="CD234" s="5"/>
      <c r="CE234" s="113"/>
      <c r="CF234" s="22"/>
      <c r="CG234" s="22"/>
      <c r="CH234" s="9"/>
      <c r="CI234" s="5"/>
      <c r="CJ234" s="5"/>
      <c r="CK234" s="5"/>
      <c r="CL234" s="5"/>
      <c r="CM234" s="22"/>
      <c r="CN234" s="9"/>
      <c r="CO234" s="5">
        <f t="shared" si="35"/>
        <v>0</v>
      </c>
      <c r="CP234" s="77">
        <f t="shared" si="36"/>
        <v>0</v>
      </c>
      <c r="CQ234" s="77">
        <f t="shared" si="37"/>
        <v>0</v>
      </c>
      <c r="CR234" s="277">
        <v>44925</v>
      </c>
      <c r="CS234" s="5">
        <f t="shared" si="40"/>
        <v>21000000</v>
      </c>
      <c r="CT234" s="5"/>
      <c r="CU234" s="10"/>
      <c r="CV234" s="10"/>
      <c r="CW234" s="10" t="s">
        <v>132</v>
      </c>
      <c r="CX234" s="10" t="s">
        <v>133</v>
      </c>
      <c r="CY234" s="10"/>
      <c r="CZ234" s="10" t="s">
        <v>217</v>
      </c>
    </row>
    <row r="235" spans="1:108" ht="16.5" customHeight="1">
      <c r="A235" s="119" t="s">
        <v>2416</v>
      </c>
      <c r="B235" s="10">
        <v>2022</v>
      </c>
      <c r="C235" s="244" t="s">
        <v>2417</v>
      </c>
      <c r="D235" s="139" t="s">
        <v>2418</v>
      </c>
      <c r="E235" s="266" t="s">
        <v>2419</v>
      </c>
      <c r="F235" s="10"/>
      <c r="G235" s="10" t="s">
        <v>117</v>
      </c>
      <c r="H235" s="10" t="s">
        <v>118</v>
      </c>
      <c r="I235" s="10" t="s">
        <v>119</v>
      </c>
      <c r="J235" t="s">
        <v>2420</v>
      </c>
      <c r="K235" t="s">
        <v>2421</v>
      </c>
      <c r="L235" s="10" t="str">
        <f t="shared" si="34"/>
        <v>JULY ANDREA SANABRIA MARCELO___</v>
      </c>
      <c r="M235" s="10" t="s">
        <v>364</v>
      </c>
      <c r="N235" s="93">
        <v>1010166717</v>
      </c>
      <c r="O235" s="132">
        <v>2</v>
      </c>
      <c r="P235" s="10" t="s">
        <v>123</v>
      </c>
      <c r="Q235" s="10" t="s">
        <v>124</v>
      </c>
      <c r="R235" s="10"/>
      <c r="S235" s="10"/>
      <c r="T235" s="10"/>
      <c r="U235" s="10"/>
      <c r="V235" s="22"/>
      <c r="W235" s="10"/>
      <c r="X235" s="10"/>
      <c r="Y235" s="10" t="s">
        <v>2422</v>
      </c>
      <c r="Z235" s="22">
        <v>3124409233</v>
      </c>
      <c r="AA235" s="22"/>
      <c r="AB235" s="22">
        <v>3</v>
      </c>
      <c r="AC235" s="10">
        <v>0</v>
      </c>
      <c r="AD235" s="99">
        <v>44823</v>
      </c>
      <c r="AE235" s="99">
        <v>44827</v>
      </c>
      <c r="AF235" s="11"/>
      <c r="AG235" s="277">
        <v>44917</v>
      </c>
      <c r="AH235" s="113">
        <v>4520000</v>
      </c>
      <c r="AI235" s="128">
        <v>13500000</v>
      </c>
      <c r="AJ235" s="279" t="s">
        <v>2423</v>
      </c>
      <c r="AK235" t="s">
        <v>2424</v>
      </c>
      <c r="AL235" s="10">
        <v>745</v>
      </c>
      <c r="AM235" t="s">
        <v>2425</v>
      </c>
      <c r="AN235" s="272">
        <v>44826</v>
      </c>
      <c r="AO235" s="10" t="s">
        <v>131</v>
      </c>
      <c r="AP235" t="s">
        <v>2275</v>
      </c>
      <c r="AQ235" s="22">
        <v>3</v>
      </c>
      <c r="AR235" s="10" t="str">
        <f>IFERROR(VLOOKUP(AQ235,PROGRAMAS!D38:E95,2,0), )</f>
        <v>Propósito 3: Inspirar confianza y legitimidad para vivir sin miedo y ser epicentro de cultura ciudadana, paz y reconciliación</v>
      </c>
      <c r="AS235" s="10">
        <v>43</v>
      </c>
      <c r="AT235" s="10" t="str">
        <f>IFERROR(VLOOKUP(AS235,PROGRAMAS!B36:C93,2,0), )</f>
        <v>Cultura ciudadana para la confianza, la convivencia y la participación desde la vida cotidiana</v>
      </c>
      <c r="AU235" s="10">
        <v>2164</v>
      </c>
      <c r="AV235" t="s">
        <v>2426</v>
      </c>
      <c r="AW235" s="22"/>
      <c r="AX235" s="22"/>
      <c r="AY235" s="22"/>
      <c r="AZ235" s="22"/>
      <c r="BA235" s="22"/>
      <c r="BB235" s="22"/>
      <c r="BC235" s="22"/>
      <c r="BD235" s="69"/>
      <c r="BE235" s="69"/>
      <c r="BF235" s="69"/>
      <c r="BG235" s="69"/>
      <c r="BH235" s="69"/>
      <c r="BI235" s="69"/>
      <c r="BJ235" s="69"/>
      <c r="BK235" s="69"/>
      <c r="BL235" s="69"/>
      <c r="BM235" s="69"/>
      <c r="BN235" s="5"/>
      <c r="BO235" s="22"/>
      <c r="BP235" s="5"/>
      <c r="BQ235" s="5"/>
      <c r="BR235" s="5"/>
      <c r="BS235" s="5"/>
      <c r="BT235" s="5"/>
      <c r="BU235" s="5"/>
      <c r="BV235" s="5"/>
      <c r="BW235" s="5"/>
      <c r="BX235" s="22"/>
      <c r="BY235" s="113">
        <v>0</v>
      </c>
      <c r="BZ235" s="22"/>
      <c r="CA235" s="22"/>
      <c r="CB235" s="9"/>
      <c r="CC235" s="5"/>
      <c r="CD235" s="5"/>
      <c r="CE235" s="113"/>
      <c r="CF235" s="22"/>
      <c r="CG235" s="22"/>
      <c r="CH235" s="9"/>
      <c r="CI235" s="5"/>
      <c r="CJ235" s="5"/>
      <c r="CK235" s="5"/>
      <c r="CL235" s="5"/>
      <c r="CM235" s="22"/>
      <c r="CN235" s="9"/>
      <c r="CO235" s="5">
        <f t="shared" si="35"/>
        <v>0</v>
      </c>
      <c r="CP235" s="77">
        <f t="shared" si="36"/>
        <v>0</v>
      </c>
      <c r="CQ235" s="77">
        <f t="shared" si="37"/>
        <v>0</v>
      </c>
      <c r="CR235" s="277">
        <v>44917</v>
      </c>
      <c r="CS235" s="5">
        <f t="shared" si="40"/>
        <v>13500000</v>
      </c>
      <c r="CT235" s="5"/>
      <c r="CU235" s="10"/>
      <c r="CV235" s="10"/>
      <c r="CW235" s="10" t="s">
        <v>2155</v>
      </c>
      <c r="CX235" s="10" t="s">
        <v>2155</v>
      </c>
      <c r="CY235" s="10"/>
      <c r="CZ235" s="10" t="s">
        <v>2072</v>
      </c>
      <c r="DA235" t="s">
        <v>447</v>
      </c>
      <c r="DB235" s="327">
        <v>20226320016933</v>
      </c>
      <c r="DC235" s="14">
        <v>44852</v>
      </c>
    </row>
    <row r="236" spans="1:108" ht="16.5" customHeight="1">
      <c r="A236" s="119" t="s">
        <v>2427</v>
      </c>
      <c r="B236" s="10">
        <v>2022</v>
      </c>
      <c r="C236" s="244" t="s">
        <v>2428</v>
      </c>
      <c r="D236" s="139" t="s">
        <v>2429</v>
      </c>
      <c r="E236" s="266" t="s">
        <v>2430</v>
      </c>
      <c r="F236" s="10"/>
      <c r="G236" s="10" t="s">
        <v>117</v>
      </c>
      <c r="H236" s="10" t="s">
        <v>118</v>
      </c>
      <c r="I236" s="10" t="s">
        <v>119</v>
      </c>
      <c r="J236" t="s">
        <v>2431</v>
      </c>
      <c r="K236" t="s">
        <v>2432</v>
      </c>
      <c r="L236" s="10" t="str">
        <f t="shared" si="34"/>
        <v>CAMILO DE JESUS COGOLLO ALMANZA___</v>
      </c>
      <c r="M236" s="10" t="s">
        <v>364</v>
      </c>
      <c r="N236" s="93">
        <v>1030660199</v>
      </c>
      <c r="O236" s="132">
        <v>8</v>
      </c>
      <c r="P236" s="10" t="s">
        <v>918</v>
      </c>
      <c r="Q236" s="10" t="s">
        <v>124</v>
      </c>
      <c r="R236" s="10"/>
      <c r="S236" s="10"/>
      <c r="T236" s="10"/>
      <c r="U236" s="10"/>
      <c r="V236" s="22"/>
      <c r="W236" s="10"/>
      <c r="X236" s="10"/>
      <c r="Y236" s="10" t="s">
        <v>225</v>
      </c>
      <c r="Z236" s="22">
        <v>3012438040</v>
      </c>
      <c r="AA236" s="22"/>
      <c r="AB236" s="22">
        <v>3</v>
      </c>
      <c r="AC236" s="10">
        <v>15</v>
      </c>
      <c r="AD236" s="99">
        <v>44820</v>
      </c>
      <c r="AE236" s="99">
        <v>44844</v>
      </c>
      <c r="AF236" s="11"/>
      <c r="AG236" s="277">
        <v>44844</v>
      </c>
      <c r="AH236" s="113">
        <v>2600000</v>
      </c>
      <c r="AI236" s="128">
        <v>9100000</v>
      </c>
      <c r="AJ236" s="11"/>
      <c r="AK236" s="11"/>
      <c r="AL236" s="10"/>
      <c r="AM236"/>
      <c r="AN236" s="73"/>
      <c r="AO236" s="10"/>
      <c r="AP236" s="93"/>
      <c r="AQ236" s="22"/>
      <c r="AR236" s="10">
        <f>IFERROR(VLOOKUP(AQ236,PROGRAMAS!D39:E96,2,0), )</f>
        <v>0</v>
      </c>
      <c r="AS236" s="10"/>
      <c r="AT236" s="10">
        <f>IFERROR(VLOOKUP(AS236,PROGRAMAS!B37:C94,2,0), )</f>
        <v>0</v>
      </c>
      <c r="AU236" s="10"/>
      <c r="AV236" s="10"/>
      <c r="AW236" s="22"/>
      <c r="AX236" s="22"/>
      <c r="AY236" s="22"/>
      <c r="AZ236" s="22"/>
      <c r="BA236" s="22">
        <v>1</v>
      </c>
      <c r="BB236" s="22"/>
      <c r="BC236" s="22"/>
      <c r="BD236" s="69"/>
      <c r="BE236" s="69"/>
      <c r="BF236" s="69"/>
      <c r="BG236" s="69"/>
      <c r="BH236" s="69"/>
      <c r="BI236" s="69"/>
      <c r="BJ236" s="69"/>
      <c r="BK236" s="69"/>
      <c r="BL236" s="69"/>
      <c r="BM236" s="69"/>
      <c r="BN236" s="5"/>
      <c r="BO236" s="22"/>
      <c r="BP236" s="5"/>
      <c r="BQ236" s="5"/>
      <c r="BR236" s="5"/>
      <c r="BS236" s="5"/>
      <c r="BT236" s="5"/>
      <c r="BU236" s="5"/>
      <c r="BV236" s="5"/>
      <c r="BW236" s="5"/>
      <c r="BX236" s="22"/>
      <c r="BY236" s="113">
        <v>0</v>
      </c>
      <c r="BZ236" s="22"/>
      <c r="CA236" s="22"/>
      <c r="CB236" s="9"/>
      <c r="CC236" s="5"/>
      <c r="CD236" s="5"/>
      <c r="CE236" s="113"/>
      <c r="CF236" s="22"/>
      <c r="CG236" s="22"/>
      <c r="CH236" s="9"/>
      <c r="CI236" s="5"/>
      <c r="CJ236" s="5"/>
      <c r="CK236" s="5"/>
      <c r="CL236" s="5"/>
      <c r="CM236" s="22"/>
      <c r="CN236" s="9"/>
      <c r="CO236" s="5">
        <f t="shared" si="35"/>
        <v>0</v>
      </c>
      <c r="CP236" s="77">
        <f t="shared" si="36"/>
        <v>0</v>
      </c>
      <c r="CQ236" s="77">
        <f t="shared" si="37"/>
        <v>0</v>
      </c>
      <c r="CR236" s="277">
        <v>44844</v>
      </c>
      <c r="CS236" s="5">
        <f t="shared" si="40"/>
        <v>9100000</v>
      </c>
      <c r="CT236" s="5"/>
      <c r="CU236" s="10"/>
      <c r="CV236" s="10"/>
      <c r="CW236" s="10" t="s">
        <v>309</v>
      </c>
      <c r="CX236" s="10" t="s">
        <v>309</v>
      </c>
      <c r="CY236" s="10"/>
      <c r="CZ236" s="10" t="s">
        <v>2072</v>
      </c>
      <c r="DD236" t="s">
        <v>2433</v>
      </c>
    </row>
    <row r="237" spans="1:108" ht="16.5" customHeight="1">
      <c r="A237" s="119" t="s">
        <v>2434</v>
      </c>
      <c r="B237" s="10">
        <v>2022</v>
      </c>
      <c r="C237" s="244" t="s">
        <v>2435</v>
      </c>
      <c r="D237" s="139" t="s">
        <v>2436</v>
      </c>
      <c r="E237" s="266" t="s">
        <v>2437</v>
      </c>
      <c r="F237" s="10"/>
      <c r="G237" s="10" t="s">
        <v>117</v>
      </c>
      <c r="H237" s="10" t="s">
        <v>118</v>
      </c>
      <c r="I237" s="10" t="s">
        <v>119</v>
      </c>
      <c r="J237" t="s">
        <v>2438</v>
      </c>
      <c r="K237" t="s">
        <v>2439</v>
      </c>
      <c r="L237" s="10" t="str">
        <f t="shared" si="34"/>
        <v>JHON ALEXANDER MELGAREJO CELEITA___</v>
      </c>
      <c r="M237" s="10" t="s">
        <v>364</v>
      </c>
      <c r="N237" s="93">
        <v>79956337</v>
      </c>
      <c r="O237" s="132">
        <v>7</v>
      </c>
      <c r="P237" s="10" t="s">
        <v>123</v>
      </c>
      <c r="Q237" s="10" t="s">
        <v>124</v>
      </c>
      <c r="R237" s="10"/>
      <c r="S237" s="10"/>
      <c r="T237" s="10"/>
      <c r="U237" s="10"/>
      <c r="V237" s="22"/>
      <c r="W237" s="10"/>
      <c r="X237" s="10"/>
      <c r="Y237" s="10" t="s">
        <v>2440</v>
      </c>
      <c r="Z237" s="22">
        <v>3122719671</v>
      </c>
      <c r="AA237" s="22"/>
      <c r="AB237" s="22">
        <v>3</v>
      </c>
      <c r="AC237" s="10">
        <v>15</v>
      </c>
      <c r="AD237" s="99">
        <v>44823</v>
      </c>
      <c r="AE237" s="99">
        <v>44825</v>
      </c>
      <c r="AF237" s="134"/>
      <c r="AG237" s="277">
        <v>44930</v>
      </c>
      <c r="AH237" s="113">
        <v>6000000</v>
      </c>
      <c r="AI237" s="128">
        <v>21000000</v>
      </c>
      <c r="AJ237" t="s">
        <v>2441</v>
      </c>
      <c r="AK237" s="134" t="s">
        <v>129</v>
      </c>
      <c r="AL237" s="10">
        <v>742</v>
      </c>
      <c r="AM237" t="s">
        <v>2442</v>
      </c>
      <c r="AN237" s="272">
        <v>44825</v>
      </c>
      <c r="AO237" s="10" t="s">
        <v>131</v>
      </c>
      <c r="AP237" t="s">
        <v>1772</v>
      </c>
      <c r="AQ237" s="22">
        <v>1</v>
      </c>
      <c r="AR237" s="10" t="s">
        <v>2443</v>
      </c>
      <c r="AS237" s="10">
        <v>6</v>
      </c>
      <c r="AT237" s="10" t="s">
        <v>2223</v>
      </c>
      <c r="AU237" s="10">
        <v>2094</v>
      </c>
      <c r="AV237" t="s">
        <v>2224</v>
      </c>
      <c r="AW237" s="22"/>
      <c r="AX237" s="22"/>
      <c r="AY237" s="22"/>
      <c r="AZ237" s="22"/>
      <c r="BA237" s="22"/>
      <c r="BB237" s="22"/>
      <c r="BC237" s="22"/>
      <c r="BD237" s="69"/>
      <c r="BE237" s="69"/>
      <c r="BF237" s="69"/>
      <c r="BG237" s="69"/>
      <c r="BH237" s="69"/>
      <c r="BI237" s="69"/>
      <c r="BJ237" s="69"/>
      <c r="BK237" s="69"/>
      <c r="BL237" s="69"/>
      <c r="BM237" s="69"/>
      <c r="BN237" s="5"/>
      <c r="BO237" s="22"/>
      <c r="BP237" s="5"/>
      <c r="BQ237" s="5"/>
      <c r="BR237" s="5"/>
      <c r="BS237" s="5"/>
      <c r="BT237" s="5"/>
      <c r="BU237" s="5"/>
      <c r="BV237" s="5"/>
      <c r="BW237" s="5"/>
      <c r="BX237" s="22"/>
      <c r="BY237" s="113">
        <v>0</v>
      </c>
      <c r="BZ237" s="22"/>
      <c r="CA237" s="22"/>
      <c r="CB237" s="9"/>
      <c r="CC237" s="5"/>
      <c r="CD237" s="5"/>
      <c r="CE237" s="113"/>
      <c r="CF237" s="22"/>
      <c r="CG237" s="22"/>
      <c r="CH237" s="9"/>
      <c r="CI237" s="5"/>
      <c r="CJ237" s="5"/>
      <c r="CK237" s="5"/>
      <c r="CL237" s="5"/>
      <c r="CM237" s="22"/>
      <c r="CN237" s="9"/>
      <c r="CO237" s="5">
        <f t="shared" si="35"/>
        <v>0</v>
      </c>
      <c r="CP237" s="77">
        <f t="shared" si="36"/>
        <v>0</v>
      </c>
      <c r="CQ237" s="77">
        <f t="shared" si="37"/>
        <v>0</v>
      </c>
      <c r="CR237" s="277">
        <v>44930</v>
      </c>
      <c r="CS237" s="5">
        <f t="shared" si="40"/>
        <v>21000000</v>
      </c>
      <c r="CT237" s="5"/>
      <c r="CU237" s="10"/>
      <c r="CV237" s="10"/>
      <c r="CW237" s="10" t="s">
        <v>2155</v>
      </c>
      <c r="CX237" s="10" t="s">
        <v>133</v>
      </c>
      <c r="CY237" s="10"/>
      <c r="CZ237" s="10" t="s">
        <v>2408</v>
      </c>
    </row>
    <row r="238" spans="1:108" ht="16.5" customHeight="1">
      <c r="A238" s="119" t="s">
        <v>2444</v>
      </c>
      <c r="B238" s="10">
        <v>2022</v>
      </c>
      <c r="C238" s="244" t="s">
        <v>2383</v>
      </c>
      <c r="D238" s="139" t="s">
        <v>2445</v>
      </c>
      <c r="E238" s="266" t="s">
        <v>2385</v>
      </c>
      <c r="F238" s="10"/>
      <c r="G238" s="10" t="s">
        <v>117</v>
      </c>
      <c r="H238" s="10" t="s">
        <v>118</v>
      </c>
      <c r="I238" s="10" t="s">
        <v>119</v>
      </c>
      <c r="J238" t="s">
        <v>2386</v>
      </c>
      <c r="K238" t="s">
        <v>2446</v>
      </c>
      <c r="L238" s="10" t="str">
        <f t="shared" si="34"/>
        <v>ANGELA MARIA GUTIERREZ CARDENAS___</v>
      </c>
      <c r="M238" s="10" t="s">
        <v>364</v>
      </c>
      <c r="N238" s="93">
        <v>1010245905</v>
      </c>
      <c r="O238" s="132">
        <v>1</v>
      </c>
      <c r="P238" s="10" t="s">
        <v>123</v>
      </c>
      <c r="Q238" s="10" t="s">
        <v>124</v>
      </c>
      <c r="R238" s="10"/>
      <c r="S238" s="10"/>
      <c r="T238" s="10"/>
      <c r="U238" s="10"/>
      <c r="V238" s="22"/>
      <c r="W238" s="10"/>
      <c r="X238" s="10"/>
      <c r="Y238" s="10" t="s">
        <v>2447</v>
      </c>
      <c r="Z238" s="22">
        <v>3124700898</v>
      </c>
      <c r="AA238" s="22"/>
      <c r="AB238" s="22">
        <v>3</v>
      </c>
      <c r="AC238" s="10">
        <v>15</v>
      </c>
      <c r="AD238" s="99">
        <v>44826</v>
      </c>
      <c r="AE238" s="99">
        <v>44831</v>
      </c>
      <c r="AF238" s="11"/>
      <c r="AG238" s="277">
        <v>44938</v>
      </c>
      <c r="AH238" s="113">
        <v>2800000</v>
      </c>
      <c r="AI238" s="128">
        <v>9800000</v>
      </c>
      <c r="AJ238" t="s">
        <v>2448</v>
      </c>
      <c r="AK238" t="s">
        <v>2380</v>
      </c>
      <c r="AL238" s="10"/>
      <c r="AM238"/>
      <c r="AN238" s="73"/>
      <c r="AO238" s="10" t="s">
        <v>131</v>
      </c>
      <c r="AP238" s="93"/>
      <c r="AQ238" s="22"/>
      <c r="AR238" s="10">
        <f>IFERROR(VLOOKUP(AQ238,PROGRAMAS!D41:E98,2,0), )</f>
        <v>0</v>
      </c>
      <c r="AS238" s="10"/>
      <c r="AT238" s="10"/>
      <c r="AU238" s="10"/>
      <c r="AV238" s="10"/>
      <c r="AW238" s="22"/>
      <c r="AX238" s="22"/>
      <c r="AY238" s="22"/>
      <c r="AZ238" s="22"/>
      <c r="BA238" s="22"/>
      <c r="BB238" s="22"/>
      <c r="BC238" s="22"/>
      <c r="BD238" s="69"/>
      <c r="BE238" s="69"/>
      <c r="BF238" s="69"/>
      <c r="BG238" s="69"/>
      <c r="BH238" s="69"/>
      <c r="BI238" s="69"/>
      <c r="BJ238" s="69"/>
      <c r="BK238" s="69"/>
      <c r="BL238" s="69"/>
      <c r="BM238" s="69"/>
      <c r="BN238" s="5"/>
      <c r="BO238" s="22"/>
      <c r="BP238" s="5"/>
      <c r="BQ238" s="5"/>
      <c r="BR238" s="5"/>
      <c r="BS238" s="5"/>
      <c r="BT238" s="5"/>
      <c r="BU238" s="5"/>
      <c r="BV238" s="5"/>
      <c r="BW238" s="5"/>
      <c r="BX238" s="22"/>
      <c r="BY238" s="113">
        <v>0</v>
      </c>
      <c r="BZ238" s="22"/>
      <c r="CA238" s="22"/>
      <c r="CB238" s="9"/>
      <c r="CC238" s="5"/>
      <c r="CD238" s="5"/>
      <c r="CE238" s="113"/>
      <c r="CF238" s="22"/>
      <c r="CG238" s="22"/>
      <c r="CH238" s="9"/>
      <c r="CI238" s="5"/>
      <c r="CJ238" s="5"/>
      <c r="CK238" s="5"/>
      <c r="CL238" s="5"/>
      <c r="CM238" s="22"/>
      <c r="CN238" s="9"/>
      <c r="CO238" s="5">
        <f t="shared" si="35"/>
        <v>0</v>
      </c>
      <c r="CP238" s="77">
        <f t="shared" si="36"/>
        <v>0</v>
      </c>
      <c r="CQ238" s="77">
        <f t="shared" si="37"/>
        <v>0</v>
      </c>
      <c r="CR238" s="277">
        <v>44938</v>
      </c>
      <c r="CS238" s="5">
        <f t="shared" si="40"/>
        <v>9800000</v>
      </c>
      <c r="CT238" s="5"/>
      <c r="CU238" s="10"/>
      <c r="CV238" s="10"/>
      <c r="CW238" s="10" t="s">
        <v>2155</v>
      </c>
      <c r="CX238" s="10" t="s">
        <v>2155</v>
      </c>
      <c r="CY238" s="10"/>
      <c r="CZ238" s="10" t="s">
        <v>2072</v>
      </c>
    </row>
    <row r="239" spans="1:108" ht="16.5" customHeight="1">
      <c r="A239" s="119" t="s">
        <v>2449</v>
      </c>
      <c r="B239" s="10">
        <v>2022</v>
      </c>
      <c r="C239" s="244" t="s">
        <v>2450</v>
      </c>
      <c r="D239" s="139" t="s">
        <v>2451</v>
      </c>
      <c r="E239" s="266" t="s">
        <v>2452</v>
      </c>
      <c r="F239" s="10"/>
      <c r="G239" s="10" t="s">
        <v>117</v>
      </c>
      <c r="H239" s="10" t="s">
        <v>118</v>
      </c>
      <c r="I239" s="10" t="s">
        <v>119</v>
      </c>
      <c r="J239" t="s">
        <v>2453</v>
      </c>
      <c r="K239" t="s">
        <v>2454</v>
      </c>
      <c r="L239" s="10" t="str">
        <f t="shared" si="34"/>
        <v>GLADYS JOHANNA MOLINA PORRAS___</v>
      </c>
      <c r="M239" s="10" t="s">
        <v>364</v>
      </c>
      <c r="N239" s="93">
        <v>52273634</v>
      </c>
      <c r="O239" s="132">
        <v>1</v>
      </c>
      <c r="P239" s="10" t="s">
        <v>2377</v>
      </c>
      <c r="Q239" s="10" t="s">
        <v>124</v>
      </c>
      <c r="R239" s="10"/>
      <c r="S239" s="10"/>
      <c r="T239" s="10"/>
      <c r="U239" s="10"/>
      <c r="V239" s="22"/>
      <c r="W239" s="10"/>
      <c r="X239" s="10"/>
      <c r="Y239" s="10" t="s">
        <v>2455</v>
      </c>
      <c r="Z239" s="22">
        <v>3225306082</v>
      </c>
      <c r="AA239" s="22"/>
      <c r="AB239" s="22">
        <v>3</v>
      </c>
      <c r="AC239" s="10">
        <v>0</v>
      </c>
      <c r="AD239" s="99">
        <v>44837</v>
      </c>
      <c r="AE239" s="99">
        <v>44839</v>
      </c>
      <c r="AF239" s="99"/>
      <c r="AG239" s="277">
        <v>44930</v>
      </c>
      <c r="AH239" s="113">
        <v>4520000</v>
      </c>
      <c r="AI239" s="128">
        <v>13560000</v>
      </c>
      <c r="AJ239" t="s">
        <v>2456</v>
      </c>
      <c r="AK239" s="134" t="s">
        <v>129</v>
      </c>
      <c r="AL239" s="10">
        <v>832</v>
      </c>
      <c r="AM239" t="s">
        <v>2457</v>
      </c>
      <c r="AN239" s="272">
        <v>44838</v>
      </c>
      <c r="AO239" s="10" t="s">
        <v>131</v>
      </c>
      <c r="AP239" t="s">
        <v>2458</v>
      </c>
      <c r="AQ239" s="22">
        <v>1</v>
      </c>
      <c r="AR239" s="10">
        <f>IFERROR(VLOOKUP(AQ239,PROGRAMAS!D42:E99,2,0), )</f>
        <v>0</v>
      </c>
      <c r="AS239" s="10">
        <v>1</v>
      </c>
      <c r="AT239" s="10" t="s">
        <v>2459</v>
      </c>
      <c r="AU239" s="10">
        <v>2045</v>
      </c>
      <c r="AV239" t="s">
        <v>2460</v>
      </c>
      <c r="AW239" s="22"/>
      <c r="AX239" s="22"/>
      <c r="AY239" s="22"/>
      <c r="AZ239" s="22"/>
      <c r="BA239" s="22"/>
      <c r="BB239" s="22"/>
      <c r="BC239" s="22"/>
      <c r="BD239" s="69"/>
      <c r="BE239" s="69"/>
      <c r="BF239" s="69"/>
      <c r="BG239" s="69"/>
      <c r="BH239" s="69"/>
      <c r="BI239" s="69"/>
      <c r="BJ239" s="69"/>
      <c r="BK239" s="69"/>
      <c r="BL239" s="69"/>
      <c r="BM239" s="69"/>
      <c r="BN239" s="5"/>
      <c r="BO239" s="22"/>
      <c r="BP239" s="5"/>
      <c r="BQ239" s="5"/>
      <c r="BR239" s="5"/>
      <c r="BS239" s="5"/>
      <c r="BT239" s="5"/>
      <c r="BU239" s="5"/>
      <c r="BV239" s="5"/>
      <c r="BW239" s="5"/>
      <c r="BX239" s="22"/>
      <c r="BY239" s="113">
        <v>0</v>
      </c>
      <c r="BZ239" s="22"/>
      <c r="CA239" s="22"/>
      <c r="CB239" s="9"/>
      <c r="CC239" s="5"/>
      <c r="CD239" s="5"/>
      <c r="CE239" s="113"/>
      <c r="CF239" s="22"/>
      <c r="CG239" s="22"/>
      <c r="CH239" s="9"/>
      <c r="CI239" s="5"/>
      <c r="CJ239" s="5"/>
      <c r="CK239" s="5"/>
      <c r="CL239" s="5"/>
      <c r="CM239" s="22"/>
      <c r="CN239" s="9"/>
      <c r="CO239" s="5">
        <f t="shared" si="35"/>
        <v>0</v>
      </c>
      <c r="CP239" s="77">
        <f t="shared" si="36"/>
        <v>0</v>
      </c>
      <c r="CQ239" s="77">
        <f t="shared" si="37"/>
        <v>0</v>
      </c>
      <c r="CR239" s="277">
        <v>44930</v>
      </c>
      <c r="CS239" s="5">
        <f t="shared" si="40"/>
        <v>13560000</v>
      </c>
      <c r="CT239" s="5"/>
      <c r="CU239" s="10"/>
      <c r="CV239" s="10"/>
      <c r="CW239" s="10" t="s">
        <v>133</v>
      </c>
      <c r="CX239" s="10" t="s">
        <v>133</v>
      </c>
      <c r="CY239" s="10"/>
      <c r="CZ239" s="10" t="s">
        <v>2072</v>
      </c>
    </row>
    <row r="240" spans="1:108" ht="16.5" customHeight="1">
      <c r="A240" s="119" t="s">
        <v>2461</v>
      </c>
      <c r="B240" s="10">
        <v>2022</v>
      </c>
      <c r="C240" s="244" t="s">
        <v>2462</v>
      </c>
      <c r="D240" s="139" t="s">
        <v>2463</v>
      </c>
      <c r="E240" s="266" t="s">
        <v>2464</v>
      </c>
      <c r="F240" s="10"/>
      <c r="G240" s="10" t="s">
        <v>117</v>
      </c>
      <c r="H240" s="10" t="s">
        <v>118</v>
      </c>
      <c r="I240" s="10" t="s">
        <v>119</v>
      </c>
      <c r="J240" t="s">
        <v>2465</v>
      </c>
      <c r="K240" t="s">
        <v>897</v>
      </c>
      <c r="L240" s="10" t="str">
        <f t="shared" si="34"/>
        <v>JEIMY ROCIO GIRAL VERGARA___</v>
      </c>
      <c r="M240" s="10" t="s">
        <v>364</v>
      </c>
      <c r="N240" s="93">
        <v>52748681</v>
      </c>
      <c r="O240" s="132">
        <v>6</v>
      </c>
      <c r="P240" s="10" t="s">
        <v>123</v>
      </c>
      <c r="Q240" s="10" t="s">
        <v>124</v>
      </c>
      <c r="R240" s="10"/>
      <c r="S240" s="10"/>
      <c r="T240" s="10"/>
      <c r="U240" s="10"/>
      <c r="V240" s="22"/>
      <c r="W240" s="10"/>
      <c r="X240" s="10"/>
      <c r="Y240" s="10" t="s">
        <v>898</v>
      </c>
      <c r="Z240" s="22">
        <v>3004380914</v>
      </c>
      <c r="AA240" s="22"/>
      <c r="AB240" s="22">
        <v>3</v>
      </c>
      <c r="AC240" s="10">
        <v>15</v>
      </c>
      <c r="AD240" s="99">
        <v>44824</v>
      </c>
      <c r="AE240" s="99">
        <v>44827</v>
      </c>
      <c r="AF240" s="11"/>
      <c r="AG240" s="277">
        <v>44933</v>
      </c>
      <c r="AH240" s="113">
        <v>3900000</v>
      </c>
      <c r="AI240" s="128">
        <v>13650000</v>
      </c>
      <c r="AJ240" t="s">
        <v>2466</v>
      </c>
      <c r="AK240" t="s">
        <v>129</v>
      </c>
      <c r="AL240" s="10">
        <v>736</v>
      </c>
      <c r="AM240" t="s">
        <v>2467</v>
      </c>
      <c r="AN240" s="272">
        <v>44825</v>
      </c>
      <c r="AO240" s="10" t="s">
        <v>131</v>
      </c>
      <c r="AP240" t="s">
        <v>2145</v>
      </c>
      <c r="AQ240" s="22">
        <v>5</v>
      </c>
      <c r="AR240" s="10" t="str">
        <f>IFERROR(VLOOKUP(AQ240,PROGRAMAS!D43:E100,2,0), )</f>
        <v>Propósito 5: Construir Bogotá - Región con gobierno abierto, transparente y ciudadanía consciente</v>
      </c>
      <c r="AS240" s="10">
        <v>57</v>
      </c>
      <c r="AT240" s="10" t="s">
        <v>2468</v>
      </c>
      <c r="AU240" s="10">
        <v>2169</v>
      </c>
      <c r="AV240" s="10" t="s">
        <v>2331</v>
      </c>
      <c r="AW240" s="22"/>
      <c r="AX240" s="22"/>
      <c r="AY240" s="22"/>
      <c r="AZ240" s="22"/>
      <c r="BA240" s="22"/>
      <c r="BB240" s="22"/>
      <c r="BC240" s="22"/>
      <c r="BD240" s="69"/>
      <c r="BE240" s="69"/>
      <c r="BF240" s="69"/>
      <c r="BG240" s="69"/>
      <c r="BH240" s="69"/>
      <c r="BI240" s="69"/>
      <c r="BJ240" s="69"/>
      <c r="BK240" s="69"/>
      <c r="BL240" s="69"/>
      <c r="BM240" s="69"/>
      <c r="BN240" s="5"/>
      <c r="BO240" s="22"/>
      <c r="BP240" s="5"/>
      <c r="BQ240" s="5"/>
      <c r="BR240" s="5"/>
      <c r="BS240" s="5"/>
      <c r="BT240" s="5"/>
      <c r="BU240" s="5"/>
      <c r="BV240" s="5"/>
      <c r="BW240" s="5"/>
      <c r="BX240" s="22"/>
      <c r="BY240" s="113">
        <v>0</v>
      </c>
      <c r="BZ240" s="22"/>
      <c r="CA240" s="22"/>
      <c r="CB240" s="9"/>
      <c r="CC240" s="5"/>
      <c r="CD240" s="5"/>
      <c r="CE240" s="113"/>
      <c r="CF240" s="22"/>
      <c r="CG240" s="22"/>
      <c r="CH240" s="9"/>
      <c r="CI240" s="5"/>
      <c r="CJ240" s="5"/>
      <c r="CK240" s="5"/>
      <c r="CL240" s="5"/>
      <c r="CM240" s="22"/>
      <c r="CN240" s="9"/>
      <c r="CO240" s="5">
        <f t="shared" si="35"/>
        <v>0</v>
      </c>
      <c r="CP240" s="77">
        <f t="shared" si="36"/>
        <v>0</v>
      </c>
      <c r="CQ240" s="77">
        <f t="shared" si="37"/>
        <v>0</v>
      </c>
      <c r="CR240" s="277">
        <v>44933</v>
      </c>
      <c r="CS240" s="5">
        <f t="shared" si="40"/>
        <v>13650000</v>
      </c>
      <c r="CT240" s="5"/>
      <c r="CU240" s="10"/>
      <c r="CV240" s="10"/>
      <c r="CW240" s="10" t="s">
        <v>132</v>
      </c>
      <c r="CX240" s="10" t="s">
        <v>133</v>
      </c>
      <c r="CY240" s="10"/>
      <c r="CZ240" s="10" t="s">
        <v>217</v>
      </c>
    </row>
    <row r="241" spans="1:107" ht="16.5" customHeight="1">
      <c r="A241" s="119" t="s">
        <v>2469</v>
      </c>
      <c r="B241" s="10">
        <v>2022</v>
      </c>
      <c r="C241" s="244" t="s">
        <v>2470</v>
      </c>
      <c r="D241" s="139" t="s">
        <v>2471</v>
      </c>
      <c r="E241" s="266" t="s">
        <v>2472</v>
      </c>
      <c r="F241" s="10"/>
      <c r="G241" s="10" t="s">
        <v>117</v>
      </c>
      <c r="H241" s="10" t="s">
        <v>118</v>
      </c>
      <c r="I241" s="10" t="s">
        <v>119</v>
      </c>
      <c r="J241" t="s">
        <v>2473</v>
      </c>
      <c r="K241" t="s">
        <v>2474</v>
      </c>
      <c r="L241" s="10" t="str">
        <f t="shared" si="34"/>
        <v>HEIDY JOHANNA GUEVARA NUÑEZ___</v>
      </c>
      <c r="M241" s="10" t="s">
        <v>364</v>
      </c>
      <c r="N241" s="93">
        <v>52235302</v>
      </c>
      <c r="O241" s="132">
        <v>8</v>
      </c>
      <c r="P241" s="10" t="s">
        <v>2377</v>
      </c>
      <c r="Q241" s="10" t="s">
        <v>124</v>
      </c>
      <c r="R241" s="10"/>
      <c r="S241" s="10"/>
      <c r="T241" s="10"/>
      <c r="U241" s="10"/>
      <c r="V241" s="22"/>
      <c r="W241" s="10"/>
      <c r="X241" s="10"/>
      <c r="Y241" s="10" t="s">
        <v>2475</v>
      </c>
      <c r="Z241" s="22">
        <v>3208162922</v>
      </c>
      <c r="AA241" s="22"/>
      <c r="AB241" s="22">
        <v>3</v>
      </c>
      <c r="AC241" s="10">
        <v>15</v>
      </c>
      <c r="AD241" s="99">
        <v>44827</v>
      </c>
      <c r="AE241" s="99">
        <v>44839</v>
      </c>
      <c r="AF241" s="11"/>
      <c r="AG241" s="277">
        <v>44945</v>
      </c>
      <c r="AH241" s="113">
        <v>2300000</v>
      </c>
      <c r="AI241" s="128">
        <v>8050000</v>
      </c>
      <c r="AJ241" s="279" t="s">
        <v>2476</v>
      </c>
      <c r="AK241" t="s">
        <v>129</v>
      </c>
      <c r="AL241" s="10">
        <v>771</v>
      </c>
      <c r="AM241" t="s">
        <v>2477</v>
      </c>
      <c r="AN241" s="272">
        <v>44832</v>
      </c>
      <c r="AO241" s="10" t="s">
        <v>131</v>
      </c>
      <c r="AP241" t="s">
        <v>1772</v>
      </c>
      <c r="AQ241" s="22"/>
      <c r="AR241" s="10">
        <f>IFERROR(VLOOKUP(AQ241,PROGRAMAS!D44:E101,2,0), )</f>
        <v>0</v>
      </c>
      <c r="AS241" s="10"/>
      <c r="AT241" s="10"/>
      <c r="AU241" s="10"/>
      <c r="AV241" s="10"/>
      <c r="AW241" s="22"/>
      <c r="AX241" s="22"/>
      <c r="AY241" s="22"/>
      <c r="AZ241" s="22"/>
      <c r="BA241" s="22"/>
      <c r="BB241" s="22"/>
      <c r="BC241" s="22"/>
      <c r="BD241" s="69"/>
      <c r="BE241" s="69"/>
      <c r="BF241" s="69"/>
      <c r="BG241" s="69"/>
      <c r="BH241" s="69"/>
      <c r="BI241" s="69"/>
      <c r="BJ241" s="69"/>
      <c r="BK241" s="69"/>
      <c r="BL241" s="69"/>
      <c r="BM241" s="69"/>
      <c r="BN241" s="5"/>
      <c r="BO241" s="22"/>
      <c r="BP241" s="5"/>
      <c r="BQ241" s="5"/>
      <c r="BR241" s="5"/>
      <c r="BS241" s="5"/>
      <c r="BT241" s="5"/>
      <c r="BU241" s="5"/>
      <c r="BV241" s="5"/>
      <c r="BW241" s="5"/>
      <c r="BX241" s="22"/>
      <c r="BY241" s="113">
        <v>0</v>
      </c>
      <c r="BZ241" s="22"/>
      <c r="CA241" s="22"/>
      <c r="CB241" s="9"/>
      <c r="CC241" s="5"/>
      <c r="CD241" s="5"/>
      <c r="CE241" s="113"/>
      <c r="CF241" s="22"/>
      <c r="CG241" s="22"/>
      <c r="CH241" s="9"/>
      <c r="CI241" s="5"/>
      <c r="CJ241" s="5"/>
      <c r="CK241" s="5"/>
      <c r="CL241" s="5"/>
      <c r="CM241" s="22"/>
      <c r="CN241" s="9"/>
      <c r="CO241" s="5">
        <f t="shared" si="35"/>
        <v>0</v>
      </c>
      <c r="CP241" s="77">
        <f t="shared" si="36"/>
        <v>0</v>
      </c>
      <c r="CQ241" s="77">
        <f t="shared" si="37"/>
        <v>0</v>
      </c>
      <c r="CR241" s="277">
        <v>44945</v>
      </c>
      <c r="CS241" s="5">
        <f t="shared" si="40"/>
        <v>8050000</v>
      </c>
      <c r="CT241" s="5"/>
      <c r="CU241" s="10"/>
      <c r="CV241" s="10"/>
      <c r="CW241" s="10" t="s">
        <v>2478</v>
      </c>
      <c r="CX241" s="10"/>
      <c r="CY241" s="10"/>
      <c r="CZ241" s="10" t="s">
        <v>203</v>
      </c>
    </row>
    <row r="242" spans="1:107" ht="16.5" customHeight="1">
      <c r="A242" s="119" t="s">
        <v>2479</v>
      </c>
      <c r="B242" s="10">
        <v>2022</v>
      </c>
      <c r="C242" s="244" t="s">
        <v>2470</v>
      </c>
      <c r="D242" s="139" t="s">
        <v>2480</v>
      </c>
      <c r="E242" s="266" t="s">
        <v>2472</v>
      </c>
      <c r="F242" s="10"/>
      <c r="G242" s="10" t="s">
        <v>117</v>
      </c>
      <c r="H242" s="10" t="s">
        <v>118</v>
      </c>
      <c r="I242" s="10" t="s">
        <v>119</v>
      </c>
      <c r="J242" t="s">
        <v>2473</v>
      </c>
      <c r="K242" t="s">
        <v>2481</v>
      </c>
      <c r="L242" s="10" t="str">
        <f t="shared" si="34"/>
        <v>KATHERYN LIZETH LARA BUSTOS___</v>
      </c>
      <c r="M242" s="10" t="s">
        <v>364</v>
      </c>
      <c r="N242" s="93">
        <v>1019120688</v>
      </c>
      <c r="O242" s="132">
        <v>1</v>
      </c>
      <c r="P242" s="10" t="s">
        <v>2377</v>
      </c>
      <c r="Q242" s="10" t="s">
        <v>124</v>
      </c>
      <c r="R242" s="10"/>
      <c r="S242" s="10"/>
      <c r="T242" s="10"/>
      <c r="U242" s="10"/>
      <c r="V242" s="22"/>
      <c r="W242" s="10"/>
      <c r="X242" s="10"/>
      <c r="Y242" s="10" t="s">
        <v>2482</v>
      </c>
      <c r="Z242" s="22">
        <v>3227682886</v>
      </c>
      <c r="AA242" s="22"/>
      <c r="AB242" s="22">
        <v>3</v>
      </c>
      <c r="AC242" s="10">
        <v>15</v>
      </c>
      <c r="AD242" s="99">
        <v>44830</v>
      </c>
      <c r="AE242" s="99">
        <v>44839</v>
      </c>
      <c r="AF242" s="11"/>
      <c r="AG242" s="277">
        <v>44945</v>
      </c>
      <c r="AH242" s="113">
        <v>2300000</v>
      </c>
      <c r="AI242" s="128">
        <v>8050000</v>
      </c>
      <c r="AJ242" s="278" t="s">
        <v>2483</v>
      </c>
      <c r="AK242" s="278" t="s">
        <v>252</v>
      </c>
      <c r="AL242" s="10">
        <v>830</v>
      </c>
      <c r="AM242" t="s">
        <v>2484</v>
      </c>
      <c r="AN242" s="272">
        <v>44838</v>
      </c>
      <c r="AO242" s="10" t="s">
        <v>131</v>
      </c>
      <c r="AP242" t="s">
        <v>1772</v>
      </c>
      <c r="AQ242" s="22">
        <v>1</v>
      </c>
      <c r="AR242" s="10" t="s">
        <v>2443</v>
      </c>
      <c r="AS242" s="10">
        <v>6</v>
      </c>
      <c r="AT242" s="10" t="s">
        <v>2223</v>
      </c>
      <c r="AU242" s="10">
        <v>2094</v>
      </c>
      <c r="AV242" t="s">
        <v>2224</v>
      </c>
      <c r="AW242" s="22"/>
      <c r="AX242" s="22"/>
      <c r="AY242" s="22"/>
      <c r="AZ242" s="22"/>
      <c r="BA242" s="22"/>
      <c r="BB242" s="22"/>
      <c r="BC242" s="22"/>
      <c r="BD242" s="69"/>
      <c r="BE242" s="69"/>
      <c r="BF242" s="69"/>
      <c r="BG242" s="69"/>
      <c r="BH242" s="69"/>
      <c r="BI242" s="69"/>
      <c r="BJ242" s="69"/>
      <c r="BK242" s="69"/>
      <c r="BL242" s="69"/>
      <c r="BM242" s="69"/>
      <c r="BN242" s="5"/>
      <c r="BO242" s="22"/>
      <c r="BP242" s="5"/>
      <c r="BQ242" s="5"/>
      <c r="BR242" s="5"/>
      <c r="BS242" s="5"/>
      <c r="BT242" s="5"/>
      <c r="BU242" s="5"/>
      <c r="BV242" s="5"/>
      <c r="BW242" s="5"/>
      <c r="BX242" s="22"/>
      <c r="BY242" s="113">
        <v>0</v>
      </c>
      <c r="BZ242" s="22"/>
      <c r="CA242" s="22"/>
      <c r="CB242" s="9"/>
      <c r="CC242" s="5"/>
      <c r="CD242" s="5"/>
      <c r="CE242" s="113"/>
      <c r="CF242" s="22"/>
      <c r="CG242" s="22"/>
      <c r="CH242" s="9"/>
      <c r="CI242" s="5"/>
      <c r="CJ242" s="5"/>
      <c r="CK242" s="5"/>
      <c r="CL242" s="5"/>
      <c r="CM242" s="22"/>
      <c r="CN242" s="9"/>
      <c r="CO242" s="5">
        <f t="shared" si="35"/>
        <v>0</v>
      </c>
      <c r="CP242" s="77">
        <f t="shared" si="36"/>
        <v>0</v>
      </c>
      <c r="CQ242" s="77">
        <f t="shared" si="37"/>
        <v>0</v>
      </c>
      <c r="CR242" s="277">
        <v>44945</v>
      </c>
      <c r="CS242" s="5">
        <f t="shared" si="40"/>
        <v>8050000</v>
      </c>
      <c r="CT242" s="5"/>
      <c r="CU242" s="10"/>
      <c r="CV242" s="10"/>
      <c r="CW242" s="10" t="s">
        <v>133</v>
      </c>
      <c r="CX242" s="10" t="s">
        <v>133</v>
      </c>
      <c r="CY242" s="10"/>
      <c r="CZ242" s="10" t="s">
        <v>203</v>
      </c>
    </row>
    <row r="243" spans="1:107" ht="16.5" customHeight="1">
      <c r="A243" s="119" t="s">
        <v>2485</v>
      </c>
      <c r="B243" s="10">
        <v>2022</v>
      </c>
      <c r="C243" s="244" t="s">
        <v>2486</v>
      </c>
      <c r="D243" s="139" t="s">
        <v>2487</v>
      </c>
      <c r="E243" s="266" t="s">
        <v>2488</v>
      </c>
      <c r="F243" s="10"/>
      <c r="G243" s="10" t="s">
        <v>117</v>
      </c>
      <c r="H243" s="10" t="s">
        <v>118</v>
      </c>
      <c r="I243" s="10" t="s">
        <v>119</v>
      </c>
      <c r="J243" t="s">
        <v>2489</v>
      </c>
      <c r="K243" t="s">
        <v>2490</v>
      </c>
      <c r="L243" s="10" t="str">
        <f t="shared" si="34"/>
        <v>JAIME EDUARDO SUAREZ RODRIGUEZ___</v>
      </c>
      <c r="M243" s="10" t="s">
        <v>364</v>
      </c>
      <c r="N243" s="93">
        <v>80424419</v>
      </c>
      <c r="O243" s="132">
        <v>3</v>
      </c>
      <c r="P243" s="10" t="s">
        <v>2377</v>
      </c>
      <c r="Q243" s="10" t="s">
        <v>124</v>
      </c>
      <c r="R243" s="10"/>
      <c r="S243" s="10"/>
      <c r="T243" s="10"/>
      <c r="U243" s="10"/>
      <c r="V243" s="22"/>
      <c r="W243" s="10"/>
      <c r="X243" s="10"/>
      <c r="Y243" s="10" t="s">
        <v>2491</v>
      </c>
      <c r="Z243" s="22">
        <v>3157452574</v>
      </c>
      <c r="AA243" s="22"/>
      <c r="AB243" s="22">
        <v>4</v>
      </c>
      <c r="AC243" s="10">
        <v>0</v>
      </c>
      <c r="AD243" s="99">
        <v>44827</v>
      </c>
      <c r="AE243" s="99">
        <v>44834</v>
      </c>
      <c r="AF243" s="11"/>
      <c r="AG243" s="277">
        <v>44955</v>
      </c>
      <c r="AH243" s="113">
        <v>2800000</v>
      </c>
      <c r="AI243" s="113">
        <v>11200000</v>
      </c>
      <c r="AJ243" s="279" t="s">
        <v>2492</v>
      </c>
      <c r="AK243" s="278" t="s">
        <v>252</v>
      </c>
      <c r="AL243" s="10">
        <v>816</v>
      </c>
      <c r="AM243" t="s">
        <v>2493</v>
      </c>
      <c r="AN243" s="272">
        <v>44834</v>
      </c>
      <c r="AO243" s="10" t="s">
        <v>131</v>
      </c>
      <c r="AP243" t="s">
        <v>2233</v>
      </c>
      <c r="AQ243" s="22">
        <v>1</v>
      </c>
      <c r="AR243" s="10">
        <f>IFERROR(VLOOKUP(AQ243,PROGRAMAS!D46:E103,2,0), )</f>
        <v>0</v>
      </c>
      <c r="AS243" s="10">
        <v>20</v>
      </c>
      <c r="AT243" s="10">
        <f>IFERROR(VLOOKUP(AS243,PROGRAMAS!B44:C101,2,0), )</f>
        <v>0</v>
      </c>
      <c r="AU243" s="10">
        <v>2072</v>
      </c>
      <c r="AV243" s="10" t="s">
        <v>2234</v>
      </c>
      <c r="AW243" s="22"/>
      <c r="AX243" s="22"/>
      <c r="AY243" s="22"/>
      <c r="AZ243" s="22"/>
      <c r="BA243" s="22"/>
      <c r="BB243" s="22"/>
      <c r="BC243" s="22"/>
      <c r="BD243" s="69"/>
      <c r="BE243" s="69"/>
      <c r="BF243" s="69"/>
      <c r="BG243" s="69"/>
      <c r="BH243" s="69"/>
      <c r="BI243" s="69"/>
      <c r="BJ243" s="69"/>
      <c r="BK243" s="69"/>
      <c r="BL243" s="69"/>
      <c r="BM243" s="69"/>
      <c r="BN243" s="5"/>
      <c r="BO243" s="22"/>
      <c r="BP243" s="5"/>
      <c r="BQ243" s="5"/>
      <c r="BR243" s="5"/>
      <c r="BS243" s="5"/>
      <c r="BT243" s="5"/>
      <c r="BU243" s="5"/>
      <c r="BV243" s="5"/>
      <c r="BW243" s="5"/>
      <c r="BX243" s="22"/>
      <c r="BY243" s="113">
        <v>0</v>
      </c>
      <c r="BZ243" s="22"/>
      <c r="CA243" s="22"/>
      <c r="CB243" s="9"/>
      <c r="CC243" s="5"/>
      <c r="CD243" s="5"/>
      <c r="CE243" s="113"/>
      <c r="CF243" s="22"/>
      <c r="CG243" s="22"/>
      <c r="CH243" s="9"/>
      <c r="CI243" s="5"/>
      <c r="CJ243" s="5"/>
      <c r="CK243" s="5"/>
      <c r="CL243" s="5"/>
      <c r="CM243" s="22"/>
      <c r="CN243" s="9"/>
      <c r="CO243" s="5">
        <f t="shared" si="35"/>
        <v>0</v>
      </c>
      <c r="CP243" s="77">
        <f t="shared" si="36"/>
        <v>0</v>
      </c>
      <c r="CQ243" s="77">
        <f t="shared" si="37"/>
        <v>0</v>
      </c>
      <c r="CR243" s="277">
        <v>44955</v>
      </c>
      <c r="CS243" s="5">
        <f t="shared" si="40"/>
        <v>11200000</v>
      </c>
      <c r="CT243" s="5"/>
      <c r="CU243" s="10"/>
      <c r="CV243" s="10"/>
      <c r="CW243" s="10" t="s">
        <v>133</v>
      </c>
      <c r="CX243" s="10" t="s">
        <v>133</v>
      </c>
      <c r="CY243" s="10"/>
      <c r="CZ243" s="10" t="s">
        <v>2494</v>
      </c>
      <c r="DA243" t="s">
        <v>1225</v>
      </c>
      <c r="DB243" s="328">
        <v>20226320017043</v>
      </c>
      <c r="DC243" s="14">
        <v>44852</v>
      </c>
    </row>
    <row r="244" spans="1:107" ht="16.5" customHeight="1">
      <c r="A244" s="119" t="s">
        <v>2495</v>
      </c>
      <c r="B244" s="10">
        <v>2022</v>
      </c>
      <c r="C244" s="244" t="s">
        <v>2486</v>
      </c>
      <c r="D244" s="139" t="s">
        <v>2496</v>
      </c>
      <c r="E244" s="266" t="s">
        <v>2488</v>
      </c>
      <c r="F244" s="10"/>
      <c r="G244" s="10" t="s">
        <v>117</v>
      </c>
      <c r="H244" s="10" t="s">
        <v>118</v>
      </c>
      <c r="I244" s="10" t="s">
        <v>119</v>
      </c>
      <c r="J244" t="s">
        <v>2489</v>
      </c>
      <c r="K244" t="s">
        <v>2497</v>
      </c>
      <c r="L244" s="10" t="str">
        <f t="shared" si="34"/>
        <v>JORGE ORLANDO MORENO RAYO___</v>
      </c>
      <c r="M244" s="10" t="s">
        <v>364</v>
      </c>
      <c r="N244" s="93">
        <v>1015430347</v>
      </c>
      <c r="O244" s="132">
        <v>0</v>
      </c>
      <c r="P244" s="10" t="s">
        <v>2377</v>
      </c>
      <c r="Q244" s="10" t="s">
        <v>124</v>
      </c>
      <c r="R244" s="10"/>
      <c r="S244" s="10"/>
      <c r="T244" s="10"/>
      <c r="U244" s="10"/>
      <c r="V244" s="22"/>
      <c r="W244" s="10"/>
      <c r="X244" s="10"/>
      <c r="Y244" s="10" t="s">
        <v>2498</v>
      </c>
      <c r="Z244" s="22">
        <v>3132181028</v>
      </c>
      <c r="AA244" s="22"/>
      <c r="AB244" s="22">
        <v>4</v>
      </c>
      <c r="AC244" s="10">
        <v>0</v>
      </c>
      <c r="AD244" s="99">
        <v>44827</v>
      </c>
      <c r="AE244" s="99">
        <v>44834</v>
      </c>
      <c r="AF244" s="15"/>
      <c r="AG244" s="14">
        <v>44955</v>
      </c>
      <c r="AH244" s="113">
        <v>2800000</v>
      </c>
      <c r="AI244" s="128">
        <v>11200000</v>
      </c>
      <c r="AJ244" s="278" t="s">
        <v>2499</v>
      </c>
      <c r="AK244" s="278" t="s">
        <v>129</v>
      </c>
      <c r="AL244" s="10">
        <v>815</v>
      </c>
      <c r="AM244" t="s">
        <v>2500</v>
      </c>
      <c r="AN244" s="272">
        <v>44834</v>
      </c>
      <c r="AO244" s="10" t="s">
        <v>131</v>
      </c>
      <c r="AP244" t="s">
        <v>2233</v>
      </c>
      <c r="AQ244" s="22">
        <v>1</v>
      </c>
      <c r="AR244" s="10">
        <f>IFERROR(VLOOKUP(AQ244,PROGRAMAS!D47:E104,2,0), )</f>
        <v>0</v>
      </c>
      <c r="AS244" s="10">
        <v>20</v>
      </c>
      <c r="AT244" s="10">
        <f>IFERROR(VLOOKUP(AS244,PROGRAMAS!B45:C102,2,0), )</f>
        <v>0</v>
      </c>
      <c r="AU244" s="10">
        <v>2072</v>
      </c>
      <c r="AV244" s="10" t="s">
        <v>2234</v>
      </c>
      <c r="AW244" s="22"/>
      <c r="AX244" s="22"/>
      <c r="AY244" s="22"/>
      <c r="AZ244" s="22"/>
      <c r="BA244" s="22"/>
      <c r="BB244" s="22"/>
      <c r="BC244" s="22"/>
      <c r="BD244" s="69"/>
      <c r="BE244" s="69"/>
      <c r="BF244" s="69"/>
      <c r="BG244" s="69"/>
      <c r="BH244" s="69"/>
      <c r="BI244" s="69"/>
      <c r="BJ244" s="69"/>
      <c r="BK244" s="69"/>
      <c r="BL244" s="69"/>
      <c r="BM244" s="69"/>
      <c r="BN244" s="5"/>
      <c r="BO244" s="22"/>
      <c r="BP244" s="5"/>
      <c r="BQ244" s="5"/>
      <c r="BR244" s="5"/>
      <c r="BS244" s="5"/>
      <c r="BT244" s="5"/>
      <c r="BU244" s="5"/>
      <c r="BV244" s="5"/>
      <c r="BW244" s="5"/>
      <c r="BX244" s="22"/>
      <c r="BY244" s="113">
        <v>0</v>
      </c>
      <c r="BZ244" s="22"/>
      <c r="CA244" s="22"/>
      <c r="CB244" s="9"/>
      <c r="CC244" s="5"/>
      <c r="CD244" s="5"/>
      <c r="CE244" s="113"/>
      <c r="CF244" s="22"/>
      <c r="CG244" s="22"/>
      <c r="CH244" s="9"/>
      <c r="CI244" s="5"/>
      <c r="CJ244" s="5"/>
      <c r="CK244" s="5"/>
      <c r="CL244" s="5"/>
      <c r="CM244" s="22"/>
      <c r="CN244" s="9"/>
      <c r="CO244" s="5">
        <f t="shared" si="35"/>
        <v>0</v>
      </c>
      <c r="CP244" s="77">
        <f t="shared" si="36"/>
        <v>0</v>
      </c>
      <c r="CQ244" s="77">
        <f t="shared" si="37"/>
        <v>0</v>
      </c>
      <c r="CR244" s="14">
        <v>44955</v>
      </c>
      <c r="CS244" s="5">
        <f t="shared" si="40"/>
        <v>11200000</v>
      </c>
      <c r="CT244" s="5"/>
      <c r="CU244" s="10"/>
      <c r="CV244" s="10"/>
      <c r="CW244" s="10" t="s">
        <v>133</v>
      </c>
      <c r="CX244" s="10" t="s">
        <v>133</v>
      </c>
      <c r="CY244" s="10"/>
      <c r="CZ244" s="10" t="s">
        <v>2494</v>
      </c>
      <c r="DA244" t="s">
        <v>1225</v>
      </c>
      <c r="DB244" s="328">
        <v>20226320017043</v>
      </c>
      <c r="DC244" s="14">
        <v>44852</v>
      </c>
    </row>
    <row r="245" spans="1:107" ht="16.5" customHeight="1">
      <c r="A245" s="119" t="s">
        <v>2501</v>
      </c>
      <c r="B245" s="10">
        <v>2022</v>
      </c>
      <c r="C245" s="244" t="s">
        <v>2502</v>
      </c>
      <c r="D245" s="139" t="s">
        <v>2503</v>
      </c>
      <c r="E245" s="266" t="s">
        <v>2504</v>
      </c>
      <c r="F245" s="10"/>
      <c r="G245" s="10" t="s">
        <v>117</v>
      </c>
      <c r="H245" s="10" t="s">
        <v>118</v>
      </c>
      <c r="I245" s="10" t="s">
        <v>119</v>
      </c>
      <c r="J245" t="s">
        <v>2505</v>
      </c>
      <c r="K245" t="s">
        <v>2506</v>
      </c>
      <c r="L245" s="10" t="str">
        <f t="shared" si="34"/>
        <v>MARÍA CLAUDIA CAMARGO KOHLGRUBER___</v>
      </c>
      <c r="M245" s="10" t="s">
        <v>364</v>
      </c>
      <c r="N245" s="93">
        <v>51725623</v>
      </c>
      <c r="O245" s="132">
        <v>6</v>
      </c>
      <c r="P245" s="10" t="s">
        <v>2377</v>
      </c>
      <c r="Q245" s="10" t="s">
        <v>124</v>
      </c>
      <c r="R245" s="10"/>
      <c r="S245" s="10"/>
      <c r="T245" s="10"/>
      <c r="U245" s="10"/>
      <c r="V245" s="22"/>
      <c r="W245" s="10"/>
      <c r="X245" s="10"/>
      <c r="Y245" s="10" t="s">
        <v>2507</v>
      </c>
      <c r="Z245" s="22">
        <v>3057122356</v>
      </c>
      <c r="AA245" s="22"/>
      <c r="AB245" s="22">
        <v>3</v>
      </c>
      <c r="AC245" s="10">
        <v>0</v>
      </c>
      <c r="AD245" s="99">
        <v>44838</v>
      </c>
      <c r="AE245" s="99">
        <v>44841</v>
      </c>
      <c r="AF245" s="15"/>
      <c r="AG245" s="14">
        <v>44932</v>
      </c>
      <c r="AH245" s="113">
        <v>2600000</v>
      </c>
      <c r="AI245" s="128">
        <v>7800000</v>
      </c>
      <c r="AJ245" s="279" t="s">
        <v>2508</v>
      </c>
      <c r="AK245" s="279" t="s">
        <v>262</v>
      </c>
      <c r="AL245" s="10">
        <v>835</v>
      </c>
      <c r="AM245" t="s">
        <v>2509</v>
      </c>
      <c r="AN245" s="272">
        <v>44840</v>
      </c>
      <c r="AO245" s="10" t="s">
        <v>131</v>
      </c>
      <c r="AP245" t="s">
        <v>2458</v>
      </c>
      <c r="AQ245" s="10">
        <v>3</v>
      </c>
      <c r="AR245" s="10">
        <f>IFERROR(VLOOKUP(AQ245,PROGRAMAS!D97:E154,2,0), )</f>
        <v>0</v>
      </c>
      <c r="AS245" s="10">
        <v>40</v>
      </c>
      <c r="AT245" s="146" t="s">
        <v>2510</v>
      </c>
      <c r="AU245" s="10">
        <v>2162</v>
      </c>
      <c r="AV245" s="10" t="s">
        <v>2511</v>
      </c>
      <c r="AW245" s="22"/>
      <c r="AX245" s="22"/>
      <c r="AY245" s="22"/>
      <c r="AZ245" s="22"/>
      <c r="BA245" s="22"/>
      <c r="BB245" s="22"/>
      <c r="BC245" s="22"/>
      <c r="BD245" s="69"/>
      <c r="BE245" s="69"/>
      <c r="BF245" s="69"/>
      <c r="BG245" s="69"/>
      <c r="BH245" s="69"/>
      <c r="BI245" s="69"/>
      <c r="BJ245" s="69"/>
      <c r="BK245" s="69"/>
      <c r="BL245" s="69"/>
      <c r="BM245" s="69"/>
      <c r="BN245" s="5"/>
      <c r="BO245" s="22"/>
      <c r="BP245" s="5"/>
      <c r="BQ245" s="5"/>
      <c r="BR245" s="5"/>
      <c r="BS245" s="5"/>
      <c r="BT245" s="5"/>
      <c r="BU245" s="5"/>
      <c r="BV245" s="5"/>
      <c r="BW245" s="5"/>
      <c r="BX245" s="22"/>
      <c r="BY245" s="113">
        <v>0</v>
      </c>
      <c r="BZ245" s="22"/>
      <c r="CA245" s="22"/>
      <c r="CB245" s="9"/>
      <c r="CC245" s="5"/>
      <c r="CD245" s="5"/>
      <c r="CE245" s="113"/>
      <c r="CF245" s="22"/>
      <c r="CG245" s="22"/>
      <c r="CH245" s="9"/>
      <c r="CI245" s="5"/>
      <c r="CJ245" s="5"/>
      <c r="CK245" s="5"/>
      <c r="CL245" s="5"/>
      <c r="CM245" s="22"/>
      <c r="CN245" s="9"/>
      <c r="CO245" s="5">
        <f t="shared" si="35"/>
        <v>0</v>
      </c>
      <c r="CP245" s="77">
        <f t="shared" si="36"/>
        <v>0</v>
      </c>
      <c r="CQ245" s="77">
        <f t="shared" si="37"/>
        <v>0</v>
      </c>
      <c r="CR245" s="14">
        <v>44932</v>
      </c>
      <c r="CS245" s="5">
        <f t="shared" si="40"/>
        <v>7800000</v>
      </c>
      <c r="CT245" s="5"/>
      <c r="CU245" s="10"/>
      <c r="CV245" s="10"/>
      <c r="CW245" s="10" t="s">
        <v>132</v>
      </c>
      <c r="CX245" s="10" t="s">
        <v>133</v>
      </c>
      <c r="CY245" s="10"/>
      <c r="CZ245" s="10" t="s">
        <v>2512</v>
      </c>
      <c r="DA245" t="s">
        <v>447</v>
      </c>
      <c r="DB245" s="326">
        <v>20226320016933</v>
      </c>
      <c r="DC245" s="14">
        <v>44852</v>
      </c>
    </row>
    <row r="246" spans="1:107" ht="16.5" customHeight="1">
      <c r="A246" s="119" t="s">
        <v>2513</v>
      </c>
      <c r="B246" s="10">
        <v>2022</v>
      </c>
      <c r="C246" s="244" t="s">
        <v>2502</v>
      </c>
      <c r="D246" s="139" t="s">
        <v>2514</v>
      </c>
      <c r="E246" s="263" t="s">
        <v>2504</v>
      </c>
      <c r="F246" s="10"/>
      <c r="G246" s="10" t="s">
        <v>117</v>
      </c>
      <c r="H246" s="10" t="s">
        <v>118</v>
      </c>
      <c r="I246" s="10" t="s">
        <v>119</v>
      </c>
      <c r="J246" t="s">
        <v>2505</v>
      </c>
      <c r="K246" t="s">
        <v>2515</v>
      </c>
      <c r="L246" s="10" t="str">
        <f t="shared" si="34"/>
        <v>GLADYS ISABEL PÉREZ QUINTERO___</v>
      </c>
      <c r="M246" s="10" t="s">
        <v>364</v>
      </c>
      <c r="N246" s="93">
        <v>41797590</v>
      </c>
      <c r="O246" s="132">
        <v>3</v>
      </c>
      <c r="P246" s="10" t="s">
        <v>2377</v>
      </c>
      <c r="Q246" s="10" t="s">
        <v>124</v>
      </c>
      <c r="R246" s="10"/>
      <c r="S246" s="10"/>
      <c r="T246" s="10"/>
      <c r="U246" s="10"/>
      <c r="V246" s="22"/>
      <c r="W246" s="10"/>
      <c r="X246" s="10"/>
      <c r="Y246" s="10" t="s">
        <v>2516</v>
      </c>
      <c r="Z246" s="22">
        <v>3014458380</v>
      </c>
      <c r="AA246" s="22"/>
      <c r="AB246" s="22">
        <v>3</v>
      </c>
      <c r="AC246" s="10">
        <v>0</v>
      </c>
      <c r="AD246" s="99">
        <v>44838</v>
      </c>
      <c r="AE246" s="99">
        <v>44841</v>
      </c>
      <c r="AF246" s="15"/>
      <c r="AG246" s="14">
        <v>44932</v>
      </c>
      <c r="AH246" s="113">
        <v>2600000</v>
      </c>
      <c r="AI246" s="128">
        <v>7800000</v>
      </c>
      <c r="AJ246" s="279" t="s">
        <v>2517</v>
      </c>
      <c r="AK246" s="279" t="s">
        <v>262</v>
      </c>
      <c r="AL246" s="10">
        <v>836</v>
      </c>
      <c r="AM246" t="s">
        <v>2518</v>
      </c>
      <c r="AN246" s="272">
        <v>44840</v>
      </c>
      <c r="AO246" s="10" t="s">
        <v>131</v>
      </c>
      <c r="AP246" t="s">
        <v>2458</v>
      </c>
      <c r="AQ246" s="10">
        <v>3</v>
      </c>
      <c r="AR246" s="10">
        <f>IFERROR(VLOOKUP(AQ246,PROGRAMAS!D98:E155,2,0), )</f>
        <v>0</v>
      </c>
      <c r="AS246" s="10">
        <v>40</v>
      </c>
      <c r="AT246" s="146" t="s">
        <v>2510</v>
      </c>
      <c r="AU246" s="10">
        <v>2162</v>
      </c>
      <c r="AV246" s="10" t="s">
        <v>2511</v>
      </c>
      <c r="AW246" s="22"/>
      <c r="AX246" s="22"/>
      <c r="AY246" s="22"/>
      <c r="AZ246" s="22"/>
      <c r="BA246" s="22"/>
      <c r="BB246" s="22"/>
      <c r="BC246" s="22"/>
      <c r="BD246" s="69"/>
      <c r="BE246" s="69"/>
      <c r="BF246" s="69"/>
      <c r="BG246" s="69"/>
      <c r="BH246" s="69"/>
      <c r="BI246" s="69"/>
      <c r="BJ246" s="69"/>
      <c r="BK246" s="69"/>
      <c r="BL246" s="69"/>
      <c r="BM246" s="69"/>
      <c r="BN246" s="5"/>
      <c r="BO246" s="22"/>
      <c r="BP246" s="5"/>
      <c r="BQ246" s="5"/>
      <c r="BR246" s="5"/>
      <c r="BS246" s="5"/>
      <c r="BT246" s="5"/>
      <c r="BU246" s="5"/>
      <c r="BV246" s="5"/>
      <c r="BW246" s="5"/>
      <c r="BX246" s="22"/>
      <c r="BY246" s="113">
        <v>0</v>
      </c>
      <c r="BZ246" s="22"/>
      <c r="CA246" s="22"/>
      <c r="CB246" s="9"/>
      <c r="CC246" s="5"/>
      <c r="CD246" s="5"/>
      <c r="CE246" s="113"/>
      <c r="CF246" s="22"/>
      <c r="CG246" s="22"/>
      <c r="CH246" s="9"/>
      <c r="CI246" s="5"/>
      <c r="CJ246" s="5"/>
      <c r="CK246" s="5"/>
      <c r="CL246" s="5"/>
      <c r="CM246" s="22"/>
      <c r="CN246" s="9"/>
      <c r="CO246" s="5">
        <f t="shared" si="35"/>
        <v>0</v>
      </c>
      <c r="CP246" s="77">
        <f t="shared" si="36"/>
        <v>0</v>
      </c>
      <c r="CQ246" s="77">
        <f t="shared" si="37"/>
        <v>0</v>
      </c>
      <c r="CR246" s="14">
        <v>44932</v>
      </c>
      <c r="CS246" s="5">
        <f t="shared" si="40"/>
        <v>7800000</v>
      </c>
      <c r="CT246" s="5"/>
      <c r="CU246" s="10"/>
      <c r="CV246" s="10"/>
      <c r="CW246" s="10" t="s">
        <v>133</v>
      </c>
      <c r="CX246" s="10" t="s">
        <v>133</v>
      </c>
      <c r="CY246" s="10"/>
      <c r="CZ246" s="10" t="s">
        <v>2512</v>
      </c>
      <c r="DA246" t="s">
        <v>845</v>
      </c>
      <c r="DB246" s="327" t="s">
        <v>2519</v>
      </c>
      <c r="DC246" s="14">
        <v>44852</v>
      </c>
    </row>
    <row r="247" spans="1:107" ht="16.5" customHeight="1">
      <c r="A247" s="119" t="s">
        <v>2520</v>
      </c>
      <c r="B247" s="10">
        <v>2022</v>
      </c>
      <c r="C247" s="244" t="s">
        <v>2521</v>
      </c>
      <c r="D247" s="139" t="s">
        <v>2522</v>
      </c>
      <c r="E247" s="266" t="s">
        <v>2523</v>
      </c>
      <c r="F247" s="10"/>
      <c r="G247" s="10" t="s">
        <v>117</v>
      </c>
      <c r="H247" s="10" t="s">
        <v>118</v>
      </c>
      <c r="I247" s="10" t="s">
        <v>119</v>
      </c>
      <c r="J247" t="s">
        <v>2524</v>
      </c>
      <c r="K247" t="s">
        <v>1023</v>
      </c>
      <c r="L247" s="10" t="str">
        <f t="shared" si="34"/>
        <v>YADIRA ELIANA CRUZ GONZALEZ___</v>
      </c>
      <c r="M247" s="10" t="s">
        <v>364</v>
      </c>
      <c r="N247" s="93">
        <v>52312549</v>
      </c>
      <c r="O247" s="132">
        <v>1</v>
      </c>
      <c r="P247" s="10" t="s">
        <v>2377</v>
      </c>
      <c r="Q247" s="10" t="s">
        <v>124</v>
      </c>
      <c r="R247" s="10"/>
      <c r="S247" s="10"/>
      <c r="T247" s="10"/>
      <c r="U247" s="10"/>
      <c r="V247" s="22"/>
      <c r="W247" s="10"/>
      <c r="X247" s="10"/>
      <c r="Y247" s="10" t="s">
        <v>2525</v>
      </c>
      <c r="Z247" s="22">
        <v>3213604091</v>
      </c>
      <c r="AA247" s="22"/>
      <c r="AB247" s="22">
        <v>3</v>
      </c>
      <c r="AC247" s="10">
        <v>0</v>
      </c>
      <c r="AD247" s="99">
        <v>44831</v>
      </c>
      <c r="AE247" s="99">
        <v>44832</v>
      </c>
      <c r="AF247" s="15"/>
      <c r="AG247" s="14">
        <v>44922</v>
      </c>
      <c r="AH247" s="113">
        <v>4520000</v>
      </c>
      <c r="AI247" s="128">
        <v>13560000</v>
      </c>
      <c r="AJ247" t="s">
        <v>2526</v>
      </c>
      <c r="AK247" s="291" t="s">
        <v>252</v>
      </c>
      <c r="AL247" s="10">
        <v>774</v>
      </c>
      <c r="AM247" t="s">
        <v>2527</v>
      </c>
      <c r="AN247" s="272">
        <v>44832</v>
      </c>
      <c r="AO247" s="10" t="s">
        <v>131</v>
      </c>
      <c r="AP247" t="s">
        <v>2145</v>
      </c>
      <c r="AQ247" s="22">
        <v>5</v>
      </c>
      <c r="AR247" s="10" t="str">
        <f>IFERROR(VLOOKUP(AQ247,PROGRAMAS!D50:E107,2,0), )</f>
        <v>Propósito 5: Construir Bogotá - Región con gobierno abierto, transparente y ciudadanía consciente</v>
      </c>
      <c r="AS247" s="10">
        <v>57</v>
      </c>
      <c r="AT247" s="10" t="str">
        <f>IFERROR(VLOOKUP(AS247,PROGRAMAS!B48:C105,2,0), )</f>
        <v>Gestión pública local</v>
      </c>
      <c r="AU247" s="10">
        <v>2094</v>
      </c>
      <c r="AV247" s="10" t="s">
        <v>2331</v>
      </c>
      <c r="AW247" s="22"/>
      <c r="AX247" s="22"/>
      <c r="AY247" s="22"/>
      <c r="AZ247" s="22"/>
      <c r="BA247" s="22"/>
      <c r="BB247" s="22"/>
      <c r="BC247" s="22"/>
      <c r="BD247" s="69"/>
      <c r="BE247" s="69"/>
      <c r="BF247" s="69"/>
      <c r="BG247" s="69"/>
      <c r="BH247" s="69"/>
      <c r="BI247" s="69"/>
      <c r="BJ247" s="69"/>
      <c r="BK247" s="69"/>
      <c r="BL247" s="69"/>
      <c r="BM247" s="69"/>
      <c r="BN247" s="5"/>
      <c r="BO247" s="22"/>
      <c r="BP247" s="5"/>
      <c r="BQ247" s="5"/>
      <c r="BR247" s="5"/>
      <c r="BS247" s="5"/>
      <c r="BT247" s="5"/>
      <c r="BU247" s="5"/>
      <c r="BV247" s="5"/>
      <c r="BW247" s="5"/>
      <c r="BX247" s="22"/>
      <c r="BY247" s="113">
        <v>0</v>
      </c>
      <c r="BZ247" s="22"/>
      <c r="CA247" s="22"/>
      <c r="CB247" s="9"/>
      <c r="CC247" s="5"/>
      <c r="CD247" s="5"/>
      <c r="CE247" s="113"/>
      <c r="CF247" s="22"/>
      <c r="CG247" s="22"/>
      <c r="CH247" s="9"/>
      <c r="CI247" s="5"/>
      <c r="CJ247" s="5"/>
      <c r="CK247" s="5"/>
      <c r="CL247" s="5"/>
      <c r="CM247" s="22"/>
      <c r="CN247" s="9"/>
      <c r="CO247" s="5">
        <f t="shared" si="35"/>
        <v>0</v>
      </c>
      <c r="CP247" s="77">
        <f t="shared" si="36"/>
        <v>0</v>
      </c>
      <c r="CQ247" s="77">
        <f t="shared" si="37"/>
        <v>0</v>
      </c>
      <c r="CR247" s="14">
        <v>44922</v>
      </c>
      <c r="CS247" s="5">
        <f t="shared" si="40"/>
        <v>13560000</v>
      </c>
      <c r="CT247" s="5"/>
      <c r="CU247" s="10"/>
      <c r="CV247" s="10"/>
      <c r="CW247" s="10" t="s">
        <v>133</v>
      </c>
      <c r="CX247" s="10" t="s">
        <v>133</v>
      </c>
      <c r="CY247" s="10"/>
      <c r="CZ247" s="10" t="s">
        <v>2072</v>
      </c>
      <c r="DA247" t="s">
        <v>655</v>
      </c>
      <c r="DB247" s="327">
        <v>20226320017033</v>
      </c>
      <c r="DC247" s="14">
        <v>44852</v>
      </c>
    </row>
    <row r="248" spans="1:107" ht="16.5" customHeight="1">
      <c r="A248" s="119" t="s">
        <v>2528</v>
      </c>
      <c r="B248" s="10">
        <v>2022</v>
      </c>
      <c r="C248" s="244" t="s">
        <v>2529</v>
      </c>
      <c r="D248" s="139" t="s">
        <v>2530</v>
      </c>
      <c r="E248" s="266" t="s">
        <v>2531</v>
      </c>
      <c r="F248" s="10"/>
      <c r="G248" s="10" t="s">
        <v>117</v>
      </c>
      <c r="H248" s="10" t="s">
        <v>118</v>
      </c>
      <c r="I248" s="10" t="s">
        <v>119</v>
      </c>
      <c r="J248" t="s">
        <v>2532</v>
      </c>
      <c r="K248" t="s">
        <v>546</v>
      </c>
      <c r="L248" s="10" t="str">
        <f t="shared" si="34"/>
        <v>NUBIA STELLA MORENO PARRA___</v>
      </c>
      <c r="M248" s="10" t="s">
        <v>364</v>
      </c>
      <c r="N248" s="93">
        <v>51737799</v>
      </c>
      <c r="O248" s="132">
        <v>5</v>
      </c>
      <c r="P248" s="10" t="s">
        <v>2377</v>
      </c>
      <c r="Q248" s="10" t="s">
        <v>124</v>
      </c>
      <c r="R248" s="10" t="s">
        <v>547</v>
      </c>
      <c r="S248" s="10"/>
      <c r="T248" s="10"/>
      <c r="U248" s="10"/>
      <c r="V248" s="22"/>
      <c r="W248" s="10"/>
      <c r="X248" s="10"/>
      <c r="Y248" s="10" t="s">
        <v>2533</v>
      </c>
      <c r="Z248" s="22">
        <v>3123006572</v>
      </c>
      <c r="AA248" s="22"/>
      <c r="AB248" s="22">
        <v>1</v>
      </c>
      <c r="AC248" s="10">
        <v>0</v>
      </c>
      <c r="AD248" s="99">
        <v>44838</v>
      </c>
      <c r="AE248" s="99">
        <v>44841</v>
      </c>
      <c r="AF248" s="15"/>
      <c r="AG248" s="14">
        <v>44871</v>
      </c>
      <c r="AH248" s="113">
        <v>2300000</v>
      </c>
      <c r="AI248" s="128">
        <v>2300000</v>
      </c>
      <c r="AJ248" s="278" t="s">
        <v>2534</v>
      </c>
      <c r="AK248" t="s">
        <v>129</v>
      </c>
      <c r="AL248" s="10">
        <v>841</v>
      </c>
      <c r="AM248" t="s">
        <v>2535</v>
      </c>
      <c r="AN248" s="272">
        <v>44840</v>
      </c>
      <c r="AO248" s="10" t="s">
        <v>131</v>
      </c>
      <c r="AP248" t="s">
        <v>2145</v>
      </c>
      <c r="AQ248" s="22">
        <v>5</v>
      </c>
      <c r="AR248" s="10" t="str">
        <f>IFERROR(VLOOKUP(AQ248,PROGRAMAS!D51:E108,2,0), )</f>
        <v>Propósito 5: Construir Bogotá - Región con gobierno abierto, transparente y ciudadanía consciente</v>
      </c>
      <c r="AS248" s="10">
        <v>57</v>
      </c>
      <c r="AT248" s="10" t="str">
        <f>IFERROR(VLOOKUP(AS248,PROGRAMAS!B49:C106,2,0), )</f>
        <v>Gestión pública local</v>
      </c>
      <c r="AU248" s="10">
        <v>2094</v>
      </c>
      <c r="AV248" s="10" t="s">
        <v>2331</v>
      </c>
      <c r="AW248" s="22"/>
      <c r="AX248" s="22"/>
      <c r="AY248" s="22"/>
      <c r="AZ248" s="22"/>
      <c r="BA248" s="22"/>
      <c r="BB248" s="22"/>
      <c r="BC248" s="22"/>
      <c r="BD248" s="69"/>
      <c r="BE248" s="69"/>
      <c r="BF248" s="69"/>
      <c r="BG248" s="69"/>
      <c r="BH248" s="69"/>
      <c r="BI248" s="69"/>
      <c r="BJ248" s="69"/>
      <c r="BK248" s="69"/>
      <c r="BL248" s="69"/>
      <c r="BM248" s="69"/>
      <c r="BN248" s="5"/>
      <c r="BO248" s="22"/>
      <c r="BP248" s="5"/>
      <c r="BQ248" s="5"/>
      <c r="BR248" s="5"/>
      <c r="BS248" s="5"/>
      <c r="BT248" s="5"/>
      <c r="BU248" s="5"/>
      <c r="BV248" s="5"/>
      <c r="BW248" s="5"/>
      <c r="BX248" s="22"/>
      <c r="BY248" s="113">
        <v>0</v>
      </c>
      <c r="BZ248" s="22"/>
      <c r="CA248" s="22"/>
      <c r="CB248" s="9"/>
      <c r="CC248" s="5"/>
      <c r="CD248" s="5"/>
      <c r="CE248" s="113"/>
      <c r="CF248" s="22"/>
      <c r="CG248" s="22"/>
      <c r="CH248" s="9"/>
      <c r="CI248" s="5"/>
      <c r="CJ248" s="5"/>
      <c r="CK248" s="5"/>
      <c r="CL248" s="5"/>
      <c r="CM248" s="22"/>
      <c r="CN248" s="9"/>
      <c r="CO248" s="5">
        <f t="shared" si="35"/>
        <v>0</v>
      </c>
      <c r="CP248" s="77">
        <f t="shared" si="36"/>
        <v>0</v>
      </c>
      <c r="CQ248" s="77">
        <f t="shared" si="37"/>
        <v>0</v>
      </c>
      <c r="CR248" s="14">
        <v>44871</v>
      </c>
      <c r="CS248" s="5">
        <f t="shared" si="40"/>
        <v>2300000</v>
      </c>
      <c r="CT248" s="5"/>
      <c r="CU248" s="10"/>
      <c r="CV248" s="10"/>
      <c r="CW248" s="10" t="s">
        <v>133</v>
      </c>
      <c r="CX248" s="10" t="s">
        <v>133</v>
      </c>
      <c r="CY248" s="10"/>
      <c r="CZ248" s="10" t="s">
        <v>203</v>
      </c>
      <c r="DA248" t="s">
        <v>2536</v>
      </c>
      <c r="DB248" s="328">
        <v>20226320016793</v>
      </c>
      <c r="DC248" s="14">
        <v>44846</v>
      </c>
    </row>
    <row r="249" spans="1:107" ht="16.5" customHeight="1">
      <c r="A249" s="119" t="s">
        <v>2537</v>
      </c>
      <c r="B249" s="10">
        <v>2022</v>
      </c>
      <c r="C249" s="244" t="s">
        <v>2538</v>
      </c>
      <c r="D249" s="316" t="s">
        <v>2539</v>
      </c>
      <c r="E249" s="266" t="s">
        <v>2540</v>
      </c>
      <c r="F249" s="10"/>
      <c r="G249" s="10" t="s">
        <v>2541</v>
      </c>
      <c r="H249" s="10" t="s">
        <v>1882</v>
      </c>
      <c r="I249" s="10" t="s">
        <v>1883</v>
      </c>
      <c r="J249" t="s">
        <v>2542</v>
      </c>
      <c r="K249" s="10" t="s">
        <v>2543</v>
      </c>
      <c r="L249" s="10" t="str">
        <f t="shared" si="34"/>
        <v>NELSON ORLANDO ESPITIA CAMARGO___</v>
      </c>
      <c r="M249" s="10" t="s">
        <v>1849</v>
      </c>
      <c r="N249">
        <v>19254921</v>
      </c>
      <c r="O249" s="132">
        <v>8</v>
      </c>
      <c r="P249" s="10"/>
      <c r="Q249" s="10" t="s">
        <v>1850</v>
      </c>
      <c r="R249" s="10"/>
      <c r="S249" s="10"/>
      <c r="T249" s="10"/>
      <c r="U249" s="10"/>
      <c r="V249" s="22"/>
      <c r="W249" s="10"/>
      <c r="X249" s="10"/>
      <c r="Y249" s="10" t="s">
        <v>2544</v>
      </c>
      <c r="Z249" s="22">
        <v>3002038216</v>
      </c>
      <c r="AA249" s="22"/>
      <c r="AB249" s="22"/>
      <c r="AC249" s="10">
        <v>15</v>
      </c>
      <c r="AD249" s="99">
        <v>44813</v>
      </c>
      <c r="AE249" s="99">
        <v>44813</v>
      </c>
      <c r="AF249" s="15"/>
      <c r="AG249" s="14">
        <v>44834</v>
      </c>
      <c r="AH249" s="113"/>
      <c r="AI249" s="128">
        <v>2142000</v>
      </c>
      <c r="AJ249" t="s">
        <v>2545</v>
      </c>
      <c r="AK249" t="s">
        <v>129</v>
      </c>
      <c r="AL249" s="10">
        <v>716</v>
      </c>
      <c r="AM249" t="s">
        <v>2546</v>
      </c>
      <c r="AN249" s="272">
        <v>44820</v>
      </c>
      <c r="AO249" s="10"/>
      <c r="AP249" t="s">
        <v>2547</v>
      </c>
      <c r="AQ249" s="22">
        <v>1</v>
      </c>
      <c r="AR249" s="10" t="s">
        <v>2443</v>
      </c>
      <c r="AS249" s="10">
        <v>21</v>
      </c>
      <c r="AT249" s="146" t="s">
        <v>2548</v>
      </c>
      <c r="AU249">
        <v>2049</v>
      </c>
      <c r="AV249" t="s">
        <v>2549</v>
      </c>
      <c r="AW249" s="22"/>
      <c r="AX249" s="22"/>
      <c r="AY249" s="22"/>
      <c r="AZ249" s="22"/>
      <c r="BA249" s="22"/>
      <c r="BB249" s="22"/>
      <c r="BC249" s="22"/>
      <c r="BD249" s="69"/>
      <c r="BE249" s="69"/>
      <c r="BF249" s="69"/>
      <c r="BG249" s="69"/>
      <c r="BH249" s="69"/>
      <c r="BI249" s="69"/>
      <c r="BJ249" s="69"/>
      <c r="BK249" s="69"/>
      <c r="BL249" s="69"/>
      <c r="BM249" s="69"/>
      <c r="BN249" s="5"/>
      <c r="BO249" s="22"/>
      <c r="BP249" s="5"/>
      <c r="BQ249" s="5"/>
      <c r="BR249" s="5"/>
      <c r="BS249" s="5"/>
      <c r="BT249" s="5"/>
      <c r="BU249" s="5"/>
      <c r="BV249" s="5"/>
      <c r="BW249" s="5"/>
      <c r="BX249" s="22"/>
      <c r="BY249" s="113">
        <v>0</v>
      </c>
      <c r="BZ249" s="22"/>
      <c r="CA249" s="22"/>
      <c r="CB249" s="9"/>
      <c r="CC249" s="5"/>
      <c r="CD249" s="5"/>
      <c r="CE249" s="113"/>
      <c r="CF249" s="22"/>
      <c r="CG249" s="22"/>
      <c r="CH249" s="9"/>
      <c r="CI249" s="5"/>
      <c r="CJ249" s="5"/>
      <c r="CK249" s="5"/>
      <c r="CL249" s="5"/>
      <c r="CM249" s="22"/>
      <c r="CN249" s="9"/>
      <c r="CO249" s="5">
        <f t="shared" si="35"/>
        <v>0</v>
      </c>
      <c r="CP249" s="77">
        <f t="shared" si="36"/>
        <v>0</v>
      </c>
      <c r="CQ249" s="77">
        <f t="shared" si="37"/>
        <v>0</v>
      </c>
      <c r="CR249" s="14">
        <v>44834</v>
      </c>
      <c r="CS249" s="5">
        <f t="shared" si="40"/>
        <v>2142000</v>
      </c>
      <c r="CT249" s="5"/>
      <c r="CU249" s="10"/>
      <c r="CV249" s="10"/>
      <c r="CW249" s="10" t="s">
        <v>133</v>
      </c>
      <c r="CX249" s="10" t="s">
        <v>133</v>
      </c>
      <c r="CY249" s="10"/>
      <c r="CZ249" s="10" t="s">
        <v>2494</v>
      </c>
      <c r="DB249" s="22"/>
    </row>
    <row r="250" spans="1:107" ht="16.5" customHeight="1">
      <c r="A250" s="119" t="s">
        <v>2550</v>
      </c>
      <c r="B250" s="10">
        <v>2022</v>
      </c>
      <c r="C250" s="244" t="s">
        <v>2551</v>
      </c>
      <c r="D250" s="139" t="s">
        <v>2552</v>
      </c>
      <c r="E250" s="266" t="s">
        <v>2553</v>
      </c>
      <c r="F250" s="10"/>
      <c r="G250" s="10" t="s">
        <v>2541</v>
      </c>
      <c r="H250" s="10" t="s">
        <v>1882</v>
      </c>
      <c r="I250" s="10" t="s">
        <v>1883</v>
      </c>
      <c r="J250" t="s">
        <v>2542</v>
      </c>
      <c r="K250" s="10" t="s">
        <v>2554</v>
      </c>
      <c r="L250" s="10" t="str">
        <f t="shared" si="34"/>
        <v>JM GRUPO EMPRESARIAL S.A.S
___</v>
      </c>
      <c r="M250" s="10" t="s">
        <v>1849</v>
      </c>
      <c r="N250" s="93">
        <v>900353659</v>
      </c>
      <c r="O250" s="132"/>
      <c r="P250" s="10"/>
      <c r="Q250" s="10" t="s">
        <v>1850</v>
      </c>
      <c r="R250" s="10"/>
      <c r="S250" s="10"/>
      <c r="T250" s="10"/>
      <c r="U250" s="10"/>
      <c r="V250" s="22"/>
      <c r="W250" s="10"/>
      <c r="X250" s="10"/>
      <c r="Y250" s="10" t="s">
        <v>2555</v>
      </c>
      <c r="Z250" s="22">
        <v>3162244653</v>
      </c>
      <c r="AA250" s="22"/>
      <c r="AB250" s="22">
        <v>2</v>
      </c>
      <c r="AC250" s="10">
        <v>28</v>
      </c>
      <c r="AD250" s="99">
        <v>44819</v>
      </c>
      <c r="AE250" s="99">
        <v>44819</v>
      </c>
      <c r="AF250" s="15"/>
      <c r="AG250" s="14">
        <v>44908</v>
      </c>
      <c r="AH250" s="113"/>
      <c r="AI250" s="128">
        <v>16625927.5</v>
      </c>
      <c r="AJ250" t="s">
        <v>2556</v>
      </c>
      <c r="AK250" t="s">
        <v>129</v>
      </c>
      <c r="AL250" s="10">
        <v>715</v>
      </c>
      <c r="AM250" t="s">
        <v>2557</v>
      </c>
      <c r="AN250" s="272">
        <v>44820</v>
      </c>
      <c r="AO250" s="10"/>
      <c r="AP250" t="s">
        <v>2547</v>
      </c>
      <c r="AQ250" s="22">
        <v>1</v>
      </c>
      <c r="AR250" s="10" t="s">
        <v>2443</v>
      </c>
      <c r="AS250" s="10">
        <v>21</v>
      </c>
      <c r="AT250" s="146" t="s">
        <v>2548</v>
      </c>
      <c r="AU250">
        <v>2049</v>
      </c>
      <c r="AV250" t="s">
        <v>2549</v>
      </c>
      <c r="AW250" s="22"/>
      <c r="AX250" s="22"/>
      <c r="AY250" s="22"/>
      <c r="AZ250" s="22"/>
      <c r="BA250" s="22"/>
      <c r="BB250" s="22"/>
      <c r="BC250" s="22"/>
      <c r="BD250" s="69"/>
      <c r="BE250" s="69"/>
      <c r="BF250" s="69"/>
      <c r="BG250" s="69"/>
      <c r="BH250" s="69"/>
      <c r="BI250" s="69"/>
      <c r="BJ250" s="69"/>
      <c r="BK250" s="69"/>
      <c r="BL250" s="69"/>
      <c r="BM250" s="69"/>
      <c r="BN250" s="5"/>
      <c r="BO250" s="22"/>
      <c r="BP250" s="5"/>
      <c r="BQ250" s="5"/>
      <c r="BR250" s="5"/>
      <c r="BS250" s="5"/>
      <c r="BT250" s="5"/>
      <c r="BU250" s="5"/>
      <c r="BV250" s="5"/>
      <c r="BW250" s="5"/>
      <c r="BX250" s="22"/>
      <c r="BY250" s="113">
        <v>0</v>
      </c>
      <c r="BZ250" s="22"/>
      <c r="CA250" s="22"/>
      <c r="CB250" s="9"/>
      <c r="CC250" s="5"/>
      <c r="CD250" s="5"/>
      <c r="CE250" s="113"/>
      <c r="CF250" s="22"/>
      <c r="CG250" s="22"/>
      <c r="CH250" s="9"/>
      <c r="CI250" s="5"/>
      <c r="CJ250" s="5"/>
      <c r="CK250" s="5"/>
      <c r="CL250" s="5"/>
      <c r="CM250" s="22"/>
      <c r="CN250" s="9"/>
      <c r="CO250" s="5">
        <f t="shared" si="35"/>
        <v>0</v>
      </c>
      <c r="CP250" s="77">
        <f t="shared" si="36"/>
        <v>0</v>
      </c>
      <c r="CQ250" s="77">
        <f t="shared" si="37"/>
        <v>0</v>
      </c>
      <c r="CR250" s="14">
        <v>44908</v>
      </c>
      <c r="CS250" s="5">
        <f t="shared" si="40"/>
        <v>16625927.5</v>
      </c>
      <c r="CT250" s="5"/>
      <c r="CU250" s="10"/>
      <c r="CV250" s="10"/>
      <c r="CW250" s="10" t="s">
        <v>133</v>
      </c>
      <c r="CX250" s="10" t="s">
        <v>133</v>
      </c>
      <c r="CY250" s="10"/>
      <c r="CZ250" s="10" t="s">
        <v>2494</v>
      </c>
      <c r="DB250" s="22"/>
    </row>
    <row r="251" spans="1:107" ht="16.5" customHeight="1">
      <c r="A251" s="119" t="s">
        <v>2558</v>
      </c>
      <c r="B251" s="10">
        <v>2022</v>
      </c>
      <c r="C251" s="244" t="s">
        <v>2559</v>
      </c>
      <c r="D251" s="139" t="s">
        <v>2560</v>
      </c>
      <c r="E251" s="266" t="s">
        <v>2561</v>
      </c>
      <c r="F251" s="10"/>
      <c r="G251" s="10" t="s">
        <v>117</v>
      </c>
      <c r="H251" s="10" t="s">
        <v>118</v>
      </c>
      <c r="I251" s="10" t="s">
        <v>119</v>
      </c>
      <c r="J251" t="s">
        <v>2562</v>
      </c>
      <c r="K251" t="s">
        <v>942</v>
      </c>
      <c r="L251" s="10" t="str">
        <f t="shared" si="34"/>
        <v>LADY JOHANA ORDOÑEZ GUERRERO___</v>
      </c>
      <c r="M251" s="10" t="s">
        <v>364</v>
      </c>
      <c r="N251" s="93">
        <v>1122783005</v>
      </c>
      <c r="O251" s="132">
        <v>1</v>
      </c>
      <c r="P251" s="10" t="s">
        <v>2377</v>
      </c>
      <c r="Q251" s="10" t="s">
        <v>124</v>
      </c>
      <c r="R251" t="s">
        <v>2563</v>
      </c>
      <c r="S251" s="10"/>
      <c r="T251" s="10"/>
      <c r="U251" s="10"/>
      <c r="V251" s="22"/>
      <c r="W251" s="10"/>
      <c r="X251" s="10"/>
      <c r="Y251" s="10"/>
      <c r="Z251" s="22">
        <v>3117186674</v>
      </c>
      <c r="AA251" s="22"/>
      <c r="AB251" s="22">
        <v>3</v>
      </c>
      <c r="AC251" s="10">
        <v>0</v>
      </c>
      <c r="AD251" s="99">
        <v>44834</v>
      </c>
      <c r="AE251" s="99">
        <v>44837</v>
      </c>
      <c r="AF251" s="15"/>
      <c r="AG251" s="14">
        <v>44928</v>
      </c>
      <c r="AH251" s="113">
        <v>5000000</v>
      </c>
      <c r="AI251" s="128">
        <v>15000000</v>
      </c>
      <c r="AJ251" s="278" t="s">
        <v>2564</v>
      </c>
      <c r="AK251" t="s">
        <v>129</v>
      </c>
      <c r="AL251" s="10">
        <v>827</v>
      </c>
      <c r="AM251" t="s">
        <v>2565</v>
      </c>
      <c r="AN251" s="272">
        <v>44837</v>
      </c>
      <c r="AO251" s="10" t="s">
        <v>131</v>
      </c>
      <c r="AP251" t="s">
        <v>2566</v>
      </c>
      <c r="AQ251" s="22">
        <v>1</v>
      </c>
      <c r="AR251" s="10" t="s">
        <v>2443</v>
      </c>
      <c r="AS251" s="10">
        <v>6</v>
      </c>
      <c r="AT251" s="10" t="s">
        <v>2223</v>
      </c>
      <c r="AU251">
        <v>2113</v>
      </c>
      <c r="AV251" t="s">
        <v>2567</v>
      </c>
      <c r="AW251" s="22"/>
      <c r="AX251" s="22"/>
      <c r="AY251" s="22"/>
      <c r="AZ251" s="22"/>
      <c r="BA251" s="22"/>
      <c r="BB251" s="22"/>
      <c r="BC251" s="22"/>
      <c r="BD251" s="69"/>
      <c r="BE251" s="69"/>
      <c r="BF251" s="69"/>
      <c r="BG251" s="69"/>
      <c r="BH251" s="69"/>
      <c r="BI251" s="69"/>
      <c r="BJ251" s="69"/>
      <c r="BK251" s="69"/>
      <c r="BL251" s="69"/>
      <c r="BM251" s="69"/>
      <c r="BN251" s="5"/>
      <c r="BO251" s="22"/>
      <c r="BP251" s="5"/>
      <c r="BQ251" s="5"/>
      <c r="BR251" s="5"/>
      <c r="BS251" s="5"/>
      <c r="BT251" s="5"/>
      <c r="BU251" s="5"/>
      <c r="BV251" s="5"/>
      <c r="BW251" s="5"/>
      <c r="BX251" s="22"/>
      <c r="BY251" s="113">
        <v>0</v>
      </c>
      <c r="BZ251" s="22"/>
      <c r="CA251" s="22"/>
      <c r="CB251" s="9"/>
      <c r="CC251" s="5"/>
      <c r="CD251" s="5"/>
      <c r="CE251" s="113"/>
      <c r="CF251" s="22"/>
      <c r="CG251" s="22"/>
      <c r="CH251" s="9"/>
      <c r="CI251" s="5"/>
      <c r="CJ251" s="5"/>
      <c r="CK251" s="5"/>
      <c r="CL251" s="5"/>
      <c r="CM251" s="22"/>
      <c r="CN251" s="9"/>
      <c r="CO251" s="5">
        <f t="shared" si="35"/>
        <v>0</v>
      </c>
      <c r="CP251" s="77">
        <f t="shared" si="36"/>
        <v>0</v>
      </c>
      <c r="CQ251" s="77">
        <f t="shared" si="37"/>
        <v>0</v>
      </c>
      <c r="CR251" s="14">
        <v>44928</v>
      </c>
      <c r="CS251" s="5">
        <f t="shared" si="40"/>
        <v>15000000</v>
      </c>
      <c r="CT251" s="5"/>
      <c r="CU251" s="10"/>
      <c r="CV251" s="10"/>
      <c r="CW251" s="10" t="s">
        <v>133</v>
      </c>
      <c r="CX251" s="10" t="s">
        <v>133</v>
      </c>
      <c r="CY251" s="10"/>
      <c r="CZ251" s="10" t="s">
        <v>2072</v>
      </c>
      <c r="DA251" t="s">
        <v>655</v>
      </c>
      <c r="DB251" s="327">
        <v>20226320017033</v>
      </c>
      <c r="DC251" s="14">
        <v>44852</v>
      </c>
    </row>
    <row r="252" spans="1:107" ht="16.5" customHeight="1">
      <c r="A252" s="119" t="s">
        <v>2568</v>
      </c>
      <c r="B252" s="10">
        <v>2022</v>
      </c>
      <c r="C252" s="244" t="s">
        <v>2569</v>
      </c>
      <c r="D252" s="139" t="s">
        <v>2570</v>
      </c>
      <c r="E252" s="266" t="s">
        <v>2571</v>
      </c>
      <c r="F252" s="10"/>
      <c r="G252" s="10" t="s">
        <v>117</v>
      </c>
      <c r="H252" s="10" t="s">
        <v>118</v>
      </c>
      <c r="I252" s="10" t="s">
        <v>119</v>
      </c>
      <c r="J252" t="s">
        <v>2572</v>
      </c>
      <c r="K252" t="s">
        <v>989</v>
      </c>
      <c r="L252" s="10" t="str">
        <f t="shared" si="34"/>
        <v>ANGGY LORENA MARTINEZ DIAZ___</v>
      </c>
      <c r="M252" s="10" t="s">
        <v>364</v>
      </c>
      <c r="N252" s="93">
        <v>1031152615</v>
      </c>
      <c r="O252" s="132">
        <v>5</v>
      </c>
      <c r="P252" s="10" t="s">
        <v>2377</v>
      </c>
      <c r="Q252" s="10" t="s">
        <v>124</v>
      </c>
      <c r="R252" s="10" t="s">
        <v>2573</v>
      </c>
      <c r="S252" s="10"/>
      <c r="T252" s="10"/>
      <c r="U252" s="10"/>
      <c r="V252" s="22"/>
      <c r="W252" s="10"/>
      <c r="X252" s="10"/>
      <c r="Y252" s="10" t="s">
        <v>2574</v>
      </c>
      <c r="Z252" s="22">
        <v>3214951148</v>
      </c>
      <c r="AA252" s="22"/>
      <c r="AB252" s="22">
        <v>3</v>
      </c>
      <c r="AC252" s="10">
        <v>0</v>
      </c>
      <c r="AD252" s="99">
        <v>44838</v>
      </c>
      <c r="AE252" s="99">
        <v>44840</v>
      </c>
      <c r="AF252" s="15"/>
      <c r="AG252" s="14">
        <v>44931</v>
      </c>
      <c r="AH252" s="113">
        <v>5000000</v>
      </c>
      <c r="AI252" s="128">
        <v>15000000</v>
      </c>
      <c r="AJ252" t="s">
        <v>2575</v>
      </c>
      <c r="AK252" t="s">
        <v>129</v>
      </c>
      <c r="AL252" s="10">
        <v>840</v>
      </c>
      <c r="AM252" t="s">
        <v>2576</v>
      </c>
      <c r="AN252" s="272">
        <v>44840</v>
      </c>
      <c r="AO252" s="10" t="s">
        <v>131</v>
      </c>
      <c r="AP252" t="s">
        <v>2145</v>
      </c>
      <c r="AQ252" s="22">
        <v>5</v>
      </c>
      <c r="AR252" s="10" t="str">
        <f>IFERROR(VLOOKUP(AQ252,PROGRAMAS!D55:E112,2,0), )</f>
        <v>Propósito 5: Construir Bogotá - Región con gobierno abierto, transparente y ciudadanía consciente</v>
      </c>
      <c r="AS252" s="10">
        <v>57</v>
      </c>
      <c r="AT252" s="10" t="s">
        <v>2468</v>
      </c>
      <c r="AU252" s="10">
        <v>2169</v>
      </c>
      <c r="AV252" s="10" t="s">
        <v>2331</v>
      </c>
      <c r="AW252" s="22"/>
      <c r="AX252" s="22"/>
      <c r="AY252" s="22"/>
      <c r="AZ252" s="22"/>
      <c r="BA252" s="22"/>
      <c r="BB252" s="22"/>
      <c r="BC252" s="22"/>
      <c r="BD252" s="69"/>
      <c r="BE252" s="69"/>
      <c r="BF252" s="69"/>
      <c r="BG252" s="69"/>
      <c r="BH252" s="69"/>
      <c r="BI252" s="69"/>
      <c r="BJ252" s="69"/>
      <c r="BK252" s="69"/>
      <c r="BL252" s="69"/>
      <c r="BM252" s="69"/>
      <c r="BN252" s="5"/>
      <c r="BO252" s="22"/>
      <c r="BP252" s="5"/>
      <c r="BQ252" s="5"/>
      <c r="BR252" s="5"/>
      <c r="BS252" s="5"/>
      <c r="BT252" s="5"/>
      <c r="BU252" s="5"/>
      <c r="BV252" s="5"/>
      <c r="BW252" s="5"/>
      <c r="BX252" s="22"/>
      <c r="BY252" s="113">
        <v>0</v>
      </c>
      <c r="BZ252" s="22"/>
      <c r="CA252" s="22"/>
      <c r="CB252" s="9"/>
      <c r="CC252" s="5"/>
      <c r="CD252" s="5"/>
      <c r="CE252" s="113"/>
      <c r="CF252" s="22"/>
      <c r="CG252" s="22"/>
      <c r="CH252" s="9"/>
      <c r="CI252" s="5"/>
      <c r="CJ252" s="5"/>
      <c r="CK252" s="5"/>
      <c r="CL252" s="5"/>
      <c r="CM252" s="22"/>
      <c r="CN252" s="9"/>
      <c r="CO252" s="5">
        <f t="shared" si="35"/>
        <v>0</v>
      </c>
      <c r="CP252" s="77">
        <f t="shared" si="36"/>
        <v>0</v>
      </c>
      <c r="CQ252" s="77">
        <f t="shared" si="37"/>
        <v>0</v>
      </c>
      <c r="CR252" s="14">
        <v>44931</v>
      </c>
      <c r="CS252" s="5">
        <f t="shared" si="40"/>
        <v>15000000</v>
      </c>
      <c r="CT252" s="5"/>
      <c r="CU252" s="10"/>
      <c r="CV252" s="10"/>
      <c r="CW252" s="10" t="s">
        <v>133</v>
      </c>
      <c r="CX252" s="10" t="s">
        <v>133</v>
      </c>
      <c r="CY252" s="10"/>
      <c r="CZ252" s="10" t="s">
        <v>2408</v>
      </c>
      <c r="DB252" s="22"/>
    </row>
    <row r="253" spans="1:107" ht="16.5" customHeight="1">
      <c r="A253" s="119" t="s">
        <v>2577</v>
      </c>
      <c r="B253" s="10">
        <v>2022</v>
      </c>
      <c r="C253" s="244" t="s">
        <v>2578</v>
      </c>
      <c r="D253" s="139" t="s">
        <v>2579</v>
      </c>
      <c r="E253" s="266" t="s">
        <v>2580</v>
      </c>
      <c r="F253" s="10"/>
      <c r="G253" s="10" t="s">
        <v>117</v>
      </c>
      <c r="H253" s="10" t="s">
        <v>118</v>
      </c>
      <c r="I253" s="10" t="s">
        <v>119</v>
      </c>
      <c r="J253" t="s">
        <v>2581</v>
      </c>
      <c r="K253" t="s">
        <v>2582</v>
      </c>
      <c r="L253" s="10" t="str">
        <f t="shared" si="34"/>
        <v>JHONATAN ALEXANDER CALDERON RODRIGUEZ___</v>
      </c>
      <c r="M253" s="10" t="s">
        <v>364</v>
      </c>
      <c r="N253" s="93">
        <v>1023923942</v>
      </c>
      <c r="O253" s="132">
        <v>9</v>
      </c>
      <c r="P253" s="10" t="s">
        <v>2377</v>
      </c>
      <c r="Q253" s="10" t="s">
        <v>124</v>
      </c>
      <c r="R253" t="s">
        <v>2583</v>
      </c>
      <c r="S253" s="10"/>
      <c r="T253" s="10"/>
      <c r="U253" s="10"/>
      <c r="V253" s="22"/>
      <c r="W253" s="10"/>
      <c r="X253" s="10"/>
      <c r="Y253" s="10" t="s">
        <v>2584</v>
      </c>
      <c r="Z253" s="22">
        <v>3142570749</v>
      </c>
      <c r="AA253" s="22"/>
      <c r="AB253" s="22">
        <v>3</v>
      </c>
      <c r="AC253" s="10">
        <v>15</v>
      </c>
      <c r="AD253" s="99">
        <v>44835</v>
      </c>
      <c r="AE253" s="99">
        <v>44839</v>
      </c>
      <c r="AF253" s="15"/>
      <c r="AG253" s="14">
        <v>44944</v>
      </c>
      <c r="AH253" s="113">
        <v>2800000</v>
      </c>
      <c r="AI253" s="128">
        <v>9800000</v>
      </c>
      <c r="AJ253" t="s">
        <v>2585</v>
      </c>
      <c r="AK253" t="s">
        <v>129</v>
      </c>
      <c r="AL253" s="10">
        <v>831</v>
      </c>
      <c r="AM253" t="s">
        <v>2586</v>
      </c>
      <c r="AN253" s="272">
        <v>44838</v>
      </c>
      <c r="AO253" s="10" t="s">
        <v>131</v>
      </c>
      <c r="AP253" t="s">
        <v>2233</v>
      </c>
      <c r="AQ253" s="22">
        <v>1</v>
      </c>
      <c r="AR253" s="10">
        <f>IFERROR(VLOOKUP(AQ253,PROGRAMAS!D56:E113,2,0), )</f>
        <v>0</v>
      </c>
      <c r="AS253" s="10">
        <v>20</v>
      </c>
      <c r="AT253" s="10">
        <f>IFERROR(VLOOKUP(AS253,PROGRAMAS!B54:C111,2,0), )</f>
        <v>0</v>
      </c>
      <c r="AU253" s="10">
        <v>2072</v>
      </c>
      <c r="AV253" s="10" t="s">
        <v>2234</v>
      </c>
      <c r="AW253" s="22"/>
      <c r="AX253" s="22"/>
      <c r="AY253" s="22"/>
      <c r="AZ253" s="22"/>
      <c r="BA253" s="22"/>
      <c r="BB253" s="22"/>
      <c r="BC253" s="22"/>
      <c r="BD253" s="69"/>
      <c r="BE253" s="69"/>
      <c r="BF253" s="69"/>
      <c r="BG253" s="69"/>
      <c r="BH253" s="69"/>
      <c r="BI253" s="69"/>
      <c r="BJ253" s="69"/>
      <c r="BK253" s="69"/>
      <c r="BL253" s="69"/>
      <c r="BM253" s="69"/>
      <c r="BN253" s="5"/>
      <c r="BO253" s="22"/>
      <c r="BP253" s="5"/>
      <c r="BQ253" s="5"/>
      <c r="BR253" s="5"/>
      <c r="BS253" s="5"/>
      <c r="BT253" s="5"/>
      <c r="BU253" s="5"/>
      <c r="BV253" s="5"/>
      <c r="BW253" s="5"/>
      <c r="BX253" s="22"/>
      <c r="BY253" s="113">
        <v>0</v>
      </c>
      <c r="BZ253" s="22"/>
      <c r="CA253" s="22"/>
      <c r="CB253" s="9"/>
      <c r="CC253" s="5"/>
      <c r="CD253" s="5"/>
      <c r="CE253" s="113"/>
      <c r="CF253" s="22"/>
      <c r="CG253" s="22"/>
      <c r="CH253" s="9"/>
      <c r="CI253" s="5"/>
      <c r="CJ253" s="5"/>
      <c r="CK253" s="5"/>
      <c r="CL253" s="5"/>
      <c r="CM253" s="22"/>
      <c r="CN253" s="9"/>
      <c r="CO253" s="5">
        <f t="shared" si="35"/>
        <v>0</v>
      </c>
      <c r="CP253" s="77">
        <f t="shared" si="36"/>
        <v>0</v>
      </c>
      <c r="CQ253" s="77">
        <f t="shared" si="37"/>
        <v>0</v>
      </c>
      <c r="CR253" s="14">
        <v>44944</v>
      </c>
      <c r="CS253" s="5">
        <f t="shared" si="40"/>
        <v>9800000</v>
      </c>
      <c r="CT253" s="5"/>
      <c r="CU253" s="10"/>
      <c r="CV253" s="10"/>
      <c r="CW253" s="10" t="s">
        <v>133</v>
      </c>
      <c r="CX253" s="10" t="s">
        <v>133</v>
      </c>
      <c r="CY253" s="10"/>
      <c r="CZ253" s="10" t="s">
        <v>2494</v>
      </c>
      <c r="DA253" t="s">
        <v>1225</v>
      </c>
      <c r="DB253" s="328">
        <v>20226320017043</v>
      </c>
      <c r="DC253" s="14">
        <v>44852</v>
      </c>
    </row>
    <row r="254" spans="1:107" ht="16.5" customHeight="1">
      <c r="A254" s="119" t="s">
        <v>2587</v>
      </c>
      <c r="B254" s="10">
        <v>2022</v>
      </c>
      <c r="C254" s="244" t="s">
        <v>2588</v>
      </c>
      <c r="D254" s="139" t="s">
        <v>2589</v>
      </c>
      <c r="E254" s="266" t="s">
        <v>2590</v>
      </c>
      <c r="F254" s="10"/>
      <c r="G254" s="10" t="s">
        <v>117</v>
      </c>
      <c r="H254" s="10" t="s">
        <v>118</v>
      </c>
      <c r="I254" s="10" t="s">
        <v>119</v>
      </c>
      <c r="J254" s="127"/>
      <c r="K254" t="s">
        <v>2591</v>
      </c>
      <c r="L254" s="10" t="str">
        <f t="shared" si="34"/>
        <v>JULIETH NATALIA MARTINEZ MARENTES___</v>
      </c>
      <c r="M254" s="10" t="s">
        <v>364</v>
      </c>
      <c r="N254" s="93">
        <v>1019059876</v>
      </c>
      <c r="O254" s="132">
        <v>1</v>
      </c>
      <c r="P254" s="10" t="s">
        <v>2377</v>
      </c>
      <c r="Q254" s="10" t="s">
        <v>124</v>
      </c>
      <c r="R254" s="10" t="s">
        <v>2592</v>
      </c>
      <c r="S254" s="10"/>
      <c r="T254" s="10"/>
      <c r="U254" s="10"/>
      <c r="V254" s="22"/>
      <c r="W254" s="10"/>
      <c r="X254" s="10"/>
      <c r="Y254" s="10"/>
      <c r="Z254" s="22">
        <v>3102373755</v>
      </c>
      <c r="AA254" s="22"/>
      <c r="AB254" s="22">
        <v>3</v>
      </c>
      <c r="AC254" s="10">
        <v>0</v>
      </c>
      <c r="AD254" s="99">
        <v>44838</v>
      </c>
      <c r="AE254" s="99">
        <v>44840</v>
      </c>
      <c r="AF254" s="15"/>
      <c r="AG254" s="14">
        <v>44931</v>
      </c>
      <c r="AH254" s="113">
        <v>4520000</v>
      </c>
      <c r="AI254" s="128">
        <v>13560000</v>
      </c>
      <c r="AJ254" t="s">
        <v>2593</v>
      </c>
      <c r="AK254" t="s">
        <v>129</v>
      </c>
      <c r="AL254" s="10">
        <v>833</v>
      </c>
      <c r="AM254" t="s">
        <v>2594</v>
      </c>
      <c r="AN254" s="272">
        <v>44839</v>
      </c>
      <c r="AO254" s="10" t="s">
        <v>131</v>
      </c>
      <c r="AP254" t="s">
        <v>2595</v>
      </c>
      <c r="AQ254" s="10">
        <v>1</v>
      </c>
      <c r="AR254" s="10" t="s">
        <v>2443</v>
      </c>
      <c r="AS254" s="10">
        <v>1</v>
      </c>
      <c r="AT254" s="10" t="s">
        <v>2459</v>
      </c>
      <c r="AU254" s="10">
        <v>2045</v>
      </c>
      <c r="AV254" t="s">
        <v>2460</v>
      </c>
      <c r="AW254" s="22"/>
      <c r="AX254" s="22"/>
      <c r="AY254" s="22"/>
      <c r="AZ254" s="22"/>
      <c r="BA254" s="22"/>
      <c r="BB254" s="22"/>
      <c r="BC254" s="22"/>
      <c r="BD254" s="69"/>
      <c r="BE254" s="69"/>
      <c r="BF254" s="69"/>
      <c r="BG254" s="69"/>
      <c r="BH254" s="69"/>
      <c r="BI254" s="69"/>
      <c r="BJ254" s="69"/>
      <c r="BK254" s="69"/>
      <c r="BL254" s="69"/>
      <c r="BM254" s="69"/>
      <c r="BN254" s="5"/>
      <c r="BO254" s="22"/>
      <c r="BP254" s="5"/>
      <c r="BQ254" s="5"/>
      <c r="BR254" s="5"/>
      <c r="BS254" s="5"/>
      <c r="BT254" s="5"/>
      <c r="BU254" s="5"/>
      <c r="BV254" s="5"/>
      <c r="BW254" s="5"/>
      <c r="BX254" s="22"/>
      <c r="BY254" s="113">
        <v>0</v>
      </c>
      <c r="BZ254" s="22"/>
      <c r="CA254" s="22"/>
      <c r="CB254" s="9"/>
      <c r="CC254" s="5"/>
      <c r="CD254" s="5"/>
      <c r="CE254" s="113"/>
      <c r="CF254" s="22"/>
      <c r="CG254" s="22"/>
      <c r="CH254" s="9"/>
      <c r="CI254" s="5"/>
      <c r="CJ254" s="5"/>
      <c r="CK254" s="5"/>
      <c r="CL254" s="5"/>
      <c r="CM254" s="22"/>
      <c r="CN254" s="9"/>
      <c r="CO254" s="5">
        <f t="shared" si="35"/>
        <v>0</v>
      </c>
      <c r="CP254" s="77">
        <f t="shared" si="36"/>
        <v>0</v>
      </c>
      <c r="CQ254" s="77">
        <f t="shared" si="37"/>
        <v>0</v>
      </c>
      <c r="CR254" s="14">
        <v>44931</v>
      </c>
      <c r="CS254" s="5">
        <f t="shared" si="40"/>
        <v>13560000</v>
      </c>
      <c r="CT254" s="5"/>
      <c r="CU254" s="10"/>
      <c r="CV254" s="10"/>
      <c r="CW254" s="10" t="s">
        <v>133</v>
      </c>
      <c r="CX254" s="10" t="s">
        <v>133</v>
      </c>
      <c r="CY254" s="10"/>
      <c r="CZ254" s="10" t="s">
        <v>2596</v>
      </c>
      <c r="DA254" t="s">
        <v>447</v>
      </c>
      <c r="DB254" s="327">
        <v>20226320016933</v>
      </c>
      <c r="DC254" s="14">
        <v>44852</v>
      </c>
    </row>
    <row r="255" spans="1:107" ht="16.5" customHeight="1">
      <c r="A255" s="119" t="s">
        <v>2597</v>
      </c>
      <c r="B255" s="10">
        <v>2022</v>
      </c>
      <c r="C255" s="244" t="s">
        <v>2598</v>
      </c>
      <c r="D255" s="139" t="s">
        <v>2599</v>
      </c>
      <c r="E255" s="266" t="s">
        <v>2600</v>
      </c>
      <c r="F255" s="10"/>
      <c r="G255" s="10" t="s">
        <v>117</v>
      </c>
      <c r="H255" s="10" t="s">
        <v>118</v>
      </c>
      <c r="I255" s="10" t="s">
        <v>119</v>
      </c>
      <c r="J255" t="s">
        <v>2601</v>
      </c>
      <c r="K255" t="s">
        <v>715</v>
      </c>
      <c r="L255" s="10" t="str">
        <f t="shared" si="34"/>
        <v>JUAN ALBERTO OVIEDO SABOGAL___</v>
      </c>
      <c r="M255" s="10" t="s">
        <v>364</v>
      </c>
      <c r="N255" s="93">
        <v>79469222</v>
      </c>
      <c r="O255" s="132">
        <v>1</v>
      </c>
      <c r="P255" s="10" t="s">
        <v>2377</v>
      </c>
      <c r="Q255" s="10" t="s">
        <v>124</v>
      </c>
      <c r="R255" t="s">
        <v>2602</v>
      </c>
      <c r="S255" s="10"/>
      <c r="T255" s="10"/>
      <c r="U255" s="10"/>
      <c r="V255" s="22"/>
      <c r="W255" s="10"/>
      <c r="X255" s="10"/>
      <c r="Y255" s="10"/>
      <c r="Z255" s="22">
        <v>3132634591</v>
      </c>
      <c r="AA255" s="22"/>
      <c r="AB255" s="22">
        <v>3</v>
      </c>
      <c r="AC255" s="10">
        <v>0</v>
      </c>
      <c r="AD255" s="99">
        <v>44839</v>
      </c>
      <c r="AE255" s="99">
        <v>44841</v>
      </c>
      <c r="AF255" s="15"/>
      <c r="AG255" s="14">
        <v>44932</v>
      </c>
      <c r="AH255" s="113">
        <v>5500000</v>
      </c>
      <c r="AI255" s="128">
        <v>16500000</v>
      </c>
      <c r="AJ255" t="s">
        <v>2603</v>
      </c>
      <c r="AK255" t="s">
        <v>129</v>
      </c>
      <c r="AL255" s="10">
        <v>837</v>
      </c>
      <c r="AM255" t="s">
        <v>2604</v>
      </c>
      <c r="AN255" s="272">
        <v>44840</v>
      </c>
      <c r="AO255" s="10" t="s">
        <v>131</v>
      </c>
      <c r="AP255" t="s">
        <v>2145</v>
      </c>
      <c r="AQ255" s="22">
        <v>5</v>
      </c>
      <c r="AR255" s="10" t="str">
        <f>IFERROR(VLOOKUP(AQ255,PROGRAMAS!D58:E115,2,0), )</f>
        <v>Propósito 5: Construir Bogotá - Región con gobierno abierto, transparente y ciudadanía consciente</v>
      </c>
      <c r="AS255" s="10">
        <v>57</v>
      </c>
      <c r="AT255" s="10" t="s">
        <v>2468</v>
      </c>
      <c r="AU255" s="10">
        <v>2169</v>
      </c>
      <c r="AV255" s="10" t="s">
        <v>2331</v>
      </c>
      <c r="AW255" s="22"/>
      <c r="AX255" s="22"/>
      <c r="AY255" s="22"/>
      <c r="AZ255" s="22"/>
      <c r="BA255" s="22"/>
      <c r="BB255" s="22"/>
      <c r="BC255" s="22"/>
      <c r="BD255" s="69"/>
      <c r="BE255" s="69"/>
      <c r="BF255" s="69"/>
      <c r="BG255" s="69"/>
      <c r="BH255" s="69"/>
      <c r="BI255" s="69"/>
      <c r="BJ255" s="69"/>
      <c r="BK255" s="69"/>
      <c r="BL255" s="69"/>
      <c r="BM255" s="69"/>
      <c r="BN255" s="5"/>
      <c r="BO255" s="22"/>
      <c r="BP255" s="5"/>
      <c r="BQ255" s="5"/>
      <c r="BR255" s="5"/>
      <c r="BS255" s="5"/>
      <c r="BT255" s="5"/>
      <c r="BU255" s="5"/>
      <c r="BV255" s="5"/>
      <c r="BW255" s="5"/>
      <c r="BX255" s="22"/>
      <c r="BY255" s="113">
        <v>0</v>
      </c>
      <c r="BZ255" s="22"/>
      <c r="CA255" s="22"/>
      <c r="CB255" s="9"/>
      <c r="CC255" s="5"/>
      <c r="CD255" s="5"/>
      <c r="CE255" s="113"/>
      <c r="CF255" s="22"/>
      <c r="CG255" s="22"/>
      <c r="CH255" s="9"/>
      <c r="CI255" s="5"/>
      <c r="CJ255" s="5"/>
      <c r="CK255" s="5"/>
      <c r="CL255" s="5"/>
      <c r="CM255" s="22"/>
      <c r="CN255" s="9"/>
      <c r="CO255" s="5">
        <f t="shared" si="35"/>
        <v>0</v>
      </c>
      <c r="CP255" s="77">
        <f t="shared" si="36"/>
        <v>0</v>
      </c>
      <c r="CQ255" s="77">
        <f t="shared" si="37"/>
        <v>0</v>
      </c>
      <c r="CR255" s="14">
        <v>44932</v>
      </c>
      <c r="CS255" s="5">
        <f t="shared" si="40"/>
        <v>16500000</v>
      </c>
      <c r="CT255" s="5"/>
      <c r="CU255" s="10"/>
      <c r="CV255" s="10"/>
      <c r="CW255" s="10" t="s">
        <v>133</v>
      </c>
      <c r="CX255" s="10" t="s">
        <v>133</v>
      </c>
      <c r="CY255" s="10"/>
      <c r="CZ255" s="10" t="s">
        <v>2605</v>
      </c>
      <c r="DB255" s="22"/>
    </row>
    <row r="256" spans="1:107" ht="16.5" customHeight="1">
      <c r="A256" s="119" t="s">
        <v>2606</v>
      </c>
      <c r="B256" s="10">
        <v>2022</v>
      </c>
      <c r="C256" s="244" t="s">
        <v>2607</v>
      </c>
      <c r="D256" s="139" t="s">
        <v>2608</v>
      </c>
      <c r="E256" s="266" t="s">
        <v>2609</v>
      </c>
      <c r="F256" s="10"/>
      <c r="G256" s="10" t="s">
        <v>117</v>
      </c>
      <c r="H256" s="10" t="s">
        <v>118</v>
      </c>
      <c r="I256" s="10" t="s">
        <v>119</v>
      </c>
      <c r="J256" t="s">
        <v>2610</v>
      </c>
      <c r="K256" t="s">
        <v>2611</v>
      </c>
      <c r="L256" s="10" t="str">
        <f t="shared" si="34"/>
        <v>MARIA FERNANDA ROMERO___</v>
      </c>
      <c r="M256" s="10" t="s">
        <v>364</v>
      </c>
      <c r="N256" s="93">
        <v>53893094</v>
      </c>
      <c r="O256" s="132">
        <v>6</v>
      </c>
      <c r="P256" s="10" t="s">
        <v>2377</v>
      </c>
      <c r="Q256" s="10" t="s">
        <v>124</v>
      </c>
      <c r="R256" s="10" t="s">
        <v>547</v>
      </c>
      <c r="S256" s="10"/>
      <c r="T256" s="10"/>
      <c r="U256" s="10"/>
      <c r="V256" s="22"/>
      <c r="W256" s="10"/>
      <c r="X256" s="10"/>
      <c r="Y256" s="10" t="s">
        <v>2612</v>
      </c>
      <c r="Z256" s="22">
        <v>3108129967</v>
      </c>
      <c r="AA256" s="22"/>
      <c r="AB256" s="22">
        <v>3</v>
      </c>
      <c r="AC256" s="10">
        <v>0</v>
      </c>
      <c r="AD256" s="99">
        <v>44839</v>
      </c>
      <c r="AE256" s="99">
        <v>44841</v>
      </c>
      <c r="AF256" s="15"/>
      <c r="AG256" s="14">
        <v>44932</v>
      </c>
      <c r="AH256" s="113">
        <v>4520000</v>
      </c>
      <c r="AI256" s="128">
        <v>13560000</v>
      </c>
      <c r="AJ256" t="s">
        <v>2613</v>
      </c>
      <c r="AK256" t="s">
        <v>129</v>
      </c>
      <c r="AL256" s="10">
        <v>254</v>
      </c>
      <c r="AM256" t="s">
        <v>2614</v>
      </c>
      <c r="AN256" s="272">
        <v>44840</v>
      </c>
      <c r="AO256" s="10" t="s">
        <v>131</v>
      </c>
      <c r="AP256" t="s">
        <v>2547</v>
      </c>
      <c r="AQ256" s="22">
        <v>1</v>
      </c>
      <c r="AR256" s="10" t="s">
        <v>2443</v>
      </c>
      <c r="AS256" s="10">
        <v>21</v>
      </c>
      <c r="AT256" s="146" t="s">
        <v>2548</v>
      </c>
      <c r="AU256">
        <v>2049</v>
      </c>
      <c r="AV256" t="s">
        <v>2549</v>
      </c>
      <c r="AW256" s="22"/>
      <c r="AX256" s="22"/>
      <c r="AY256" s="22"/>
      <c r="AZ256" s="22"/>
      <c r="BA256" s="22"/>
      <c r="BB256" s="22"/>
      <c r="BC256" s="22"/>
      <c r="BD256" s="69"/>
      <c r="BE256" s="69"/>
      <c r="BF256" s="69"/>
      <c r="BG256" s="69"/>
      <c r="BH256" s="69"/>
      <c r="BI256" s="69"/>
      <c r="BJ256" s="69"/>
      <c r="BK256" s="69"/>
      <c r="BL256" s="69"/>
      <c r="BM256" s="69"/>
      <c r="BN256" s="5"/>
      <c r="BO256" s="22"/>
      <c r="BP256" s="5"/>
      <c r="BQ256" s="5"/>
      <c r="BR256" s="5"/>
      <c r="BS256" s="5"/>
      <c r="BT256" s="5"/>
      <c r="BU256" s="5"/>
      <c r="BV256" s="5"/>
      <c r="BW256" s="5"/>
      <c r="BX256" s="22"/>
      <c r="BY256" s="113">
        <v>0</v>
      </c>
      <c r="BZ256" s="22"/>
      <c r="CA256" s="22"/>
      <c r="CB256" s="9"/>
      <c r="CC256" s="5"/>
      <c r="CD256" s="5"/>
      <c r="CE256" s="113"/>
      <c r="CF256" s="22"/>
      <c r="CG256" s="22"/>
      <c r="CH256" s="9"/>
      <c r="CI256" s="5"/>
      <c r="CJ256" s="5"/>
      <c r="CK256" s="5"/>
      <c r="CL256" s="5"/>
      <c r="CM256" s="22"/>
      <c r="CN256" s="9"/>
      <c r="CO256" s="5">
        <f t="shared" si="35"/>
        <v>0</v>
      </c>
      <c r="CP256" s="77">
        <f t="shared" si="36"/>
        <v>0</v>
      </c>
      <c r="CQ256" s="77">
        <f t="shared" si="37"/>
        <v>0</v>
      </c>
      <c r="CR256" s="14">
        <v>44932</v>
      </c>
      <c r="CS256" s="5">
        <f t="shared" si="40"/>
        <v>13560000</v>
      </c>
      <c r="CT256" s="5"/>
      <c r="CU256" s="10"/>
      <c r="CV256" s="10"/>
      <c r="CW256" s="10" t="s">
        <v>133</v>
      </c>
      <c r="CX256" s="10" t="s">
        <v>133</v>
      </c>
      <c r="CY256" s="10"/>
      <c r="CZ256" s="10" t="s">
        <v>2605</v>
      </c>
      <c r="DA256" t="s">
        <v>655</v>
      </c>
      <c r="DB256" s="327">
        <v>20226320017033</v>
      </c>
      <c r="DC256" s="14">
        <v>44852</v>
      </c>
    </row>
    <row r="257" spans="1:107" ht="16.5" customHeight="1">
      <c r="A257" s="119" t="s">
        <v>2615</v>
      </c>
      <c r="B257" s="10">
        <v>2022</v>
      </c>
      <c r="C257" s="244" t="s">
        <v>2616</v>
      </c>
      <c r="D257" s="139" t="s">
        <v>2617</v>
      </c>
      <c r="E257" s="266" t="s">
        <v>2618</v>
      </c>
      <c r="F257" s="10"/>
      <c r="G257" s="10" t="s">
        <v>117</v>
      </c>
      <c r="H257" s="10" t="s">
        <v>118</v>
      </c>
      <c r="I257" s="10" t="s">
        <v>119</v>
      </c>
      <c r="J257" t="s">
        <v>2619</v>
      </c>
      <c r="K257" t="s">
        <v>2620</v>
      </c>
      <c r="L257" s="10" t="str">
        <f t="shared" si="34"/>
        <v>ELSA MARGARITA FLOREZ LOPEZ___</v>
      </c>
      <c r="M257" s="10" t="s">
        <v>364</v>
      </c>
      <c r="N257" s="93">
        <v>52867935</v>
      </c>
      <c r="O257" s="132">
        <v>1</v>
      </c>
      <c r="P257" s="10" t="s">
        <v>2377</v>
      </c>
      <c r="Q257" s="10" t="s">
        <v>124</v>
      </c>
      <c r="R257" s="10" t="s">
        <v>547</v>
      </c>
      <c r="S257" s="10"/>
      <c r="T257" s="10"/>
      <c r="U257" s="10"/>
      <c r="V257" s="22"/>
      <c r="W257" s="10"/>
      <c r="X257" s="10"/>
      <c r="Y257" s="10" t="s">
        <v>2621</v>
      </c>
      <c r="Z257" s="22">
        <v>3007949883</v>
      </c>
      <c r="AA257" s="22"/>
      <c r="AB257" s="22">
        <v>3</v>
      </c>
      <c r="AC257" s="10">
        <v>0</v>
      </c>
      <c r="AD257" s="99">
        <v>44839</v>
      </c>
      <c r="AE257" s="99">
        <v>44841</v>
      </c>
      <c r="AF257" s="15"/>
      <c r="AG257" s="14">
        <v>44932</v>
      </c>
      <c r="AH257" s="113">
        <v>4520000</v>
      </c>
      <c r="AI257" s="128">
        <v>13560000</v>
      </c>
      <c r="AJ257" s="146" t="s">
        <v>2622</v>
      </c>
      <c r="AK257" t="s">
        <v>129</v>
      </c>
      <c r="AL257" s="10">
        <v>839</v>
      </c>
      <c r="AM257" t="s">
        <v>2623</v>
      </c>
      <c r="AN257" s="272">
        <v>44840</v>
      </c>
      <c r="AO257" s="10" t="s">
        <v>131</v>
      </c>
      <c r="AP257" t="s">
        <v>2213</v>
      </c>
      <c r="AQ257" s="22">
        <v>2</v>
      </c>
      <c r="AR257" s="146" t="s">
        <v>2624</v>
      </c>
      <c r="AS257" s="10">
        <v>34</v>
      </c>
      <c r="AT257" s="146" t="s">
        <v>2625</v>
      </c>
      <c r="AU257" s="10">
        <v>2142</v>
      </c>
      <c r="AV257" t="s">
        <v>2214</v>
      </c>
      <c r="AW257" s="22"/>
      <c r="AX257" s="22"/>
      <c r="AY257" s="22"/>
      <c r="AZ257" s="22"/>
      <c r="BA257" s="22"/>
      <c r="BB257" s="22"/>
      <c r="BC257" s="22"/>
      <c r="BD257" s="69"/>
      <c r="BE257" s="69"/>
      <c r="BF257" s="69"/>
      <c r="BG257" s="69"/>
      <c r="BH257" s="69"/>
      <c r="BI257" s="69"/>
      <c r="BJ257" s="69"/>
      <c r="BK257" s="69"/>
      <c r="BL257" s="69"/>
      <c r="BM257" s="69"/>
      <c r="BN257" s="5"/>
      <c r="BO257" s="22"/>
      <c r="BP257" s="5"/>
      <c r="BQ257" s="5"/>
      <c r="BR257" s="5"/>
      <c r="BS257" s="5"/>
      <c r="BT257" s="5"/>
      <c r="BU257" s="5"/>
      <c r="BV257" s="5"/>
      <c r="BW257" s="5"/>
      <c r="BX257" s="22"/>
      <c r="BY257" s="113">
        <v>0</v>
      </c>
      <c r="BZ257" s="22"/>
      <c r="CA257" s="22"/>
      <c r="CB257" s="9"/>
      <c r="CC257" s="5"/>
      <c r="CD257" s="5"/>
      <c r="CE257" s="113"/>
      <c r="CF257" s="22"/>
      <c r="CG257" s="22"/>
      <c r="CH257" s="9"/>
      <c r="CI257" s="5"/>
      <c r="CJ257" s="5"/>
      <c r="CK257" s="5"/>
      <c r="CL257" s="5"/>
      <c r="CM257" s="22"/>
      <c r="CN257" s="9"/>
      <c r="CO257" s="5">
        <f t="shared" si="35"/>
        <v>0</v>
      </c>
      <c r="CP257" s="77">
        <f t="shared" si="36"/>
        <v>0</v>
      </c>
      <c r="CQ257" s="77">
        <f t="shared" si="37"/>
        <v>0</v>
      </c>
      <c r="CR257" s="14">
        <v>44932</v>
      </c>
      <c r="CS257" s="5">
        <f t="shared" si="40"/>
        <v>13560000</v>
      </c>
      <c r="CT257" s="5"/>
      <c r="CU257" s="10"/>
      <c r="CV257" s="10"/>
      <c r="CW257" s="10" t="s">
        <v>133</v>
      </c>
      <c r="CX257" s="10" t="s">
        <v>133</v>
      </c>
      <c r="CY257" s="10"/>
      <c r="CZ257" s="10" t="s">
        <v>203</v>
      </c>
      <c r="DA257" t="s">
        <v>655</v>
      </c>
      <c r="DB257" s="327">
        <v>20226320017033</v>
      </c>
      <c r="DC257" s="14">
        <v>44852</v>
      </c>
    </row>
    <row r="258" spans="1:107" ht="16.5" customHeight="1">
      <c r="A258" s="119" t="s">
        <v>2626</v>
      </c>
      <c r="B258" s="10">
        <v>2022</v>
      </c>
      <c r="C258" s="244" t="s">
        <v>2627</v>
      </c>
      <c r="D258" s="139" t="s">
        <v>2628</v>
      </c>
      <c r="E258" s="266" t="s">
        <v>2629</v>
      </c>
      <c r="F258" s="10"/>
      <c r="G258" s="10" t="s">
        <v>117</v>
      </c>
      <c r="H258" s="10" t="s">
        <v>118</v>
      </c>
      <c r="I258" s="10" t="s">
        <v>119</v>
      </c>
      <c r="J258" t="s">
        <v>2630</v>
      </c>
      <c r="K258" t="s">
        <v>2631</v>
      </c>
      <c r="L258" s="10" t="str">
        <f t="shared" si="34"/>
        <v>ANDRES FERNANDO DUQUE BERNAL_DIEGO ANDRES PEREZ CUBIDES__</v>
      </c>
      <c r="M258" s="10" t="s">
        <v>364</v>
      </c>
      <c r="N258" s="93">
        <v>1075658998</v>
      </c>
      <c r="O258" s="132">
        <v>3</v>
      </c>
      <c r="P258" s="10" t="s">
        <v>2632</v>
      </c>
      <c r="Q258" s="10" t="s">
        <v>124</v>
      </c>
      <c r="R258" s="10" t="s">
        <v>339</v>
      </c>
      <c r="S258" s="10"/>
      <c r="T258" s="10"/>
      <c r="U258" s="10"/>
      <c r="V258" s="22"/>
      <c r="W258" s="10"/>
      <c r="X258" s="10"/>
      <c r="Y258" s="10" t="s">
        <v>2633</v>
      </c>
      <c r="Z258" s="22">
        <v>3017537610</v>
      </c>
      <c r="AA258" s="22"/>
      <c r="AB258" s="22">
        <v>3</v>
      </c>
      <c r="AC258" s="10">
        <v>0</v>
      </c>
      <c r="AD258" s="99">
        <v>44846</v>
      </c>
      <c r="AE258" s="99">
        <v>44847</v>
      </c>
      <c r="AF258" s="15"/>
      <c r="AG258" s="14">
        <v>44945</v>
      </c>
      <c r="AH258" s="113">
        <v>4520000</v>
      </c>
      <c r="AI258" s="128">
        <v>13560000</v>
      </c>
      <c r="AJ258" s="146" t="s">
        <v>2634</v>
      </c>
      <c r="AK258" t="s">
        <v>129</v>
      </c>
      <c r="AL258" s="10">
        <v>844</v>
      </c>
      <c r="AM258" t="s">
        <v>2635</v>
      </c>
      <c r="AN258" s="272">
        <v>44847</v>
      </c>
      <c r="AO258" s="10" t="s">
        <v>131</v>
      </c>
      <c r="AP258" t="s">
        <v>2636</v>
      </c>
      <c r="AQ258" s="22">
        <v>2</v>
      </c>
      <c r="AR258" s="146" t="s">
        <v>2624</v>
      </c>
      <c r="AS258" s="10">
        <v>7</v>
      </c>
      <c r="AT258" s="10" t="s">
        <v>2637</v>
      </c>
      <c r="AU258" s="10">
        <v>2139</v>
      </c>
      <c r="AV258" t="s">
        <v>2638</v>
      </c>
      <c r="AW258" s="22"/>
      <c r="AX258" s="22"/>
      <c r="AY258" s="22">
        <v>1</v>
      </c>
      <c r="AZ258" s="22">
        <v>1</v>
      </c>
      <c r="BA258" s="22"/>
      <c r="BB258" s="22"/>
      <c r="BC258" s="22"/>
      <c r="BD258" s="69"/>
      <c r="BE258" s="69"/>
      <c r="BF258" s="69"/>
      <c r="BG258" s="69">
        <v>44865</v>
      </c>
      <c r="BH258" s="69"/>
      <c r="BI258" s="69"/>
      <c r="BJ258" s="69"/>
      <c r="BK258" s="69">
        <v>44873</v>
      </c>
      <c r="BL258" s="69"/>
      <c r="BM258" s="69"/>
      <c r="BN258" s="5" t="s">
        <v>364</v>
      </c>
      <c r="BO258" s="22">
        <v>1075682001</v>
      </c>
      <c r="BP258" t="s">
        <v>2639</v>
      </c>
      <c r="BQ258" s="5"/>
      <c r="BR258" s="5"/>
      <c r="BS258" s="5"/>
      <c r="BT258" s="5"/>
      <c r="BU258" s="5"/>
      <c r="BV258" s="5"/>
      <c r="BW258" s="5"/>
      <c r="BX258" s="22"/>
      <c r="BY258" s="113">
        <v>0</v>
      </c>
      <c r="BZ258" s="22"/>
      <c r="CA258" s="22"/>
      <c r="CB258" s="9"/>
      <c r="CC258" s="5"/>
      <c r="CD258" s="5"/>
      <c r="CE258" s="113"/>
      <c r="CF258" s="22"/>
      <c r="CG258" s="22"/>
      <c r="CH258" s="9"/>
      <c r="CI258" s="5"/>
      <c r="CJ258" s="5"/>
      <c r="CK258" s="5"/>
      <c r="CL258" s="5"/>
      <c r="CM258" s="22"/>
      <c r="CN258" s="9"/>
      <c r="CO258" s="5">
        <f t="shared" si="35"/>
        <v>0</v>
      </c>
      <c r="CP258" s="77">
        <f t="shared" si="36"/>
        <v>0</v>
      </c>
      <c r="CQ258" s="77">
        <f t="shared" si="37"/>
        <v>0</v>
      </c>
      <c r="CR258" s="14">
        <v>44945</v>
      </c>
      <c r="CS258" s="5">
        <f t="shared" si="40"/>
        <v>13560000</v>
      </c>
      <c r="CT258" s="5"/>
      <c r="CU258" s="10"/>
      <c r="CV258" s="10"/>
      <c r="CW258" s="10" t="s">
        <v>133</v>
      </c>
      <c r="CX258" s="10" t="s">
        <v>133</v>
      </c>
      <c r="CY258" s="10"/>
      <c r="CZ258" s="10" t="s">
        <v>2072</v>
      </c>
      <c r="DB258" s="22"/>
    </row>
    <row r="259" spans="1:107" ht="16.5" customHeight="1">
      <c r="A259" s="119" t="s">
        <v>2640</v>
      </c>
      <c r="B259" s="10">
        <v>2022</v>
      </c>
      <c r="C259" s="244" t="s">
        <v>2641</v>
      </c>
      <c r="D259" s="139" t="s">
        <v>2642</v>
      </c>
      <c r="E259" s="266" t="s">
        <v>2643</v>
      </c>
      <c r="F259" s="10"/>
      <c r="G259" s="10" t="s">
        <v>117</v>
      </c>
      <c r="H259" s="10" t="s">
        <v>118</v>
      </c>
      <c r="I259" s="10" t="s">
        <v>119</v>
      </c>
      <c r="J259" t="s">
        <v>2644</v>
      </c>
      <c r="K259" t="s">
        <v>2645</v>
      </c>
      <c r="L259" s="10" t="str">
        <f t="shared" si="34"/>
        <v>ALIET CONSTANZA SANCHEZ SUAREZ___</v>
      </c>
      <c r="M259" s="10" t="s">
        <v>364</v>
      </c>
      <c r="N259" s="257">
        <v>52209473</v>
      </c>
      <c r="O259" s="132">
        <v>9</v>
      </c>
      <c r="P259" s="10" t="s">
        <v>2377</v>
      </c>
      <c r="Q259" s="10" t="s">
        <v>124</v>
      </c>
      <c r="R259" s="10" t="s">
        <v>2646</v>
      </c>
      <c r="S259" s="10"/>
      <c r="T259" s="10"/>
      <c r="U259" s="10"/>
      <c r="V259" s="22"/>
      <c r="W259" s="10"/>
      <c r="X259" s="10"/>
      <c r="Y259" t="s">
        <v>2647</v>
      </c>
      <c r="Z259" s="22">
        <v>3154462716</v>
      </c>
      <c r="AA259" s="22"/>
      <c r="AB259" s="22">
        <v>3</v>
      </c>
      <c r="AC259" s="10">
        <v>0</v>
      </c>
      <c r="AD259" s="99">
        <v>44846</v>
      </c>
      <c r="AE259" s="99">
        <v>44848</v>
      </c>
      <c r="AF259" s="15"/>
      <c r="AG259" s="14">
        <v>44939</v>
      </c>
      <c r="AH259" s="113">
        <v>4520000</v>
      </c>
      <c r="AI259" s="128">
        <v>13560000</v>
      </c>
      <c r="AJ259" t="s">
        <v>2648</v>
      </c>
      <c r="AK259" t="s">
        <v>129</v>
      </c>
      <c r="AL259" s="10">
        <v>845</v>
      </c>
      <c r="AM259" t="s">
        <v>2649</v>
      </c>
      <c r="AN259" s="272">
        <v>44847</v>
      </c>
      <c r="AO259" s="10" t="s">
        <v>131</v>
      </c>
      <c r="AP259" t="s">
        <v>2172</v>
      </c>
      <c r="AQ259" s="22">
        <v>5</v>
      </c>
      <c r="AR259" s="10" t="s">
        <v>2650</v>
      </c>
      <c r="AS259" s="10">
        <v>57</v>
      </c>
      <c r="AT259" s="10" t="s">
        <v>2651</v>
      </c>
      <c r="AU259" s="10">
        <v>2172</v>
      </c>
      <c r="AV259" t="s">
        <v>2652</v>
      </c>
      <c r="AW259" s="22"/>
      <c r="AX259" s="22"/>
      <c r="AY259" s="22"/>
      <c r="AZ259" s="22"/>
      <c r="BA259" s="22"/>
      <c r="BB259" s="22"/>
      <c r="BC259" s="22"/>
      <c r="BD259" s="69"/>
      <c r="BE259" s="69"/>
      <c r="BF259" s="69"/>
      <c r="BG259" s="69"/>
      <c r="BH259" s="69"/>
      <c r="BI259" s="69"/>
      <c r="BJ259" s="69"/>
      <c r="BK259" s="69"/>
      <c r="BL259" s="69"/>
      <c r="BM259" s="69"/>
      <c r="BN259" s="5"/>
      <c r="BO259" s="22"/>
      <c r="BP259" s="5"/>
      <c r="BQ259" s="5"/>
      <c r="BR259" s="5"/>
      <c r="BS259" s="5"/>
      <c r="BT259" s="5"/>
      <c r="BU259" s="5"/>
      <c r="BV259" s="5"/>
      <c r="BW259" s="5"/>
      <c r="BX259" s="22"/>
      <c r="BY259" s="113">
        <v>0</v>
      </c>
      <c r="BZ259" s="22"/>
      <c r="CA259" s="22"/>
      <c r="CB259" s="9"/>
      <c r="CC259" s="5"/>
      <c r="CD259" s="5"/>
      <c r="CE259" s="113"/>
      <c r="CF259" s="22"/>
      <c r="CG259" s="22"/>
      <c r="CH259" s="9"/>
      <c r="CI259" s="5"/>
      <c r="CJ259" s="5"/>
      <c r="CK259" s="5"/>
      <c r="CL259" s="5"/>
      <c r="CM259" s="22"/>
      <c r="CN259" s="9"/>
      <c r="CO259" s="5">
        <f t="shared" si="35"/>
        <v>0</v>
      </c>
      <c r="CP259" s="77">
        <f t="shared" si="36"/>
        <v>0</v>
      </c>
      <c r="CQ259" s="77">
        <f t="shared" si="37"/>
        <v>0</v>
      </c>
      <c r="CR259" s="14">
        <v>44939</v>
      </c>
      <c r="CS259" s="5">
        <f t="shared" si="40"/>
        <v>13560000</v>
      </c>
      <c r="CT259" s="5"/>
      <c r="CU259" s="10"/>
      <c r="CV259" s="10"/>
      <c r="CW259" s="10" t="s">
        <v>133</v>
      </c>
      <c r="CX259" s="10" t="s">
        <v>133</v>
      </c>
      <c r="CY259" s="10"/>
      <c r="CZ259" s="10" t="s">
        <v>2512</v>
      </c>
      <c r="DB259" s="22"/>
    </row>
    <row r="260" spans="1:107" ht="16.5" customHeight="1">
      <c r="A260" s="119" t="s">
        <v>2653</v>
      </c>
      <c r="B260" s="10">
        <v>2022</v>
      </c>
      <c r="C260" s="244" t="s">
        <v>2654</v>
      </c>
      <c r="D260" s="139" t="s">
        <v>2655</v>
      </c>
      <c r="E260" s="266" t="s">
        <v>2656</v>
      </c>
      <c r="F260" s="10"/>
      <c r="G260" s="10" t="s">
        <v>117</v>
      </c>
      <c r="H260" s="10" t="s">
        <v>118</v>
      </c>
      <c r="I260" s="10" t="s">
        <v>119</v>
      </c>
      <c r="J260" t="s">
        <v>953</v>
      </c>
      <c r="K260" t="s">
        <v>2657</v>
      </c>
      <c r="L260" s="10" t="str">
        <f t="shared" si="34"/>
        <v>DIANA FERNANDA VILLAMIL RODRIGUEZ___</v>
      </c>
      <c r="M260" s="10" t="s">
        <v>364</v>
      </c>
      <c r="N260" s="93">
        <v>1014264461</v>
      </c>
      <c r="O260" s="132">
        <v>7</v>
      </c>
      <c r="P260" s="10" t="s">
        <v>2377</v>
      </c>
      <c r="Q260" s="10" t="s">
        <v>124</v>
      </c>
      <c r="R260" s="10" t="s">
        <v>2658</v>
      </c>
      <c r="S260" s="10"/>
      <c r="T260" s="10"/>
      <c r="U260" s="10"/>
      <c r="V260" s="22"/>
      <c r="W260" s="10"/>
      <c r="X260" s="10"/>
      <c r="Y260" s="10" t="s">
        <v>2659</v>
      </c>
      <c r="Z260" s="22">
        <v>3209847669</v>
      </c>
      <c r="AA260" s="22"/>
      <c r="AB260" s="22">
        <v>3</v>
      </c>
      <c r="AC260" s="10">
        <v>15</v>
      </c>
      <c r="AD260" s="99">
        <v>44845</v>
      </c>
      <c r="AE260" s="99">
        <v>44847</v>
      </c>
      <c r="AF260" s="15"/>
      <c r="AG260" s="14">
        <v>44938</v>
      </c>
      <c r="AH260" s="113">
        <v>2300000</v>
      </c>
      <c r="AI260" s="128">
        <v>8050000</v>
      </c>
      <c r="AJ260" t="s">
        <v>2660</v>
      </c>
      <c r="AK260" t="s">
        <v>129</v>
      </c>
      <c r="AL260" s="10">
        <v>843</v>
      </c>
      <c r="AM260" t="s">
        <v>2661</v>
      </c>
      <c r="AN260" s="272">
        <v>44845</v>
      </c>
      <c r="AO260" s="10" t="s">
        <v>131</v>
      </c>
      <c r="AP260" t="s">
        <v>2163</v>
      </c>
      <c r="AQ260" s="10">
        <v>1</v>
      </c>
      <c r="AR260" s="10" t="s">
        <v>2443</v>
      </c>
      <c r="AS260" s="10">
        <v>24</v>
      </c>
      <c r="AT260" s="10" t="s">
        <v>2662</v>
      </c>
      <c r="AU260" s="10">
        <v>2087</v>
      </c>
      <c r="AV260" t="s">
        <v>2663</v>
      </c>
      <c r="AW260" s="22"/>
      <c r="AX260" s="22"/>
      <c r="AY260" s="22"/>
      <c r="AZ260" s="22"/>
      <c r="BA260" s="22"/>
      <c r="BB260" s="22"/>
      <c r="BC260" s="22"/>
      <c r="BD260" s="69"/>
      <c r="BE260" s="69"/>
      <c r="BF260" s="69"/>
      <c r="BG260" s="69"/>
      <c r="BH260" s="69"/>
      <c r="BI260" s="69"/>
      <c r="BJ260" s="69"/>
      <c r="BK260" s="69"/>
      <c r="BL260" s="69"/>
      <c r="BM260" s="69"/>
      <c r="BN260" s="5"/>
      <c r="BO260" s="22"/>
      <c r="BP260" s="5"/>
      <c r="BQ260" s="5"/>
      <c r="BR260" s="5"/>
      <c r="BS260" s="5"/>
      <c r="BT260" s="5"/>
      <c r="BU260" s="5"/>
      <c r="BV260" s="5"/>
      <c r="BW260" s="5"/>
      <c r="BX260" s="22"/>
      <c r="BY260" s="113">
        <v>0</v>
      </c>
      <c r="BZ260" s="22"/>
      <c r="CA260" s="22"/>
      <c r="CB260" s="9"/>
      <c r="CC260" s="5"/>
      <c r="CD260" s="5"/>
      <c r="CE260" s="113"/>
      <c r="CF260" s="22"/>
      <c r="CG260" s="22"/>
      <c r="CH260" s="9"/>
      <c r="CI260" s="5"/>
      <c r="CJ260" s="5"/>
      <c r="CK260" s="5"/>
      <c r="CL260" s="5"/>
      <c r="CM260" s="22"/>
      <c r="CN260" s="9"/>
      <c r="CO260" s="5">
        <f t="shared" si="35"/>
        <v>0</v>
      </c>
      <c r="CP260" s="77">
        <f t="shared" si="36"/>
        <v>0</v>
      </c>
      <c r="CQ260" s="77">
        <f t="shared" si="37"/>
        <v>0</v>
      </c>
      <c r="CR260" s="14">
        <v>44938</v>
      </c>
      <c r="CS260" s="5">
        <f t="shared" si="40"/>
        <v>8050000</v>
      </c>
      <c r="CT260" s="5"/>
      <c r="CU260" s="10"/>
      <c r="CV260" s="10"/>
      <c r="CW260" s="10" t="s">
        <v>133</v>
      </c>
      <c r="CX260" s="10" t="s">
        <v>133</v>
      </c>
      <c r="CY260" s="10"/>
      <c r="CZ260" s="10" t="s">
        <v>2408</v>
      </c>
      <c r="DA260" t="s">
        <v>2664</v>
      </c>
      <c r="DB260" s="327">
        <v>20226320017063</v>
      </c>
      <c r="DC260" s="14">
        <v>44852</v>
      </c>
    </row>
    <row r="261" spans="1:107" ht="16.5" customHeight="1">
      <c r="A261" s="119" t="s">
        <v>2665</v>
      </c>
      <c r="B261" s="10">
        <v>2022</v>
      </c>
      <c r="C261" s="244" t="s">
        <v>2666</v>
      </c>
      <c r="D261" s="139" t="s">
        <v>2667</v>
      </c>
      <c r="E261" s="266" t="s">
        <v>2668</v>
      </c>
      <c r="F261" s="10"/>
      <c r="G261" s="10" t="s">
        <v>117</v>
      </c>
      <c r="H261" s="10" t="s">
        <v>118</v>
      </c>
      <c r="I261" s="10" t="s">
        <v>119</v>
      </c>
      <c r="J261" t="s">
        <v>2669</v>
      </c>
      <c r="K261" t="s">
        <v>2670</v>
      </c>
      <c r="L261" s="10" t="str">
        <f t="shared" si="34"/>
        <v>EMILFE BAUTISTA RODRÍGUEZ___</v>
      </c>
      <c r="M261" s="10" t="s">
        <v>364</v>
      </c>
      <c r="N261" s="93">
        <v>65788523</v>
      </c>
      <c r="O261" s="132">
        <v>9</v>
      </c>
      <c r="P261" s="10" t="s">
        <v>907</v>
      </c>
      <c r="Q261" s="10" t="s">
        <v>124</v>
      </c>
      <c r="R261" t="s">
        <v>2671</v>
      </c>
      <c r="S261" s="10"/>
      <c r="T261" s="10"/>
      <c r="U261" s="10"/>
      <c r="V261" s="22"/>
      <c r="W261" s="10"/>
      <c r="X261" s="10"/>
      <c r="Y261" t="s">
        <v>2672</v>
      </c>
      <c r="Z261" s="22">
        <v>3044206257</v>
      </c>
      <c r="AA261" s="22"/>
      <c r="AB261" s="22">
        <v>3</v>
      </c>
      <c r="AC261" s="10">
        <v>0</v>
      </c>
      <c r="AD261" s="99">
        <v>44846</v>
      </c>
      <c r="AE261" s="99">
        <v>44847</v>
      </c>
      <c r="AF261" s="15"/>
      <c r="AG261" s="14">
        <v>44938</v>
      </c>
      <c r="AH261" s="113">
        <v>4520000</v>
      </c>
      <c r="AI261" s="128">
        <v>13560000</v>
      </c>
      <c r="AJ261" t="s">
        <v>2673</v>
      </c>
      <c r="AK261" t="s">
        <v>2380</v>
      </c>
      <c r="AL261" s="10">
        <v>847</v>
      </c>
      <c r="AM261" t="s">
        <v>2674</v>
      </c>
      <c r="AN261" s="272">
        <v>44847</v>
      </c>
      <c r="AO261" s="10" t="s">
        <v>131</v>
      </c>
      <c r="AP261" t="s">
        <v>2675</v>
      </c>
      <c r="AQ261" s="10">
        <v>4</v>
      </c>
      <c r="AR261" s="10">
        <f>IFERROR(VLOOKUP(AQ261,PROGRAMAS!D172:E229,2,0), )</f>
        <v>0</v>
      </c>
      <c r="AS261" s="10">
        <v>30</v>
      </c>
      <c r="AT261" s="10" t="s">
        <v>2676</v>
      </c>
      <c r="AU261">
        <v>2125</v>
      </c>
      <c r="AV261" t="s">
        <v>2677</v>
      </c>
      <c r="AW261" s="22"/>
      <c r="AX261" s="22"/>
      <c r="AY261" s="22"/>
      <c r="AZ261" s="22"/>
      <c r="BA261" s="22"/>
      <c r="BB261" s="22"/>
      <c r="BC261" s="22"/>
      <c r="BD261" s="69"/>
      <c r="BE261" s="69"/>
      <c r="BF261" s="69"/>
      <c r="BG261" s="69"/>
      <c r="BH261" s="69"/>
      <c r="BI261" s="69"/>
      <c r="BJ261" s="69"/>
      <c r="BK261" s="69"/>
      <c r="BL261" s="69"/>
      <c r="BM261" s="69"/>
      <c r="BN261" s="5"/>
      <c r="BO261" s="22"/>
      <c r="BP261" s="5"/>
      <c r="BQ261" s="5"/>
      <c r="BR261" s="5"/>
      <c r="BS261" s="5"/>
      <c r="BT261" s="5"/>
      <c r="BU261" s="5"/>
      <c r="BV261" s="5"/>
      <c r="BW261" s="5"/>
      <c r="BX261" s="22"/>
      <c r="BY261" s="113">
        <v>0</v>
      </c>
      <c r="BZ261" s="22"/>
      <c r="CA261" s="22"/>
      <c r="CB261" s="9"/>
      <c r="CC261" s="5"/>
      <c r="CD261" s="5"/>
      <c r="CE261" s="113"/>
      <c r="CF261" s="22"/>
      <c r="CG261" s="22"/>
      <c r="CH261" s="9"/>
      <c r="CI261" s="5"/>
      <c r="CJ261" s="5"/>
      <c r="CK261" s="5"/>
      <c r="CL261" s="5"/>
      <c r="CM261" s="22"/>
      <c r="CN261" s="9"/>
      <c r="CO261" s="5">
        <f t="shared" si="35"/>
        <v>0</v>
      </c>
      <c r="CP261" s="77">
        <f t="shared" si="36"/>
        <v>0</v>
      </c>
      <c r="CQ261" s="77">
        <f t="shared" si="37"/>
        <v>0</v>
      </c>
      <c r="CR261" s="14">
        <v>44938</v>
      </c>
      <c r="CS261" s="5">
        <f t="shared" si="40"/>
        <v>13560000</v>
      </c>
      <c r="CT261" s="5"/>
      <c r="CU261" s="10"/>
      <c r="CV261" s="10"/>
      <c r="CW261" s="10" t="s">
        <v>133</v>
      </c>
      <c r="CX261" s="10" t="s">
        <v>133</v>
      </c>
      <c r="CY261" s="10"/>
      <c r="CZ261" s="10" t="s">
        <v>2512</v>
      </c>
      <c r="DB261" s="22"/>
    </row>
    <row r="262" spans="1:107" ht="16.5" customHeight="1">
      <c r="A262" s="119" t="s">
        <v>2678</v>
      </c>
      <c r="B262" s="10">
        <v>2022</v>
      </c>
      <c r="C262" s="244" t="s">
        <v>2679</v>
      </c>
      <c r="D262" s="139" t="s">
        <v>2680</v>
      </c>
      <c r="E262" s="266" t="s">
        <v>2681</v>
      </c>
      <c r="F262" s="10"/>
      <c r="G262" s="10" t="s">
        <v>117</v>
      </c>
      <c r="H262" s="10" t="s">
        <v>118</v>
      </c>
      <c r="I262" s="10" t="s">
        <v>119</v>
      </c>
      <c r="J262" t="s">
        <v>2682</v>
      </c>
      <c r="K262" t="s">
        <v>2683</v>
      </c>
      <c r="L262" s="10" t="str">
        <f t="shared" si="34"/>
        <v>CARLOS MANUEL DÍAZ CARREÑO___</v>
      </c>
      <c r="M262" s="10" t="s">
        <v>364</v>
      </c>
      <c r="N262" s="93">
        <v>80545954</v>
      </c>
      <c r="O262" s="132">
        <v>1</v>
      </c>
      <c r="P262" s="10" t="s">
        <v>2632</v>
      </c>
      <c r="Q262" s="10" t="s">
        <v>124</v>
      </c>
      <c r="R262" s="10" t="s">
        <v>1168</v>
      </c>
      <c r="S262" s="10"/>
      <c r="T262" s="10"/>
      <c r="U262" s="10"/>
      <c r="V262" s="22"/>
      <c r="W262" s="10"/>
      <c r="X262" s="10"/>
      <c r="Y262" t="s">
        <v>2684</v>
      </c>
      <c r="Z262" s="22">
        <v>3870012</v>
      </c>
      <c r="AA262" s="22"/>
      <c r="AB262" s="22">
        <v>3</v>
      </c>
      <c r="AC262" s="10">
        <v>0</v>
      </c>
      <c r="AD262" s="99">
        <v>44846</v>
      </c>
      <c r="AE262" s="99">
        <v>44848</v>
      </c>
      <c r="AF262" s="15"/>
      <c r="AG262" s="14">
        <v>44939</v>
      </c>
      <c r="AH262" s="113">
        <v>5172000</v>
      </c>
      <c r="AI262" s="128">
        <v>15516000</v>
      </c>
      <c r="AJ262" t="s">
        <v>2685</v>
      </c>
      <c r="AK262" t="s">
        <v>129</v>
      </c>
      <c r="AL262" s="10">
        <v>848</v>
      </c>
      <c r="AM262" t="s">
        <v>2686</v>
      </c>
      <c r="AN262" s="272">
        <v>44847</v>
      </c>
      <c r="AO262" s="10" t="s">
        <v>131</v>
      </c>
      <c r="AP262" t="s">
        <v>2145</v>
      </c>
      <c r="AQ262" s="22">
        <v>5</v>
      </c>
      <c r="AR262" s="10" t="s">
        <v>2650</v>
      </c>
      <c r="AS262" s="10">
        <v>57</v>
      </c>
      <c r="AT262" s="10" t="s">
        <v>2468</v>
      </c>
      <c r="AU262" s="10">
        <v>2169</v>
      </c>
      <c r="AV262" s="10" t="s">
        <v>2331</v>
      </c>
      <c r="AW262" s="22"/>
      <c r="AX262" s="22"/>
      <c r="AY262" s="22"/>
      <c r="AZ262" s="22"/>
      <c r="BA262" s="22"/>
      <c r="BB262" s="22"/>
      <c r="BC262" s="22"/>
      <c r="BD262" s="69"/>
      <c r="BE262" s="69"/>
      <c r="BF262" s="69"/>
      <c r="BG262" s="69"/>
      <c r="BH262" s="69"/>
      <c r="BI262" s="69"/>
      <c r="BJ262" s="69"/>
      <c r="BK262" s="69"/>
      <c r="BL262" s="69"/>
      <c r="BM262" s="69"/>
      <c r="BN262" s="5"/>
      <c r="BO262" s="22"/>
      <c r="BP262" s="5"/>
      <c r="BQ262" s="5"/>
      <c r="BR262" s="5"/>
      <c r="BS262" s="5"/>
      <c r="BT262" s="5"/>
      <c r="BU262" s="5"/>
      <c r="BV262" s="5"/>
      <c r="BW262" s="5"/>
      <c r="BX262" s="22"/>
      <c r="BY262" s="113">
        <v>0</v>
      </c>
      <c r="BZ262" s="22"/>
      <c r="CA262" s="22"/>
      <c r="CB262" s="9"/>
      <c r="CC262" s="5"/>
      <c r="CD262" s="5"/>
      <c r="CE262" s="113"/>
      <c r="CF262" s="22"/>
      <c r="CG262" s="22"/>
      <c r="CH262" s="9"/>
      <c r="CI262" s="5"/>
      <c r="CJ262" s="5"/>
      <c r="CK262" s="5"/>
      <c r="CL262" s="5"/>
      <c r="CM262" s="22"/>
      <c r="CN262" s="9"/>
      <c r="CO262" s="5">
        <f t="shared" si="35"/>
        <v>0</v>
      </c>
      <c r="CP262" s="77">
        <f t="shared" si="36"/>
        <v>0</v>
      </c>
      <c r="CQ262" s="77">
        <f t="shared" si="37"/>
        <v>0</v>
      </c>
      <c r="CR262" s="14">
        <v>44939</v>
      </c>
      <c r="CS262" s="5">
        <f t="shared" si="40"/>
        <v>15516000</v>
      </c>
      <c r="CT262" s="5"/>
      <c r="CU262" s="10"/>
      <c r="CV262" s="10"/>
      <c r="CW262" s="10" t="s">
        <v>133</v>
      </c>
      <c r="CX262" s="10" t="s">
        <v>133</v>
      </c>
      <c r="CY262" s="10"/>
      <c r="CZ262" s="10" t="s">
        <v>2512</v>
      </c>
      <c r="DB262" s="22"/>
    </row>
    <row r="263" spans="1:107" ht="16.5" customHeight="1">
      <c r="A263" s="119" t="s">
        <v>2687</v>
      </c>
      <c r="B263" s="10">
        <v>2022</v>
      </c>
      <c r="C263" s="244" t="s">
        <v>2641</v>
      </c>
      <c r="D263" s="139" t="s">
        <v>2688</v>
      </c>
      <c r="E263" s="266" t="s">
        <v>2643</v>
      </c>
      <c r="F263" s="10"/>
      <c r="G263" s="10" t="s">
        <v>117</v>
      </c>
      <c r="H263" s="10" t="s">
        <v>118</v>
      </c>
      <c r="I263" s="10" t="s">
        <v>119</v>
      </c>
      <c r="J263" t="s">
        <v>2689</v>
      </c>
      <c r="K263" t="s">
        <v>2690</v>
      </c>
      <c r="L263" s="10" t="str">
        <f t="shared" si="34"/>
        <v>CINDI CATERINE ROTTA SERRANO___</v>
      </c>
      <c r="M263" s="10" t="s">
        <v>364</v>
      </c>
      <c r="N263" s="93">
        <v>1023875505</v>
      </c>
      <c r="O263" s="132">
        <v>7</v>
      </c>
      <c r="P263" s="10" t="s">
        <v>2377</v>
      </c>
      <c r="Q263" s="10" t="s">
        <v>124</v>
      </c>
      <c r="R263" s="10" t="s">
        <v>2691</v>
      </c>
      <c r="S263" s="10"/>
      <c r="T263" s="10"/>
      <c r="U263" s="10"/>
      <c r="V263" s="22"/>
      <c r="W263" s="10"/>
      <c r="X263" s="10"/>
      <c r="Y263" s="10" t="s">
        <v>2692</v>
      </c>
      <c r="Z263" s="22">
        <v>3007717908</v>
      </c>
      <c r="AA263" s="22"/>
      <c r="AB263" s="22">
        <v>3</v>
      </c>
      <c r="AC263" s="10">
        <v>0</v>
      </c>
      <c r="AD263" s="99">
        <v>44847</v>
      </c>
      <c r="AE263" s="99">
        <v>44852</v>
      </c>
      <c r="AF263" s="15"/>
      <c r="AG263" s="14">
        <v>44943</v>
      </c>
      <c r="AH263" s="113">
        <v>4520000</v>
      </c>
      <c r="AI263" s="128">
        <v>13560000</v>
      </c>
      <c r="AJ263" t="s">
        <v>2693</v>
      </c>
      <c r="AK263" t="s">
        <v>2694</v>
      </c>
      <c r="AL263" s="10">
        <v>846</v>
      </c>
      <c r="AM263" t="s">
        <v>2695</v>
      </c>
      <c r="AN263" s="272">
        <v>44847</v>
      </c>
      <c r="AO263" s="10" t="s">
        <v>131</v>
      </c>
      <c r="AP263" t="s">
        <v>2172</v>
      </c>
      <c r="AQ263" s="22">
        <v>5</v>
      </c>
      <c r="AR263" s="10" t="s">
        <v>2650</v>
      </c>
      <c r="AS263" s="10">
        <v>57</v>
      </c>
      <c r="AT263" s="10" t="s">
        <v>2651</v>
      </c>
      <c r="AU263" s="10">
        <v>2172</v>
      </c>
      <c r="AV263" t="s">
        <v>2652</v>
      </c>
      <c r="AW263" s="22"/>
      <c r="AX263" s="22"/>
      <c r="AY263" s="22"/>
      <c r="AZ263" s="22"/>
      <c r="BA263" s="22"/>
      <c r="BB263" s="22"/>
      <c r="BC263" s="22"/>
      <c r="BD263" s="69"/>
      <c r="BE263" s="69"/>
      <c r="BF263" s="69"/>
      <c r="BG263" s="69"/>
      <c r="BH263" s="69"/>
      <c r="BI263" s="69"/>
      <c r="BJ263" s="69"/>
      <c r="BK263" s="69"/>
      <c r="BL263" s="69"/>
      <c r="BM263" s="69"/>
      <c r="BN263" s="5"/>
      <c r="BO263" s="22"/>
      <c r="BP263" s="5"/>
      <c r="BQ263" s="5"/>
      <c r="BR263" s="5"/>
      <c r="BS263" s="5"/>
      <c r="BT263" s="5"/>
      <c r="BU263" s="5"/>
      <c r="BV263" s="5"/>
      <c r="BW263" s="5"/>
      <c r="BX263" s="22"/>
      <c r="BY263" s="113">
        <v>0</v>
      </c>
      <c r="BZ263" s="22"/>
      <c r="CA263" s="22"/>
      <c r="CB263" s="9"/>
      <c r="CC263" s="5"/>
      <c r="CD263" s="5"/>
      <c r="CE263" s="113"/>
      <c r="CF263" s="22"/>
      <c r="CG263" s="22"/>
      <c r="CH263" s="9"/>
      <c r="CI263" s="5"/>
      <c r="CJ263" s="5"/>
      <c r="CK263" s="5"/>
      <c r="CL263" s="5"/>
      <c r="CM263" s="22"/>
      <c r="CN263" s="9"/>
      <c r="CO263" s="5">
        <f t="shared" si="35"/>
        <v>0</v>
      </c>
      <c r="CP263" s="77">
        <f t="shared" si="36"/>
        <v>0</v>
      </c>
      <c r="CQ263" s="77">
        <f t="shared" si="37"/>
        <v>0</v>
      </c>
      <c r="CR263" s="14">
        <v>44943</v>
      </c>
      <c r="CS263" s="5">
        <f t="shared" si="40"/>
        <v>13560000</v>
      </c>
      <c r="CT263" s="5"/>
      <c r="CU263" s="10"/>
      <c r="CV263" s="10"/>
      <c r="CW263" s="10" t="s">
        <v>2696</v>
      </c>
      <c r="CX263" s="10" t="s">
        <v>133</v>
      </c>
      <c r="CY263" s="10"/>
      <c r="CZ263" s="10" t="s">
        <v>2512</v>
      </c>
      <c r="DB263" s="22"/>
    </row>
    <row r="264" spans="1:107" ht="16.5" customHeight="1">
      <c r="A264" s="119" t="s">
        <v>2697</v>
      </c>
      <c r="B264" s="10">
        <v>2022</v>
      </c>
      <c r="C264" s="244" t="s">
        <v>2698</v>
      </c>
      <c r="D264" s="139" t="s">
        <v>2699</v>
      </c>
      <c r="E264" s="266" t="s">
        <v>2700</v>
      </c>
      <c r="F264" s="10"/>
      <c r="G264" s="10" t="s">
        <v>117</v>
      </c>
      <c r="H264" s="10" t="s">
        <v>118</v>
      </c>
      <c r="I264" s="10" t="s">
        <v>119</v>
      </c>
      <c r="J264" t="s">
        <v>2701</v>
      </c>
      <c r="K264" t="s">
        <v>2702</v>
      </c>
      <c r="L264" s="10" t="str">
        <f t="shared" si="34"/>
        <v>JUAN DAVID GUZMÁN CÁRDENAS___</v>
      </c>
      <c r="M264" s="10" t="s">
        <v>364</v>
      </c>
      <c r="N264" s="93">
        <v>1026584657</v>
      </c>
      <c r="O264" s="132">
        <v>1</v>
      </c>
      <c r="P264" s="10" t="s">
        <v>2377</v>
      </c>
      <c r="Q264" s="10" t="s">
        <v>124</v>
      </c>
      <c r="R264" s="10" t="s">
        <v>236</v>
      </c>
      <c r="S264" s="10"/>
      <c r="T264" s="10"/>
      <c r="U264" s="10"/>
      <c r="V264" s="22"/>
      <c r="W264" s="10"/>
      <c r="X264" s="10"/>
      <c r="Y264" s="10" t="s">
        <v>2703</v>
      </c>
      <c r="Z264" s="22">
        <v>3022824587</v>
      </c>
      <c r="AA264" s="22"/>
      <c r="AB264" s="22">
        <v>3</v>
      </c>
      <c r="AC264" s="10">
        <v>0</v>
      </c>
      <c r="AD264" s="99">
        <v>44846</v>
      </c>
      <c r="AE264" s="99">
        <v>44848</v>
      </c>
      <c r="AF264" s="15"/>
      <c r="AG264" s="14">
        <v>44939</v>
      </c>
      <c r="AH264" s="113">
        <v>4520000</v>
      </c>
      <c r="AI264" s="128">
        <v>13560000</v>
      </c>
      <c r="AJ264" t="s">
        <v>2704</v>
      </c>
      <c r="AK264" t="s">
        <v>129</v>
      </c>
      <c r="AL264" s="10">
        <v>849</v>
      </c>
      <c r="AM264" t="s">
        <v>2705</v>
      </c>
      <c r="AN264" s="272">
        <v>44847</v>
      </c>
      <c r="AO264" s="10" t="s">
        <v>131</v>
      </c>
      <c r="AP264" t="s">
        <v>2145</v>
      </c>
      <c r="AQ264" s="22">
        <v>5</v>
      </c>
      <c r="AR264" s="10">
        <f>IFERROR(VLOOKUP(AQ264,PROGRAMAS!D67:E124,2,0), )</f>
        <v>0</v>
      </c>
      <c r="AS264" s="10">
        <v>57</v>
      </c>
      <c r="AT264" s="10" t="s">
        <v>2468</v>
      </c>
      <c r="AU264" s="10">
        <v>2169</v>
      </c>
      <c r="AV264" s="10" t="s">
        <v>2331</v>
      </c>
      <c r="AW264" s="22"/>
      <c r="AX264" s="22"/>
      <c r="AY264" s="22"/>
      <c r="AZ264" s="22"/>
      <c r="BA264" s="22"/>
      <c r="BB264" s="22"/>
      <c r="BC264" s="22"/>
      <c r="BD264" s="69"/>
      <c r="BE264" s="69"/>
      <c r="BF264" s="69"/>
      <c r="BG264" s="69"/>
      <c r="BH264" s="69"/>
      <c r="BI264" s="69"/>
      <c r="BJ264" s="69"/>
      <c r="BK264" s="69"/>
      <c r="BL264" s="69"/>
      <c r="BM264" s="69"/>
      <c r="BN264" s="5"/>
      <c r="BO264" s="22"/>
      <c r="BP264" s="5"/>
      <c r="BQ264" s="5"/>
      <c r="BR264" s="5"/>
      <c r="BS264" s="5"/>
      <c r="BT264" s="5"/>
      <c r="BU264" s="5"/>
      <c r="BV264" s="5"/>
      <c r="BW264" s="5"/>
      <c r="BX264" s="22"/>
      <c r="BY264" s="113">
        <v>0</v>
      </c>
      <c r="BZ264" s="22"/>
      <c r="CA264" s="22"/>
      <c r="CB264" s="9"/>
      <c r="CC264" s="5"/>
      <c r="CD264" s="5"/>
      <c r="CE264" s="113"/>
      <c r="CF264" s="22"/>
      <c r="CG264" s="22"/>
      <c r="CH264" s="9"/>
      <c r="CI264" s="5"/>
      <c r="CJ264" s="5"/>
      <c r="CK264" s="5"/>
      <c r="CL264" s="5"/>
      <c r="CM264" s="22"/>
      <c r="CN264" s="9"/>
      <c r="CO264" s="5">
        <f t="shared" si="35"/>
        <v>0</v>
      </c>
      <c r="CP264" s="77">
        <f t="shared" si="36"/>
        <v>0</v>
      </c>
      <c r="CQ264" s="77">
        <f t="shared" si="37"/>
        <v>0</v>
      </c>
      <c r="CR264" s="14">
        <v>44939</v>
      </c>
      <c r="CS264" s="5">
        <f t="shared" si="40"/>
        <v>13560000</v>
      </c>
      <c r="CT264" s="5"/>
      <c r="CU264" s="10"/>
      <c r="CV264" s="10"/>
      <c r="CW264" s="10" t="s">
        <v>133</v>
      </c>
      <c r="CX264" s="10" t="s">
        <v>133</v>
      </c>
      <c r="CY264" s="10"/>
      <c r="CZ264" s="10" t="s">
        <v>2512</v>
      </c>
      <c r="DB264" s="22"/>
    </row>
    <row r="265" spans="1:107" ht="16.5" customHeight="1">
      <c r="A265" s="119" t="s">
        <v>2706</v>
      </c>
      <c r="B265" s="10">
        <v>2022</v>
      </c>
      <c r="C265" s="244" t="s">
        <v>2502</v>
      </c>
      <c r="D265" s="139" t="s">
        <v>2707</v>
      </c>
      <c r="E265" s="266" t="s">
        <v>2504</v>
      </c>
      <c r="F265" s="10"/>
      <c r="G265" s="10" t="s">
        <v>117</v>
      </c>
      <c r="H265" s="10" t="s">
        <v>118</v>
      </c>
      <c r="I265" s="10" t="s">
        <v>119</v>
      </c>
      <c r="J265" t="s">
        <v>2708</v>
      </c>
      <c r="K265" t="s">
        <v>2709</v>
      </c>
      <c r="L265" s="10" t="str">
        <f t="shared" si="34"/>
        <v>PAOLA ALEXANDRA GALEANO ROJAS___</v>
      </c>
      <c r="M265" s="10" t="s">
        <v>364</v>
      </c>
      <c r="N265" s="93">
        <v>52424756</v>
      </c>
      <c r="O265" s="132">
        <v>9</v>
      </c>
      <c r="P265" s="10" t="s">
        <v>2377</v>
      </c>
      <c r="Q265" s="10" t="s">
        <v>124</v>
      </c>
      <c r="R265" s="10" t="s">
        <v>2710</v>
      </c>
      <c r="S265" s="10"/>
      <c r="T265" s="10"/>
      <c r="U265" s="10"/>
      <c r="V265" s="22"/>
      <c r="W265" s="10"/>
      <c r="X265" s="10"/>
      <c r="Y265" s="10" t="s">
        <v>2711</v>
      </c>
      <c r="Z265" s="22">
        <v>3166246588</v>
      </c>
      <c r="AA265" s="22"/>
      <c r="AB265" s="22">
        <v>3</v>
      </c>
      <c r="AC265" s="10">
        <v>0</v>
      </c>
      <c r="AD265" s="99">
        <v>44846</v>
      </c>
      <c r="AE265" s="99" t="s">
        <v>2712</v>
      </c>
      <c r="AF265" s="15"/>
      <c r="AG265" s="14"/>
      <c r="AH265" s="113">
        <v>2600000</v>
      </c>
      <c r="AI265" s="128">
        <v>7800000</v>
      </c>
      <c r="AJ265" s="11" t="s">
        <v>2713</v>
      </c>
      <c r="AK265" s="11"/>
      <c r="AL265" s="10"/>
      <c r="AM265"/>
      <c r="AN265" s="73"/>
      <c r="AO265" s="10"/>
      <c r="AP265" s="93"/>
      <c r="AQ265" s="22"/>
      <c r="AR265" s="10">
        <f>IFERROR(VLOOKUP(AQ265,PROGRAMAS!D68:E125,2,0), )</f>
        <v>0</v>
      </c>
      <c r="AS265" s="10"/>
      <c r="AT265" s="10"/>
      <c r="AU265" s="10"/>
      <c r="AV265" s="10"/>
      <c r="AW265" s="22"/>
      <c r="AX265" s="22"/>
      <c r="AY265" s="22"/>
      <c r="AZ265" s="22"/>
      <c r="BA265" s="22"/>
      <c r="BB265" s="22"/>
      <c r="BC265" s="22"/>
      <c r="BD265" s="69"/>
      <c r="BE265" s="69"/>
      <c r="BF265" s="69"/>
      <c r="BG265" s="69"/>
      <c r="BH265" s="69"/>
      <c r="BI265" s="69"/>
      <c r="BJ265" s="69"/>
      <c r="BK265" s="69"/>
      <c r="BL265" s="69"/>
      <c r="BM265" s="69"/>
      <c r="BN265" s="5"/>
      <c r="BO265" s="22"/>
      <c r="BP265" s="5"/>
      <c r="BQ265" s="5"/>
      <c r="BR265" s="5"/>
      <c r="BS265" s="5"/>
      <c r="BT265" s="5"/>
      <c r="BU265" s="5"/>
      <c r="BV265" s="5"/>
      <c r="BW265" s="5"/>
      <c r="BX265" s="22"/>
      <c r="BY265" s="113">
        <v>0</v>
      </c>
      <c r="BZ265" s="22"/>
      <c r="CA265" s="22"/>
      <c r="CB265" s="9"/>
      <c r="CC265" s="5"/>
      <c r="CD265" s="5"/>
      <c r="CE265" s="113"/>
      <c r="CF265" s="22"/>
      <c r="CG265" s="22"/>
      <c r="CH265" s="9"/>
      <c r="CI265" s="5"/>
      <c r="CJ265" s="5"/>
      <c r="CK265" s="5"/>
      <c r="CL265" s="5"/>
      <c r="CM265" s="22"/>
      <c r="CN265" s="9"/>
      <c r="CO265" s="5">
        <f t="shared" si="35"/>
        <v>0</v>
      </c>
      <c r="CP265" s="77">
        <f t="shared" si="36"/>
        <v>0</v>
      </c>
      <c r="CQ265" s="77">
        <f t="shared" si="37"/>
        <v>0</v>
      </c>
      <c r="CR265" s="14"/>
      <c r="CS265" s="5">
        <f t="shared" si="40"/>
        <v>7800000</v>
      </c>
      <c r="CT265" s="5"/>
      <c r="CU265" s="10"/>
      <c r="CV265" s="10"/>
      <c r="CW265" s="10" t="s">
        <v>2155</v>
      </c>
      <c r="CX265" s="10" t="s">
        <v>2155</v>
      </c>
      <c r="CY265" s="10"/>
      <c r="CZ265" s="10" t="s">
        <v>2512</v>
      </c>
      <c r="DB265" s="22"/>
    </row>
    <row r="266" spans="1:107" ht="16.5" customHeight="1">
      <c r="A266" s="119" t="s">
        <v>2714</v>
      </c>
      <c r="B266" s="10">
        <v>2022</v>
      </c>
      <c r="C266" s="244" t="s">
        <v>2715</v>
      </c>
      <c r="D266" s="139" t="s">
        <v>2716</v>
      </c>
      <c r="E266" s="266" t="s">
        <v>2717</v>
      </c>
      <c r="F266" s="10"/>
      <c r="G266" s="10" t="s">
        <v>117</v>
      </c>
      <c r="H266" s="10" t="s">
        <v>118</v>
      </c>
      <c r="I266" s="10" t="s">
        <v>119</v>
      </c>
      <c r="J266" t="s">
        <v>2718</v>
      </c>
      <c r="K266" t="s">
        <v>2719</v>
      </c>
      <c r="L266" s="10" t="str">
        <f t="shared" si="34"/>
        <v>DEISY JULIETH OCHOA NOGUERA___</v>
      </c>
      <c r="M266" s="10" t="s">
        <v>364</v>
      </c>
      <c r="N266" s="93">
        <v>1022937014</v>
      </c>
      <c r="O266" s="132">
        <v>6</v>
      </c>
      <c r="P266" s="10" t="s">
        <v>2377</v>
      </c>
      <c r="Q266" s="10" t="s">
        <v>124</v>
      </c>
      <c r="R266" s="10" t="s">
        <v>2720</v>
      </c>
      <c r="S266" s="10"/>
      <c r="T266" s="10"/>
      <c r="U266" s="10"/>
      <c r="V266" s="22"/>
      <c r="W266" s="10"/>
      <c r="X266" s="10"/>
      <c r="Y266" s="10" t="s">
        <v>2721</v>
      </c>
      <c r="Z266" s="22">
        <v>3164533595</v>
      </c>
      <c r="AA266" s="22"/>
      <c r="AB266" s="22">
        <v>3</v>
      </c>
      <c r="AC266" s="10">
        <v>0</v>
      </c>
      <c r="AD266" s="99">
        <v>44846</v>
      </c>
      <c r="AE266" s="99">
        <v>44848</v>
      </c>
      <c r="AF266" s="15"/>
      <c r="AG266" s="14">
        <v>44939</v>
      </c>
      <c r="AH266" s="113">
        <v>6000000</v>
      </c>
      <c r="AI266" s="128">
        <v>18000000</v>
      </c>
      <c r="AJ266" t="s">
        <v>2722</v>
      </c>
      <c r="AK266" t="s">
        <v>2380</v>
      </c>
      <c r="AL266" s="10">
        <v>851</v>
      </c>
      <c r="AM266" t="s">
        <v>2723</v>
      </c>
      <c r="AN266" s="272">
        <v>44847</v>
      </c>
      <c r="AO266" s="10" t="s">
        <v>131</v>
      </c>
      <c r="AP266" t="s">
        <v>2145</v>
      </c>
      <c r="AQ266" s="22">
        <v>5</v>
      </c>
      <c r="AR266" s="10">
        <f>IFERROR(VLOOKUP(AQ266,PROGRAMAS!D69:E126,2,0), )</f>
        <v>0</v>
      </c>
      <c r="AS266" s="10">
        <v>57</v>
      </c>
      <c r="AT266" s="10" t="s">
        <v>2468</v>
      </c>
      <c r="AU266" s="10">
        <v>2169</v>
      </c>
      <c r="AV266" s="10" t="s">
        <v>2331</v>
      </c>
      <c r="AW266" s="22"/>
      <c r="AX266" s="22"/>
      <c r="AY266" s="22"/>
      <c r="AZ266" s="22"/>
      <c r="BA266" s="22"/>
      <c r="BB266" s="22"/>
      <c r="BC266" s="22"/>
      <c r="BD266" s="69"/>
      <c r="BE266" s="69"/>
      <c r="BF266" s="69"/>
      <c r="BG266" s="69"/>
      <c r="BH266" s="69"/>
      <c r="BI266" s="69"/>
      <c r="BJ266" s="69"/>
      <c r="BK266" s="69"/>
      <c r="BL266" s="69"/>
      <c r="BM266" s="69"/>
      <c r="BN266" s="5"/>
      <c r="BO266" s="22"/>
      <c r="BP266" s="5"/>
      <c r="BQ266" s="5"/>
      <c r="BR266" s="5"/>
      <c r="BS266" s="5"/>
      <c r="BT266" s="5"/>
      <c r="BU266" s="5"/>
      <c r="BV266" s="5"/>
      <c r="BW266" s="5"/>
      <c r="BX266" s="22"/>
      <c r="BY266" s="113">
        <v>0</v>
      </c>
      <c r="BZ266" s="22"/>
      <c r="CA266" s="22"/>
      <c r="CB266" s="9"/>
      <c r="CC266" s="5"/>
      <c r="CD266" s="5"/>
      <c r="CE266" s="113"/>
      <c r="CF266" s="22"/>
      <c r="CG266" s="22"/>
      <c r="CH266" s="9"/>
      <c r="CI266" s="5"/>
      <c r="CJ266" s="5"/>
      <c r="CK266" s="5"/>
      <c r="CL266" s="5"/>
      <c r="CM266" s="22"/>
      <c r="CN266" s="9"/>
      <c r="CO266" s="5">
        <f t="shared" si="35"/>
        <v>0</v>
      </c>
      <c r="CP266" s="77">
        <f t="shared" si="36"/>
        <v>0</v>
      </c>
      <c r="CQ266" s="77">
        <f t="shared" si="37"/>
        <v>0</v>
      </c>
      <c r="CR266" s="14">
        <v>44939</v>
      </c>
      <c r="CS266" s="5">
        <f t="shared" si="40"/>
        <v>18000000</v>
      </c>
      <c r="CT266" s="5"/>
      <c r="CU266" s="10"/>
      <c r="CV266" s="10"/>
      <c r="CW266" s="10" t="s">
        <v>133</v>
      </c>
      <c r="CX266" s="10" t="s">
        <v>133</v>
      </c>
      <c r="CY266" s="10"/>
      <c r="CZ266" s="10" t="s">
        <v>2512</v>
      </c>
      <c r="DB266" s="22"/>
    </row>
    <row r="267" spans="1:107" ht="16.5" customHeight="1">
      <c r="A267" s="119" t="s">
        <v>2724</v>
      </c>
      <c r="B267" s="10">
        <v>2022</v>
      </c>
      <c r="C267" s="244" t="s">
        <v>2725</v>
      </c>
      <c r="D267" s="139" t="s">
        <v>2726</v>
      </c>
      <c r="E267" s="266" t="s">
        <v>2727</v>
      </c>
      <c r="F267" s="10"/>
      <c r="G267" s="10" t="s">
        <v>117</v>
      </c>
      <c r="H267" s="10" t="s">
        <v>118</v>
      </c>
      <c r="I267" s="10" t="s">
        <v>119</v>
      </c>
      <c r="J267" t="s">
        <v>2728</v>
      </c>
      <c r="K267" t="s">
        <v>2729</v>
      </c>
      <c r="L267" s="10" t="str">
        <f t="shared" ref="L267:L317" si="41">_xlfn.CONCAT(K267,"_",BP267,"_",BS267,"_",BV267)</f>
        <v>JULIETH DEL CARMEN PERNA BERDUGO___</v>
      </c>
      <c r="M267" s="10" t="s">
        <v>364</v>
      </c>
      <c r="N267" s="93">
        <v>1140826131</v>
      </c>
      <c r="O267" s="132">
        <v>1</v>
      </c>
      <c r="P267" s="10" t="s">
        <v>320</v>
      </c>
      <c r="Q267" s="10" t="s">
        <v>124</v>
      </c>
      <c r="R267" s="10" t="s">
        <v>2730</v>
      </c>
      <c r="S267" s="10"/>
      <c r="T267" s="10"/>
      <c r="U267" s="10"/>
      <c r="V267" s="22"/>
      <c r="W267" s="10"/>
      <c r="X267" s="10"/>
      <c r="Y267" s="10" t="s">
        <v>2731</v>
      </c>
      <c r="Z267" s="22">
        <v>3015026429</v>
      </c>
      <c r="AA267" s="22"/>
      <c r="AB267" s="22">
        <v>3</v>
      </c>
      <c r="AC267" s="10">
        <v>15</v>
      </c>
      <c r="AD267" s="99">
        <v>44845</v>
      </c>
      <c r="AE267" s="99">
        <v>44852</v>
      </c>
      <c r="AF267" s="15"/>
      <c r="AG267" s="14">
        <v>44960</v>
      </c>
      <c r="AH267" s="113">
        <v>4520000</v>
      </c>
      <c r="AI267" s="128">
        <v>15820000</v>
      </c>
      <c r="AJ267" t="s">
        <v>2732</v>
      </c>
      <c r="AK267" t="s">
        <v>129</v>
      </c>
      <c r="AL267" s="10">
        <v>852</v>
      </c>
      <c r="AM267" t="s">
        <v>2733</v>
      </c>
      <c r="AN267" s="272">
        <v>44847</v>
      </c>
      <c r="AO267" s="10" t="s">
        <v>131</v>
      </c>
      <c r="AP267" t="s">
        <v>2172</v>
      </c>
      <c r="AQ267" s="22">
        <v>5</v>
      </c>
      <c r="AR267" s="10" t="s">
        <v>2650</v>
      </c>
      <c r="AS267" s="10">
        <v>57</v>
      </c>
      <c r="AT267" s="10" t="s">
        <v>2651</v>
      </c>
      <c r="AU267" s="10">
        <v>2172</v>
      </c>
      <c r="AV267" t="s">
        <v>2652</v>
      </c>
      <c r="AW267" s="22"/>
      <c r="AX267" s="22"/>
      <c r="AY267" s="22"/>
      <c r="AZ267" s="22"/>
      <c r="BA267" s="22"/>
      <c r="BB267" s="22"/>
      <c r="BC267" s="22"/>
      <c r="BD267" s="69"/>
      <c r="BE267" s="69"/>
      <c r="BF267" s="69"/>
      <c r="BG267" s="69"/>
      <c r="BH267" s="69"/>
      <c r="BI267" s="69"/>
      <c r="BJ267" s="69"/>
      <c r="BK267" s="69"/>
      <c r="BL267" s="69"/>
      <c r="BM267" s="69"/>
      <c r="BN267" s="5"/>
      <c r="BO267" s="22"/>
      <c r="BP267" s="5"/>
      <c r="BQ267" s="5"/>
      <c r="BR267" s="5"/>
      <c r="BS267" s="5"/>
      <c r="BT267" s="5"/>
      <c r="BU267" s="5"/>
      <c r="BV267" s="5"/>
      <c r="BW267" s="5"/>
      <c r="BX267" s="22"/>
      <c r="BY267" s="113">
        <v>0</v>
      </c>
      <c r="BZ267" s="22"/>
      <c r="CA267" s="22"/>
      <c r="CB267" s="9"/>
      <c r="CC267" s="5"/>
      <c r="CD267" s="5"/>
      <c r="CE267" s="113"/>
      <c r="CF267" s="22"/>
      <c r="CG267" s="22"/>
      <c r="CH267" s="9"/>
      <c r="CI267" s="5"/>
      <c r="CJ267" s="5"/>
      <c r="CK267" s="5"/>
      <c r="CL267" s="5"/>
      <c r="CM267" s="22"/>
      <c r="CN267" s="9"/>
      <c r="CO267" s="5">
        <f t="shared" ref="CO267:CO317" si="42">+BY267+CE267+CK267</f>
        <v>0</v>
      </c>
      <c r="CP267" s="77">
        <f t="shared" ref="CP267:CQ317" si="43">BZ267+CF267+CL267</f>
        <v>0</v>
      </c>
      <c r="CQ267" s="77">
        <f t="shared" si="43"/>
        <v>0</v>
      </c>
      <c r="CR267" s="14">
        <v>44960</v>
      </c>
      <c r="CS267" s="5">
        <f t="shared" si="40"/>
        <v>15820000</v>
      </c>
      <c r="CT267" s="5"/>
      <c r="CU267" s="10"/>
      <c r="CV267" s="10"/>
      <c r="CW267" s="10" t="s">
        <v>133</v>
      </c>
      <c r="CX267" s="10" t="s">
        <v>133</v>
      </c>
      <c r="CY267" s="10"/>
      <c r="CZ267" s="10" t="s">
        <v>2494</v>
      </c>
      <c r="DB267" s="22"/>
    </row>
    <row r="268" spans="1:107" ht="16.5" customHeight="1">
      <c r="A268" s="119" t="s">
        <v>2734</v>
      </c>
      <c r="B268" s="10">
        <v>2022</v>
      </c>
      <c r="C268" s="244" t="s">
        <v>2725</v>
      </c>
      <c r="D268" s="139" t="s">
        <v>2735</v>
      </c>
      <c r="E268" s="266" t="s">
        <v>2727</v>
      </c>
      <c r="F268" s="10"/>
      <c r="G268" s="10" t="s">
        <v>117</v>
      </c>
      <c r="H268" s="10" t="s">
        <v>118</v>
      </c>
      <c r="I268" s="10" t="s">
        <v>119</v>
      </c>
      <c r="J268" t="s">
        <v>2736</v>
      </c>
      <c r="K268" t="s">
        <v>2737</v>
      </c>
      <c r="L268" s="10" t="str">
        <f t="shared" si="41"/>
        <v>JUAN DIEGO CAMILO MOLANO OTERO___</v>
      </c>
      <c r="M268" s="10" t="s">
        <v>364</v>
      </c>
      <c r="N268" s="93">
        <v>1019115047</v>
      </c>
      <c r="O268" s="132">
        <v>0</v>
      </c>
      <c r="P268" s="10" t="s">
        <v>2377</v>
      </c>
      <c r="Q268" s="10" t="s">
        <v>124</v>
      </c>
      <c r="R268" s="10" t="s">
        <v>236</v>
      </c>
      <c r="S268" s="10"/>
      <c r="T268" s="10"/>
      <c r="U268" s="10"/>
      <c r="V268" s="22"/>
      <c r="W268" s="10"/>
      <c r="X268" s="10"/>
      <c r="Y268" s="10" t="s">
        <v>2738</v>
      </c>
      <c r="Z268" s="22">
        <v>3508332272</v>
      </c>
      <c r="AA268" s="22"/>
      <c r="AB268" s="22">
        <v>3</v>
      </c>
      <c r="AC268" s="10">
        <v>15</v>
      </c>
      <c r="AD268" s="99">
        <v>44846</v>
      </c>
      <c r="AE268" s="99">
        <v>44852</v>
      </c>
      <c r="AF268" s="15"/>
      <c r="AG268" s="14">
        <v>44960</v>
      </c>
      <c r="AH268" s="113">
        <v>4520000</v>
      </c>
      <c r="AI268" s="128">
        <v>15820000</v>
      </c>
      <c r="AJ268" t="s">
        <v>2739</v>
      </c>
      <c r="AK268" t="s">
        <v>129</v>
      </c>
      <c r="AL268" s="10">
        <v>853</v>
      </c>
      <c r="AM268" t="s">
        <v>2740</v>
      </c>
      <c r="AN268" s="272">
        <v>44847</v>
      </c>
      <c r="AO268" s="10" t="s">
        <v>131</v>
      </c>
      <c r="AP268" t="s">
        <v>2172</v>
      </c>
      <c r="AQ268" s="22">
        <v>5</v>
      </c>
      <c r="AR268" s="10" t="s">
        <v>2650</v>
      </c>
      <c r="AS268" s="10">
        <v>57</v>
      </c>
      <c r="AT268" s="10" t="s">
        <v>2651</v>
      </c>
      <c r="AU268" s="10">
        <v>2172</v>
      </c>
      <c r="AV268" t="s">
        <v>2652</v>
      </c>
      <c r="AW268" s="22"/>
      <c r="AX268" s="22"/>
      <c r="AY268" s="22"/>
      <c r="AZ268" s="22"/>
      <c r="BA268" s="22"/>
      <c r="BB268" s="22"/>
      <c r="BC268" s="22"/>
      <c r="BD268" s="69"/>
      <c r="BE268" s="69"/>
      <c r="BF268" s="69"/>
      <c r="BG268" s="69"/>
      <c r="BH268" s="69"/>
      <c r="BI268" s="69"/>
      <c r="BJ268" s="69"/>
      <c r="BK268" s="69"/>
      <c r="BL268" s="69"/>
      <c r="BM268" s="69"/>
      <c r="BN268" s="5"/>
      <c r="BO268" s="22"/>
      <c r="BP268" s="5"/>
      <c r="BQ268" s="5"/>
      <c r="BR268" s="5"/>
      <c r="BS268" s="5"/>
      <c r="BT268" s="5"/>
      <c r="BU268" s="5"/>
      <c r="BV268" s="5"/>
      <c r="BW268" s="5"/>
      <c r="BX268" s="22"/>
      <c r="BY268" s="113">
        <v>0</v>
      </c>
      <c r="BZ268" s="22"/>
      <c r="CA268" s="22"/>
      <c r="CB268" s="9"/>
      <c r="CC268" s="5"/>
      <c r="CD268" s="5"/>
      <c r="CE268" s="113"/>
      <c r="CF268" s="22"/>
      <c r="CG268" s="22"/>
      <c r="CH268" s="9"/>
      <c r="CI268" s="5"/>
      <c r="CJ268" s="5"/>
      <c r="CK268" s="5"/>
      <c r="CL268" s="5"/>
      <c r="CM268" s="22"/>
      <c r="CN268" s="9"/>
      <c r="CO268" s="5">
        <f t="shared" si="42"/>
        <v>0</v>
      </c>
      <c r="CP268" s="77">
        <f t="shared" si="43"/>
        <v>0</v>
      </c>
      <c r="CQ268" s="77">
        <f t="shared" si="43"/>
        <v>0</v>
      </c>
      <c r="CR268" s="330">
        <v>44960</v>
      </c>
      <c r="CS268" s="5">
        <f t="shared" si="40"/>
        <v>15820000</v>
      </c>
      <c r="CT268" s="5"/>
      <c r="CU268" s="10"/>
      <c r="CV268" s="10"/>
      <c r="CW268" s="10" t="s">
        <v>133</v>
      </c>
      <c r="CX268" s="10" t="s">
        <v>133</v>
      </c>
      <c r="CY268" s="10"/>
      <c r="CZ268" s="10" t="s">
        <v>2494</v>
      </c>
      <c r="DB268" s="22"/>
    </row>
    <row r="269" spans="1:107" ht="16.5" customHeight="1">
      <c r="A269" s="119" t="s">
        <v>2741</v>
      </c>
      <c r="B269" s="10">
        <v>2022</v>
      </c>
      <c r="C269" s="244" t="s">
        <v>2742</v>
      </c>
      <c r="D269" s="139" t="s">
        <v>2743</v>
      </c>
      <c r="E269" s="263" t="s">
        <v>2744</v>
      </c>
      <c r="F269" s="10"/>
      <c r="G269" s="10" t="s">
        <v>117</v>
      </c>
      <c r="H269" s="10" t="s">
        <v>118</v>
      </c>
      <c r="I269" s="10" t="s">
        <v>119</v>
      </c>
      <c r="J269" t="s">
        <v>2745</v>
      </c>
      <c r="K269" t="s">
        <v>2746</v>
      </c>
      <c r="L269" s="10" t="str">
        <f t="shared" si="41"/>
        <v>MARISOL SERRANO ROMERO___</v>
      </c>
      <c r="M269" s="10" t="s">
        <v>364</v>
      </c>
      <c r="N269" s="93">
        <v>52952525</v>
      </c>
      <c r="O269" s="132">
        <v>9</v>
      </c>
      <c r="P269" s="10" t="s">
        <v>123</v>
      </c>
      <c r="Q269" s="10" t="s">
        <v>124</v>
      </c>
      <c r="R269" s="10" t="s">
        <v>642</v>
      </c>
      <c r="S269" s="10"/>
      <c r="T269" s="10"/>
      <c r="U269" s="10"/>
      <c r="V269" s="22"/>
      <c r="W269" s="10"/>
      <c r="X269" s="10"/>
      <c r="Y269" s="10" t="s">
        <v>2747</v>
      </c>
      <c r="Z269" s="22">
        <v>3103183233</v>
      </c>
      <c r="AA269" s="22"/>
      <c r="AB269" s="22">
        <v>3</v>
      </c>
      <c r="AC269" s="10">
        <v>0</v>
      </c>
      <c r="AD269" s="99">
        <v>44846</v>
      </c>
      <c r="AE269" s="99">
        <v>44853</v>
      </c>
      <c r="AF269" s="15"/>
      <c r="AG269" s="14">
        <v>44944</v>
      </c>
      <c r="AH269" s="113">
        <v>4520000</v>
      </c>
      <c r="AI269" s="128">
        <v>13560000</v>
      </c>
      <c r="AJ269" t="s">
        <v>2748</v>
      </c>
      <c r="AK269" s="2" t="s">
        <v>129</v>
      </c>
      <c r="AL269" s="10">
        <v>854</v>
      </c>
      <c r="AM269" t="s">
        <v>2749</v>
      </c>
      <c r="AN269" s="272">
        <v>44847</v>
      </c>
      <c r="AO269" s="10" t="s">
        <v>131</v>
      </c>
      <c r="AP269" t="s">
        <v>2172</v>
      </c>
      <c r="AQ269" s="22">
        <v>5</v>
      </c>
      <c r="AR269" s="10" t="s">
        <v>2650</v>
      </c>
      <c r="AS269" s="10">
        <v>57</v>
      </c>
      <c r="AT269" s="10" t="s">
        <v>2651</v>
      </c>
      <c r="AU269" s="10">
        <v>2172</v>
      </c>
      <c r="AV269" t="s">
        <v>2652</v>
      </c>
      <c r="AW269" s="22"/>
      <c r="AX269" s="22"/>
      <c r="AY269" s="22"/>
      <c r="AZ269" s="22"/>
      <c r="BA269" s="22"/>
      <c r="BB269" s="22"/>
      <c r="BC269" s="22"/>
      <c r="BD269" s="69"/>
      <c r="BE269" s="69"/>
      <c r="BF269" s="69"/>
      <c r="BG269" s="69"/>
      <c r="BH269" s="69"/>
      <c r="BI269" s="69"/>
      <c r="BJ269" s="69"/>
      <c r="BK269" s="69"/>
      <c r="BL269" s="69"/>
      <c r="BM269" s="69"/>
      <c r="BN269" s="5"/>
      <c r="BO269" s="22"/>
      <c r="BP269" s="5"/>
      <c r="BQ269" s="5"/>
      <c r="BR269" s="5"/>
      <c r="BS269" s="5"/>
      <c r="BT269" s="5"/>
      <c r="BU269" s="5"/>
      <c r="BV269" s="5"/>
      <c r="BW269" s="5"/>
      <c r="BX269" s="22"/>
      <c r="BY269" s="113">
        <v>0</v>
      </c>
      <c r="BZ269" s="22"/>
      <c r="CA269" s="22"/>
      <c r="CB269" s="9"/>
      <c r="CC269" s="5"/>
      <c r="CD269" s="5"/>
      <c r="CE269" s="113"/>
      <c r="CF269" s="22"/>
      <c r="CG269" s="22"/>
      <c r="CH269" s="9"/>
      <c r="CI269" s="5"/>
      <c r="CJ269" s="5"/>
      <c r="CK269" s="5"/>
      <c r="CL269" s="5"/>
      <c r="CM269" s="22"/>
      <c r="CN269" s="9"/>
      <c r="CO269" s="5">
        <f t="shared" si="42"/>
        <v>0</v>
      </c>
      <c r="CP269" s="77">
        <f t="shared" si="43"/>
        <v>0</v>
      </c>
      <c r="CQ269" s="77">
        <f t="shared" si="43"/>
        <v>0</v>
      </c>
      <c r="CR269" s="14">
        <v>44944</v>
      </c>
      <c r="CS269" s="5">
        <f t="shared" si="40"/>
        <v>13560000</v>
      </c>
      <c r="CT269" s="5"/>
      <c r="CU269" s="10"/>
      <c r="CV269" s="10"/>
      <c r="CW269" s="10" t="s">
        <v>133</v>
      </c>
      <c r="CX269" s="10" t="s">
        <v>133</v>
      </c>
      <c r="CY269" s="10"/>
      <c r="CZ269" s="10" t="s">
        <v>2494</v>
      </c>
      <c r="DB269" s="22"/>
    </row>
    <row r="270" spans="1:107" ht="16.5" customHeight="1">
      <c r="A270" s="119" t="s">
        <v>2750</v>
      </c>
      <c r="B270" s="10">
        <v>2022</v>
      </c>
      <c r="C270" s="244" t="s">
        <v>2751</v>
      </c>
      <c r="D270" s="139" t="s">
        <v>2752</v>
      </c>
      <c r="E270" s="266" t="s">
        <v>2753</v>
      </c>
      <c r="F270" s="10"/>
      <c r="G270" s="10" t="s">
        <v>117</v>
      </c>
      <c r="H270" s="10" t="s">
        <v>118</v>
      </c>
      <c r="I270" s="10" t="s">
        <v>119</v>
      </c>
      <c r="J270" t="s">
        <v>2754</v>
      </c>
      <c r="K270" t="s">
        <v>1807</v>
      </c>
      <c r="L270" s="10" t="str">
        <f t="shared" si="41"/>
        <v>EDGAR ESCOBAR ZULOAGA___</v>
      </c>
      <c r="M270" s="10" t="s">
        <v>364</v>
      </c>
      <c r="N270" s="93">
        <v>19275820</v>
      </c>
      <c r="O270" s="132">
        <v>2</v>
      </c>
      <c r="P270" s="10" t="s">
        <v>123</v>
      </c>
      <c r="Q270" s="10" t="s">
        <v>124</v>
      </c>
      <c r="R270" s="10" t="s">
        <v>803</v>
      </c>
      <c r="S270" s="10"/>
      <c r="T270" s="10"/>
      <c r="U270" s="10"/>
      <c r="V270" s="22"/>
      <c r="W270" s="10"/>
      <c r="X270" s="10"/>
      <c r="Y270" s="10" t="s">
        <v>2755</v>
      </c>
      <c r="Z270" s="22">
        <v>3102923477</v>
      </c>
      <c r="AA270" s="22"/>
      <c r="AB270" s="22">
        <v>2</v>
      </c>
      <c r="AC270" s="10">
        <v>15</v>
      </c>
      <c r="AD270" s="99">
        <v>44858</v>
      </c>
      <c r="AE270" s="99">
        <v>44858</v>
      </c>
      <c r="AF270" s="15"/>
      <c r="AG270" s="14">
        <v>44929</v>
      </c>
      <c r="AH270" s="113">
        <v>4520000</v>
      </c>
      <c r="AI270" s="128">
        <v>11300000</v>
      </c>
      <c r="AJ270" t="s">
        <v>2756</v>
      </c>
      <c r="AK270" s="10" t="s">
        <v>129</v>
      </c>
      <c r="AL270" s="10">
        <v>859</v>
      </c>
      <c r="AM270" t="s">
        <v>2757</v>
      </c>
      <c r="AN270" s="272">
        <v>44855</v>
      </c>
      <c r="AO270" s="10" t="s">
        <v>131</v>
      </c>
      <c r="AP270" t="s">
        <v>2595</v>
      </c>
      <c r="AQ270" s="22"/>
      <c r="AR270" s="10">
        <f>IFERROR(VLOOKUP(AQ270,PROGRAMAS!D73:E130,2,0), )</f>
        <v>0</v>
      </c>
      <c r="AS270" s="10"/>
      <c r="AT270" s="10"/>
      <c r="AU270" s="10"/>
      <c r="AV270" s="10"/>
      <c r="AW270" s="22"/>
      <c r="AX270" s="22"/>
      <c r="AY270" s="22"/>
      <c r="AZ270" s="22"/>
      <c r="BA270" s="22"/>
      <c r="BB270" s="22"/>
      <c r="BC270" s="22"/>
      <c r="BD270" s="69"/>
      <c r="BE270" s="69"/>
      <c r="BF270" s="69"/>
      <c r="BG270" s="69"/>
      <c r="BH270" s="69"/>
      <c r="BI270" s="69"/>
      <c r="BJ270" s="69"/>
      <c r="BK270" s="69"/>
      <c r="BL270" s="69"/>
      <c r="BM270" s="69"/>
      <c r="BN270" s="5"/>
      <c r="BO270" s="22"/>
      <c r="BP270" s="5"/>
      <c r="BQ270" s="5"/>
      <c r="BR270" s="5"/>
      <c r="BS270" s="5"/>
      <c r="BT270" s="5"/>
      <c r="BU270" s="5"/>
      <c r="BV270" s="5"/>
      <c r="BW270" s="5"/>
      <c r="BX270" s="22"/>
      <c r="BY270" s="113">
        <v>0</v>
      </c>
      <c r="BZ270" s="22"/>
      <c r="CA270" s="22"/>
      <c r="CB270" s="9"/>
      <c r="CC270" s="5"/>
      <c r="CD270" s="5"/>
      <c r="CE270" s="113"/>
      <c r="CF270" s="22"/>
      <c r="CG270" s="22"/>
      <c r="CH270" s="9"/>
      <c r="CI270" s="5"/>
      <c r="CJ270" s="5"/>
      <c r="CK270" s="5"/>
      <c r="CL270" s="5"/>
      <c r="CM270" s="22"/>
      <c r="CN270" s="9"/>
      <c r="CO270" s="5">
        <f t="shared" si="42"/>
        <v>0</v>
      </c>
      <c r="CP270" s="77">
        <f t="shared" si="43"/>
        <v>0</v>
      </c>
      <c r="CQ270" s="77">
        <f t="shared" si="43"/>
        <v>0</v>
      </c>
      <c r="CR270" s="14">
        <v>44929</v>
      </c>
      <c r="CS270" s="5">
        <f t="shared" si="40"/>
        <v>11300000</v>
      </c>
      <c r="CT270" s="5"/>
      <c r="CU270" s="10"/>
      <c r="CV270" s="10"/>
      <c r="CW270" s="10" t="s">
        <v>133</v>
      </c>
      <c r="CX270" s="10" t="s">
        <v>133</v>
      </c>
      <c r="CY270" s="10"/>
      <c r="CZ270" s="10" t="s">
        <v>2408</v>
      </c>
      <c r="DB270" s="22"/>
    </row>
    <row r="271" spans="1:107" ht="16.5" customHeight="1">
      <c r="A271" s="119" t="s">
        <v>2758</v>
      </c>
      <c r="B271" s="10">
        <v>2022</v>
      </c>
      <c r="C271" s="244" t="s">
        <v>2742</v>
      </c>
      <c r="D271" s="139" t="s">
        <v>2759</v>
      </c>
      <c r="E271" s="266" t="s">
        <v>2744</v>
      </c>
      <c r="F271" s="10"/>
      <c r="G271" s="10" t="s">
        <v>117</v>
      </c>
      <c r="H271" s="10" t="s">
        <v>118</v>
      </c>
      <c r="I271" s="10" t="s">
        <v>119</v>
      </c>
      <c r="J271" t="s">
        <v>2760</v>
      </c>
      <c r="K271" t="s">
        <v>2761</v>
      </c>
      <c r="L271" s="10" t="str">
        <f t="shared" si="41"/>
        <v>RUBEN MAURICIO GONZALEZ RINCON___</v>
      </c>
      <c r="M271" s="10" t="s">
        <v>364</v>
      </c>
      <c r="N271" s="93">
        <v>79729538</v>
      </c>
      <c r="O271" s="132">
        <v>8</v>
      </c>
      <c r="P271" s="10" t="s">
        <v>123</v>
      </c>
      <c r="Q271" s="10" t="s">
        <v>124</v>
      </c>
      <c r="R271" s="10" t="s">
        <v>642</v>
      </c>
      <c r="S271" s="10"/>
      <c r="T271" s="10"/>
      <c r="U271" s="10"/>
      <c r="V271" s="22"/>
      <c r="W271" s="10"/>
      <c r="X271" s="10"/>
      <c r="Y271" s="10" t="s">
        <v>2762</v>
      </c>
      <c r="Z271" s="22">
        <v>2696955</v>
      </c>
      <c r="AA271" s="22"/>
      <c r="AB271" s="22">
        <v>3</v>
      </c>
      <c r="AC271" s="10">
        <v>0</v>
      </c>
      <c r="AD271" s="99">
        <v>44848</v>
      </c>
      <c r="AE271" s="99">
        <v>44855</v>
      </c>
      <c r="AF271" s="15"/>
      <c r="AG271" s="14">
        <v>44946</v>
      </c>
      <c r="AH271" s="113">
        <v>4520000</v>
      </c>
      <c r="AI271" s="128">
        <v>13560000</v>
      </c>
      <c r="AJ271" s="10" t="s">
        <v>2763</v>
      </c>
      <c r="AK271" s="10" t="s">
        <v>129</v>
      </c>
      <c r="AL271" s="10">
        <v>858</v>
      </c>
      <c r="AM271" t="s">
        <v>2764</v>
      </c>
      <c r="AN271" s="272">
        <v>44855</v>
      </c>
      <c r="AO271" s="10" t="s">
        <v>131</v>
      </c>
      <c r="AP271" t="s">
        <v>2172</v>
      </c>
      <c r="AQ271" s="22">
        <v>5</v>
      </c>
      <c r="AR271" s="10" t="s">
        <v>2650</v>
      </c>
      <c r="AS271" s="10">
        <v>57</v>
      </c>
      <c r="AT271" s="10" t="s">
        <v>2651</v>
      </c>
      <c r="AU271" s="10">
        <v>2172</v>
      </c>
      <c r="AV271" t="s">
        <v>2652</v>
      </c>
      <c r="AW271" s="22"/>
      <c r="AX271" s="22"/>
      <c r="AY271" s="22"/>
      <c r="AZ271" s="22"/>
      <c r="BA271" s="22"/>
      <c r="BB271" s="22"/>
      <c r="BC271" s="22"/>
      <c r="BD271" s="69"/>
      <c r="BE271" s="69"/>
      <c r="BF271" s="69"/>
      <c r="BG271" s="69"/>
      <c r="BH271" s="69"/>
      <c r="BI271" s="69"/>
      <c r="BJ271" s="69"/>
      <c r="BK271" s="69"/>
      <c r="BL271" s="69"/>
      <c r="BM271" s="69"/>
      <c r="BN271" s="5"/>
      <c r="BO271" s="22"/>
      <c r="BP271" s="5"/>
      <c r="BQ271" s="5"/>
      <c r="BR271" s="5"/>
      <c r="BS271" s="5"/>
      <c r="BT271" s="5"/>
      <c r="BU271" s="5"/>
      <c r="BV271" s="5"/>
      <c r="BW271" s="5"/>
      <c r="BX271" s="22"/>
      <c r="BY271" s="113">
        <v>0</v>
      </c>
      <c r="BZ271" s="22"/>
      <c r="CA271" s="22"/>
      <c r="CB271" s="9"/>
      <c r="CC271" s="5"/>
      <c r="CD271" s="5"/>
      <c r="CE271" s="113"/>
      <c r="CF271" s="22"/>
      <c r="CG271" s="22"/>
      <c r="CH271" s="9"/>
      <c r="CI271" s="5"/>
      <c r="CJ271" s="5"/>
      <c r="CK271" s="5"/>
      <c r="CL271" s="5"/>
      <c r="CM271" s="22"/>
      <c r="CN271" s="9"/>
      <c r="CO271" s="5">
        <f t="shared" si="42"/>
        <v>0</v>
      </c>
      <c r="CP271" s="77">
        <f t="shared" si="43"/>
        <v>0</v>
      </c>
      <c r="CQ271" s="77">
        <f t="shared" si="43"/>
        <v>0</v>
      </c>
      <c r="CR271" s="14">
        <v>44946</v>
      </c>
      <c r="CS271" s="5">
        <f t="shared" si="40"/>
        <v>13560000</v>
      </c>
      <c r="CT271" s="5"/>
      <c r="CU271" s="10"/>
      <c r="CV271" s="10"/>
      <c r="CW271" s="10" t="s">
        <v>2155</v>
      </c>
      <c r="CX271" s="10" t="s">
        <v>2155</v>
      </c>
      <c r="CY271" s="10"/>
      <c r="CZ271" s="10" t="s">
        <v>2494</v>
      </c>
      <c r="DB271" s="22"/>
    </row>
    <row r="272" spans="1:107" ht="16.5" customHeight="1">
      <c r="A272" s="119" t="s">
        <v>2765</v>
      </c>
      <c r="B272" s="10">
        <v>2022</v>
      </c>
      <c r="E272" s="143"/>
      <c r="F272" s="10"/>
      <c r="G272" s="10"/>
      <c r="H272" s="10"/>
      <c r="I272" s="10"/>
      <c r="J272" s="127"/>
      <c r="K272" s="10"/>
      <c r="L272" s="10" t="str">
        <f t="shared" si="41"/>
        <v>___</v>
      </c>
      <c r="M272" s="10"/>
      <c r="N272" s="93"/>
      <c r="O272" s="132"/>
      <c r="P272" s="10"/>
      <c r="Q272" s="10"/>
      <c r="R272" s="10"/>
      <c r="S272" s="10"/>
      <c r="T272" s="10"/>
      <c r="U272" s="10"/>
      <c r="V272" s="22"/>
      <c r="W272" s="10"/>
      <c r="X272" s="10"/>
      <c r="Y272" s="10"/>
      <c r="Z272" s="22"/>
      <c r="AA272" s="22"/>
      <c r="AB272" s="22"/>
      <c r="AC272" s="10"/>
      <c r="AD272" s="99"/>
      <c r="AE272" s="99"/>
      <c r="AF272" s="15"/>
      <c r="AG272" s="14"/>
      <c r="AH272" s="113"/>
      <c r="AI272" s="128"/>
      <c r="AJ272" s="11"/>
      <c r="AK272" s="11"/>
      <c r="AL272" s="10"/>
      <c r="AM272"/>
      <c r="AN272" s="73"/>
      <c r="AO272" s="10"/>
      <c r="AP272" s="93"/>
      <c r="AQ272" s="22"/>
      <c r="AR272" s="10">
        <f>IFERROR(VLOOKUP(AQ272,PROGRAMAS!D75:E132,2,0), )</f>
        <v>0</v>
      </c>
      <c r="AS272" s="10"/>
      <c r="AT272" s="10"/>
      <c r="AU272" s="10"/>
      <c r="AV272" s="10"/>
      <c r="AW272" s="22"/>
      <c r="AX272" s="22"/>
      <c r="AY272" s="22"/>
      <c r="AZ272" s="22"/>
      <c r="BA272" s="22"/>
      <c r="BB272" s="22"/>
      <c r="BC272" s="22"/>
      <c r="BD272" s="69"/>
      <c r="BE272" s="69"/>
      <c r="BF272" s="69"/>
      <c r="BG272" s="69"/>
      <c r="BH272" s="69"/>
      <c r="BI272" s="69"/>
      <c r="BJ272" s="69"/>
      <c r="BK272" s="69"/>
      <c r="BL272" s="69"/>
      <c r="BM272" s="69"/>
      <c r="BN272" s="5"/>
      <c r="BO272" s="22"/>
      <c r="BP272" s="5"/>
      <c r="BQ272" s="5"/>
      <c r="BR272" s="5"/>
      <c r="BS272" s="5"/>
      <c r="BT272" s="5"/>
      <c r="BU272" s="5"/>
      <c r="BV272" s="5"/>
      <c r="BW272" s="5"/>
      <c r="BX272" s="22"/>
      <c r="BY272" s="113">
        <v>0</v>
      </c>
      <c r="BZ272" s="22"/>
      <c r="CA272" s="22"/>
      <c r="CB272" s="9"/>
      <c r="CC272" s="5"/>
      <c r="CD272" s="5"/>
      <c r="CE272" s="113"/>
      <c r="CF272" s="22"/>
      <c r="CG272" s="22"/>
      <c r="CH272" s="9"/>
      <c r="CI272" s="5"/>
      <c r="CJ272" s="5"/>
      <c r="CK272" s="5"/>
      <c r="CL272" s="5"/>
      <c r="CM272" s="22"/>
      <c r="CN272" s="9"/>
      <c r="CO272" s="5">
        <f t="shared" si="42"/>
        <v>0</v>
      </c>
      <c r="CP272" s="77">
        <f t="shared" si="43"/>
        <v>0</v>
      </c>
      <c r="CQ272" s="77">
        <f t="shared" si="43"/>
        <v>0</v>
      </c>
      <c r="CR272" s="116"/>
      <c r="CS272" s="5">
        <f t="shared" si="40"/>
        <v>0</v>
      </c>
      <c r="CT272" s="5"/>
      <c r="CU272" s="10"/>
      <c r="CV272" s="10"/>
      <c r="CW272" s="10"/>
      <c r="CX272" s="10"/>
      <c r="CY272" s="10"/>
      <c r="DB272" s="22"/>
    </row>
    <row r="273" spans="1:106" ht="16.5" customHeight="1">
      <c r="A273" s="119" t="s">
        <v>2766</v>
      </c>
      <c r="B273" s="10">
        <v>2022</v>
      </c>
      <c r="C273" s="244" t="s">
        <v>2641</v>
      </c>
      <c r="D273" s="139" t="s">
        <v>2767</v>
      </c>
      <c r="E273" s="143"/>
      <c r="F273" s="10"/>
      <c r="G273" s="10" t="s">
        <v>117</v>
      </c>
      <c r="H273" s="10" t="s">
        <v>118</v>
      </c>
      <c r="I273" s="10" t="s">
        <v>119</v>
      </c>
      <c r="J273" t="s">
        <v>2768</v>
      </c>
      <c r="K273" t="s">
        <v>2769</v>
      </c>
      <c r="L273" s="10" t="str">
        <f t="shared" si="41"/>
        <v>MAX GIOVANNY REYES BARRERA___</v>
      </c>
      <c r="M273" s="10" t="s">
        <v>364</v>
      </c>
      <c r="N273" s="93">
        <v>79913201</v>
      </c>
      <c r="O273" s="132"/>
      <c r="P273" s="10" t="s">
        <v>2377</v>
      </c>
      <c r="Q273" s="10" t="s">
        <v>124</v>
      </c>
      <c r="R273" s="10"/>
      <c r="S273" s="10"/>
      <c r="T273" s="10"/>
      <c r="U273" s="10"/>
      <c r="V273" s="22"/>
      <c r="W273" s="10"/>
      <c r="X273" s="10"/>
      <c r="Y273" s="10" t="s">
        <v>2770</v>
      </c>
      <c r="Z273" s="22">
        <v>3217684548</v>
      </c>
      <c r="AA273" s="22"/>
      <c r="AB273" s="22">
        <v>3</v>
      </c>
      <c r="AC273" s="10">
        <v>0</v>
      </c>
      <c r="AD273" s="99">
        <v>44861</v>
      </c>
      <c r="AE273" s="99">
        <v>44866</v>
      </c>
      <c r="AF273" s="15"/>
      <c r="AG273" s="14">
        <v>44957</v>
      </c>
      <c r="AH273" s="113">
        <v>4520000</v>
      </c>
      <c r="AI273" s="128">
        <v>13560000</v>
      </c>
      <c r="AJ273" t="s">
        <v>2771</v>
      </c>
      <c r="AK273" s="10" t="s">
        <v>791</v>
      </c>
      <c r="AL273" s="10">
        <v>873</v>
      </c>
      <c r="AM273" t="s">
        <v>2772</v>
      </c>
      <c r="AN273" s="272">
        <v>44862</v>
      </c>
      <c r="AO273" s="10" t="s">
        <v>131</v>
      </c>
      <c r="AP273" t="s">
        <v>2172</v>
      </c>
      <c r="AQ273" s="22">
        <v>5</v>
      </c>
      <c r="AR273" s="10" t="s">
        <v>2650</v>
      </c>
      <c r="AS273" s="10">
        <v>57</v>
      </c>
      <c r="AT273" s="10" t="s">
        <v>2651</v>
      </c>
      <c r="AU273" s="10">
        <v>2172</v>
      </c>
      <c r="AV273" t="s">
        <v>2652</v>
      </c>
      <c r="AW273" s="22"/>
      <c r="AX273" s="22"/>
      <c r="AY273" s="22"/>
      <c r="AZ273" s="22"/>
      <c r="BA273" s="22"/>
      <c r="BB273" s="22"/>
      <c r="BC273" s="22"/>
      <c r="BD273" s="69"/>
      <c r="BE273" s="69"/>
      <c r="BF273" s="69"/>
      <c r="BG273" s="69"/>
      <c r="BH273" s="69"/>
      <c r="BI273" s="69"/>
      <c r="BJ273" s="69"/>
      <c r="BK273" s="69"/>
      <c r="BL273" s="69"/>
      <c r="BM273" s="69"/>
      <c r="BN273" s="5"/>
      <c r="BO273" s="22"/>
      <c r="BP273" s="5"/>
      <c r="BQ273" s="5"/>
      <c r="BR273" s="5"/>
      <c r="BS273" s="5"/>
      <c r="BT273" s="5"/>
      <c r="BU273" s="5"/>
      <c r="BV273" s="5"/>
      <c r="BW273" s="5"/>
      <c r="BX273" s="22"/>
      <c r="BY273" s="113">
        <v>0</v>
      </c>
      <c r="BZ273" s="22"/>
      <c r="CA273" s="22"/>
      <c r="CB273" s="9"/>
      <c r="CC273" s="5"/>
      <c r="CD273" s="5"/>
      <c r="CE273" s="113"/>
      <c r="CF273" s="22"/>
      <c r="CG273" s="22"/>
      <c r="CH273" s="9"/>
      <c r="CI273" s="5"/>
      <c r="CJ273" s="5"/>
      <c r="CK273" s="5"/>
      <c r="CL273" s="5"/>
      <c r="CM273" s="22"/>
      <c r="CN273" s="9"/>
      <c r="CO273" s="5">
        <f t="shared" si="42"/>
        <v>0</v>
      </c>
      <c r="CP273" s="77">
        <f t="shared" si="43"/>
        <v>0</v>
      </c>
      <c r="CQ273" s="77">
        <f t="shared" si="43"/>
        <v>0</v>
      </c>
      <c r="CR273" s="14">
        <v>44957</v>
      </c>
      <c r="CS273" s="5">
        <f t="shared" si="40"/>
        <v>13560000</v>
      </c>
      <c r="CT273" s="5"/>
      <c r="CU273" s="10"/>
      <c r="CV273" s="10"/>
      <c r="CW273" s="10" t="s">
        <v>133</v>
      </c>
      <c r="CX273" s="10" t="s">
        <v>133</v>
      </c>
      <c r="CY273" s="10"/>
      <c r="CZ273" s="10" t="s">
        <v>2512</v>
      </c>
      <c r="DB273" s="22"/>
    </row>
    <row r="274" spans="1:106" ht="16.5" customHeight="1">
      <c r="A274" s="119" t="s">
        <v>2773</v>
      </c>
      <c r="B274" s="10">
        <v>2022</v>
      </c>
      <c r="C274" s="244" t="s">
        <v>2774</v>
      </c>
      <c r="D274" s="139" t="s">
        <v>2775</v>
      </c>
      <c r="E274" s="266" t="s">
        <v>2776</v>
      </c>
      <c r="F274" s="10"/>
      <c r="G274" s="10" t="s">
        <v>1987</v>
      </c>
      <c r="H274" s="10" t="s">
        <v>1882</v>
      </c>
      <c r="I274" s="10" t="s">
        <v>2013</v>
      </c>
      <c r="J274" s="318" t="s">
        <v>2777</v>
      </c>
      <c r="K274" t="s">
        <v>2778</v>
      </c>
      <c r="L274" s="10" t="str">
        <f t="shared" si="41"/>
        <v>GPS ELECTRONICS___</v>
      </c>
      <c r="M274" s="10" t="s">
        <v>1849</v>
      </c>
      <c r="N274" s="93" t="s">
        <v>2779</v>
      </c>
      <c r="O274" s="132">
        <v>1</v>
      </c>
      <c r="P274" s="10"/>
      <c r="Q274" s="10" t="s">
        <v>1850</v>
      </c>
      <c r="R274" s="10"/>
      <c r="S274" s="10"/>
      <c r="T274" t="s">
        <v>2780</v>
      </c>
      <c r="U274" s="10" t="s">
        <v>364</v>
      </c>
      <c r="V274" s="22">
        <v>80065772</v>
      </c>
      <c r="W274" s="10"/>
      <c r="X274" s="10"/>
      <c r="Y274" s="10" t="s">
        <v>2781</v>
      </c>
      <c r="Z274" s="22">
        <v>3115028173</v>
      </c>
      <c r="AA274" s="22"/>
      <c r="AB274" s="22">
        <v>12</v>
      </c>
      <c r="AC274" s="10">
        <v>0</v>
      </c>
      <c r="AD274" s="99">
        <v>44858</v>
      </c>
      <c r="AE274" s="99"/>
      <c r="AF274" s="15"/>
      <c r="AG274" s="14"/>
      <c r="AH274" s="113"/>
      <c r="AI274" s="128">
        <v>4038866</v>
      </c>
      <c r="AJ274" s="11"/>
      <c r="AK274" s="11"/>
      <c r="AL274" s="10"/>
      <c r="AM274"/>
      <c r="AN274" s="73"/>
      <c r="AO274" s="10"/>
      <c r="AP274" s="93"/>
      <c r="AQ274" s="22"/>
      <c r="AR274" s="10">
        <f>IFERROR(VLOOKUP(AQ274,PROGRAMAS!D77:E134,2,0), )</f>
        <v>0</v>
      </c>
      <c r="AS274" s="10"/>
      <c r="AT274" s="10"/>
      <c r="AU274" s="10"/>
      <c r="AV274" s="10"/>
      <c r="AW274" s="22"/>
      <c r="AX274" s="22"/>
      <c r="AY274" s="22"/>
      <c r="AZ274" s="22"/>
      <c r="BA274" s="22"/>
      <c r="BB274" s="22"/>
      <c r="BC274" s="22"/>
      <c r="BD274" s="69"/>
      <c r="BE274" s="69"/>
      <c r="BF274" s="69"/>
      <c r="BG274" s="69"/>
      <c r="BH274" s="69"/>
      <c r="BI274" s="69"/>
      <c r="BJ274" s="69"/>
      <c r="BK274" s="69"/>
      <c r="BL274" s="69"/>
      <c r="BM274" s="69"/>
      <c r="BN274" s="5"/>
      <c r="BO274" s="22"/>
      <c r="BP274" s="5"/>
      <c r="BQ274" s="5"/>
      <c r="BR274" s="5"/>
      <c r="BS274" s="5"/>
      <c r="BT274" s="5"/>
      <c r="BU274" s="5"/>
      <c r="BV274" s="5"/>
      <c r="BW274" s="5"/>
      <c r="BX274" s="22"/>
      <c r="BY274" s="113">
        <v>0</v>
      </c>
      <c r="BZ274" s="22"/>
      <c r="CA274" s="22"/>
      <c r="CB274" s="9"/>
      <c r="CC274" s="5"/>
      <c r="CD274" s="5"/>
      <c r="CE274" s="113"/>
      <c r="CF274" s="22"/>
      <c r="CG274" s="22"/>
      <c r="CH274" s="9"/>
      <c r="CI274" s="5"/>
      <c r="CJ274" s="5"/>
      <c r="CK274" s="5"/>
      <c r="CL274" s="5"/>
      <c r="CM274" s="22"/>
      <c r="CN274" s="9"/>
      <c r="CO274" s="5">
        <f t="shared" si="42"/>
        <v>0</v>
      </c>
      <c r="CP274" s="77">
        <f t="shared" si="43"/>
        <v>0</v>
      </c>
      <c r="CQ274" s="77">
        <f t="shared" si="43"/>
        <v>0</v>
      </c>
      <c r="CR274" s="116"/>
      <c r="CS274" s="5">
        <f t="shared" si="40"/>
        <v>4038866</v>
      </c>
      <c r="CT274" s="5"/>
      <c r="CU274" s="10"/>
      <c r="CV274" s="10"/>
      <c r="CW274" s="10" t="s">
        <v>2155</v>
      </c>
      <c r="CX274" s="10" t="s">
        <v>2155</v>
      </c>
      <c r="CY274" s="10"/>
      <c r="CZ274" s="10" t="s">
        <v>2494</v>
      </c>
      <c r="DB274" s="22"/>
    </row>
    <row r="275" spans="1:106" ht="16.5" customHeight="1">
      <c r="A275" s="119" t="s">
        <v>2782</v>
      </c>
      <c r="B275" s="10">
        <v>2022</v>
      </c>
      <c r="C275" s="244" t="s">
        <v>2783</v>
      </c>
      <c r="D275" s="139" t="s">
        <v>2784</v>
      </c>
      <c r="E275" s="266" t="s">
        <v>2785</v>
      </c>
      <c r="F275" s="10"/>
      <c r="G275" s="10" t="s">
        <v>117</v>
      </c>
      <c r="H275" s="10" t="s">
        <v>118</v>
      </c>
      <c r="I275" s="10" t="s">
        <v>119</v>
      </c>
      <c r="J275" t="s">
        <v>2786</v>
      </c>
      <c r="K275" t="s">
        <v>1167</v>
      </c>
      <c r="L275" s="10" t="str">
        <f t="shared" si="41"/>
        <v>RAQUEL ANDREA DEVIA HERNANDEZ___</v>
      </c>
      <c r="M275" s="10" t="s">
        <v>364</v>
      </c>
      <c r="N275" s="93">
        <v>53076898</v>
      </c>
      <c r="O275" s="132">
        <v>6</v>
      </c>
      <c r="P275" s="10"/>
      <c r="Q275" s="10" t="s">
        <v>124</v>
      </c>
      <c r="R275" s="10" t="s">
        <v>2787</v>
      </c>
      <c r="S275" s="10"/>
      <c r="T275" s="10"/>
      <c r="U275" s="10"/>
      <c r="V275" s="22"/>
      <c r="W275" s="10"/>
      <c r="X275" s="10"/>
      <c r="Y275" s="10" t="s">
        <v>2788</v>
      </c>
      <c r="Z275" s="93" t="s">
        <v>2789</v>
      </c>
      <c r="AA275" s="22"/>
      <c r="AB275" s="22">
        <v>2</v>
      </c>
      <c r="AC275" s="10">
        <v>15</v>
      </c>
      <c r="AD275" s="99">
        <v>44854</v>
      </c>
      <c r="AE275" s="99">
        <v>44860</v>
      </c>
      <c r="AF275" s="15"/>
      <c r="AG275" s="14">
        <v>44937</v>
      </c>
      <c r="AH275" s="113">
        <v>5000000</v>
      </c>
      <c r="AI275" s="128">
        <v>12500000</v>
      </c>
      <c r="AJ275" s="11"/>
      <c r="AK275" s="11"/>
      <c r="AL275" s="10"/>
      <c r="AM275"/>
      <c r="AN275" s="73"/>
      <c r="AO275" s="10"/>
      <c r="AP275" s="93"/>
      <c r="AQ275" s="22"/>
      <c r="AR275" s="10">
        <f>IFERROR(VLOOKUP(AQ275,PROGRAMAS!D78:E135,2,0), )</f>
        <v>0</v>
      </c>
      <c r="AS275" s="10"/>
      <c r="AT275" s="10"/>
      <c r="AU275" s="10"/>
      <c r="AV275" s="10"/>
      <c r="AW275" s="22"/>
      <c r="AX275" s="22"/>
      <c r="AY275" s="22"/>
      <c r="AZ275" s="22"/>
      <c r="BA275" s="22"/>
      <c r="BB275" s="22"/>
      <c r="BC275" s="22"/>
      <c r="BD275" s="69"/>
      <c r="BE275" s="69"/>
      <c r="BF275" s="69"/>
      <c r="BG275" s="69"/>
      <c r="BH275" s="69"/>
      <c r="BI275" s="69"/>
      <c r="BJ275" s="69"/>
      <c r="BK275" s="69"/>
      <c r="BL275" s="69"/>
      <c r="BM275" s="69"/>
      <c r="BN275" s="5"/>
      <c r="BO275" s="22"/>
      <c r="BP275" s="5"/>
      <c r="BQ275" s="5"/>
      <c r="BR275" s="5"/>
      <c r="BS275" s="5"/>
      <c r="BT275" s="5"/>
      <c r="BU275" s="5"/>
      <c r="BV275" s="5"/>
      <c r="BW275" s="5"/>
      <c r="BX275" s="22"/>
      <c r="BY275" s="113">
        <v>0</v>
      </c>
      <c r="BZ275" s="22"/>
      <c r="CA275" s="22"/>
      <c r="CB275" s="9"/>
      <c r="CC275" s="5"/>
      <c r="CD275" s="5"/>
      <c r="CE275" s="113"/>
      <c r="CF275" s="22"/>
      <c r="CG275" s="22"/>
      <c r="CH275" s="9"/>
      <c r="CI275" s="5"/>
      <c r="CJ275" s="5"/>
      <c r="CK275" s="5"/>
      <c r="CL275" s="5"/>
      <c r="CM275" s="22"/>
      <c r="CN275" s="9"/>
      <c r="CO275" s="5">
        <f t="shared" si="42"/>
        <v>0</v>
      </c>
      <c r="CP275" s="77">
        <f t="shared" si="43"/>
        <v>0</v>
      </c>
      <c r="CQ275" s="77">
        <f t="shared" si="43"/>
        <v>0</v>
      </c>
      <c r="CR275" s="14">
        <v>44937</v>
      </c>
      <c r="CS275" s="5">
        <f t="shared" si="40"/>
        <v>12500000</v>
      </c>
      <c r="CT275" s="5"/>
      <c r="CU275" s="10"/>
      <c r="CV275" s="10"/>
      <c r="CW275" s="10" t="s">
        <v>133</v>
      </c>
      <c r="CX275" s="10" t="s">
        <v>133</v>
      </c>
      <c r="CY275" s="10"/>
      <c r="CZ275" s="10" t="s">
        <v>2494</v>
      </c>
      <c r="DA275" s="10" t="s">
        <v>2790</v>
      </c>
      <c r="DB275" s="22"/>
    </row>
    <row r="276" spans="1:106" ht="16.5" customHeight="1">
      <c r="A276" s="119" t="s">
        <v>2791</v>
      </c>
      <c r="B276" s="10">
        <v>2022</v>
      </c>
      <c r="C276" s="244" t="s">
        <v>2792</v>
      </c>
      <c r="D276" s="139" t="s">
        <v>2793</v>
      </c>
      <c r="E276" s="266" t="s">
        <v>2794</v>
      </c>
      <c r="F276" s="10"/>
      <c r="G276" s="10" t="s">
        <v>117</v>
      </c>
      <c r="H276" s="10" t="s">
        <v>118</v>
      </c>
      <c r="I276" s="10" t="s">
        <v>119</v>
      </c>
      <c r="J276" t="s">
        <v>2795</v>
      </c>
      <c r="K276" t="s">
        <v>417</v>
      </c>
      <c r="L276" s="10" t="str">
        <f t="shared" si="41"/>
        <v>WILLIAM ERLANDI ROMERO ARBOLEDA___</v>
      </c>
      <c r="M276" s="10" t="s">
        <v>364</v>
      </c>
      <c r="N276" s="93">
        <v>79400363</v>
      </c>
      <c r="O276" s="132">
        <v>2</v>
      </c>
      <c r="P276" s="10" t="s">
        <v>2377</v>
      </c>
      <c r="Q276" s="10" t="s">
        <v>124</v>
      </c>
      <c r="R276" s="10" t="s">
        <v>200</v>
      </c>
      <c r="S276" s="10"/>
      <c r="T276" s="10"/>
      <c r="U276" s="10"/>
      <c r="V276" s="22"/>
      <c r="W276" s="10"/>
      <c r="X276" s="10"/>
      <c r="Y276" s="10" t="s">
        <v>2796</v>
      </c>
      <c r="Z276" s="22">
        <v>3194284770</v>
      </c>
      <c r="AA276" s="22"/>
      <c r="AB276" s="22">
        <v>2</v>
      </c>
      <c r="AC276" s="10">
        <v>15</v>
      </c>
      <c r="AD276" s="99">
        <v>44855</v>
      </c>
      <c r="AE276" s="99">
        <v>44858</v>
      </c>
      <c r="AF276" s="15"/>
      <c r="AG276" s="14">
        <v>44935</v>
      </c>
      <c r="AH276" s="113">
        <v>2800000</v>
      </c>
      <c r="AI276" s="128">
        <v>7000000</v>
      </c>
      <c r="AJ276" s="2" t="s">
        <v>2797</v>
      </c>
      <c r="AK276" s="2" t="s">
        <v>129</v>
      </c>
      <c r="AL276" s="10">
        <v>865</v>
      </c>
      <c r="AM276" t="s">
        <v>2798</v>
      </c>
      <c r="AN276" s="272">
        <v>44858</v>
      </c>
      <c r="AO276" s="10" t="s">
        <v>131</v>
      </c>
      <c r="AP276" t="s">
        <v>2172</v>
      </c>
      <c r="AQ276" s="22">
        <v>5</v>
      </c>
      <c r="AR276" s="10" t="s">
        <v>2650</v>
      </c>
      <c r="AS276" s="10">
        <v>57</v>
      </c>
      <c r="AT276" s="10" t="s">
        <v>2651</v>
      </c>
      <c r="AU276" s="10">
        <v>2172</v>
      </c>
      <c r="AV276" t="s">
        <v>2652</v>
      </c>
      <c r="AW276" s="22"/>
      <c r="AX276" s="22"/>
      <c r="AY276" s="22"/>
      <c r="AZ276" s="22"/>
      <c r="BA276" s="22"/>
      <c r="BB276" s="22"/>
      <c r="BC276" s="22"/>
      <c r="BD276" s="69"/>
      <c r="BE276" s="69"/>
      <c r="BF276" s="69"/>
      <c r="BG276" s="69"/>
      <c r="BH276" s="69"/>
      <c r="BI276" s="69"/>
      <c r="BJ276" s="69"/>
      <c r="BK276" s="69"/>
      <c r="BL276" s="69"/>
      <c r="BM276" s="69"/>
      <c r="BN276" s="5"/>
      <c r="BO276" s="22"/>
      <c r="BP276" s="5"/>
      <c r="BQ276" s="5"/>
      <c r="BR276" s="5"/>
      <c r="BS276" s="5"/>
      <c r="BT276" s="5"/>
      <c r="BU276" s="5"/>
      <c r="BV276" s="5"/>
      <c r="BW276" s="5"/>
      <c r="BX276" s="22"/>
      <c r="BY276" s="113">
        <v>0</v>
      </c>
      <c r="BZ276" s="22"/>
      <c r="CA276" s="22"/>
      <c r="CB276" s="9"/>
      <c r="CC276" s="5"/>
      <c r="CD276" s="5"/>
      <c r="CE276" s="113"/>
      <c r="CF276" s="22"/>
      <c r="CG276" s="22"/>
      <c r="CH276" s="9"/>
      <c r="CI276" s="5"/>
      <c r="CJ276" s="5"/>
      <c r="CK276" s="5"/>
      <c r="CL276" s="5"/>
      <c r="CM276" s="22"/>
      <c r="CN276" s="9"/>
      <c r="CO276" s="5">
        <f t="shared" si="42"/>
        <v>0</v>
      </c>
      <c r="CP276" s="77">
        <f t="shared" si="43"/>
        <v>0</v>
      </c>
      <c r="CQ276" s="77">
        <f t="shared" si="43"/>
        <v>0</v>
      </c>
      <c r="CR276" s="14">
        <v>44935</v>
      </c>
      <c r="CS276" s="5">
        <f t="shared" si="40"/>
        <v>7000000</v>
      </c>
      <c r="CT276" s="5"/>
      <c r="CU276" s="10"/>
      <c r="CV276" s="10"/>
      <c r="CW276" s="10" t="s">
        <v>133</v>
      </c>
      <c r="CX276" s="10" t="s">
        <v>133</v>
      </c>
      <c r="CY276" s="10"/>
      <c r="CZ276" s="10" t="s">
        <v>2799</v>
      </c>
      <c r="DB276" s="22"/>
    </row>
    <row r="277" spans="1:106" ht="16.5" customHeight="1">
      <c r="A277" s="119" t="s">
        <v>2800</v>
      </c>
      <c r="B277" s="10">
        <v>2022</v>
      </c>
      <c r="C277" s="244" t="s">
        <v>2801</v>
      </c>
      <c r="D277" s="139" t="s">
        <v>2802</v>
      </c>
      <c r="E277" s="266" t="s">
        <v>2803</v>
      </c>
      <c r="F277" s="10"/>
      <c r="G277" s="10" t="s">
        <v>117</v>
      </c>
      <c r="H277" s="10" t="s">
        <v>118</v>
      </c>
      <c r="I277" s="10" t="s">
        <v>119</v>
      </c>
      <c r="J277" t="s">
        <v>2804</v>
      </c>
      <c r="K277" t="s">
        <v>708</v>
      </c>
      <c r="L277" s="10" t="str">
        <f t="shared" si="41"/>
        <v>DAVID FERNANDO GUACAS SILVESTRE___</v>
      </c>
      <c r="M277" s="10" t="s">
        <v>364</v>
      </c>
      <c r="N277" s="93">
        <v>1085250976</v>
      </c>
      <c r="O277" s="132">
        <v>5</v>
      </c>
      <c r="P277" s="10" t="s">
        <v>709</v>
      </c>
      <c r="Q277" s="10" t="s">
        <v>124</v>
      </c>
      <c r="R277" s="10" t="s">
        <v>2805</v>
      </c>
      <c r="S277" s="10"/>
      <c r="T277" s="10"/>
      <c r="U277" s="10"/>
      <c r="V277" s="22"/>
      <c r="W277" s="10"/>
      <c r="X277" s="10"/>
      <c r="Y277" s="10" t="s">
        <v>2806</v>
      </c>
      <c r="Z277" s="22">
        <v>3104463070</v>
      </c>
      <c r="AA277" s="22"/>
      <c r="AB277" s="22">
        <v>3</v>
      </c>
      <c r="AC277" s="10">
        <v>0</v>
      </c>
      <c r="AD277" s="99">
        <v>44855</v>
      </c>
      <c r="AE277" s="99">
        <v>44860</v>
      </c>
      <c r="AF277" s="15"/>
      <c r="AG277" s="14">
        <v>44951</v>
      </c>
      <c r="AH277" s="113">
        <v>5172000</v>
      </c>
      <c r="AI277" s="128">
        <v>15516000</v>
      </c>
      <c r="AJ277" s="11"/>
      <c r="AK277" s="11"/>
      <c r="AL277" s="10"/>
      <c r="AM277"/>
      <c r="AN277" s="73"/>
      <c r="AO277" s="10"/>
      <c r="AP277" s="93"/>
      <c r="AQ277" s="22"/>
      <c r="AR277" s="10">
        <f>IFERROR(VLOOKUP(AQ277,PROGRAMAS!D80:E137,2,0), )</f>
        <v>0</v>
      </c>
      <c r="AS277" s="10"/>
      <c r="AT277" s="10"/>
      <c r="AU277" s="10"/>
      <c r="AV277" s="10"/>
      <c r="AW277" s="22"/>
      <c r="AX277" s="22"/>
      <c r="AY277" s="22"/>
      <c r="AZ277" s="22"/>
      <c r="BA277" s="22"/>
      <c r="BB277" s="22"/>
      <c r="BC277" s="22"/>
      <c r="BD277" s="69"/>
      <c r="BE277" s="69"/>
      <c r="BF277" s="69"/>
      <c r="BG277" s="69"/>
      <c r="BH277" s="69"/>
      <c r="BI277" s="69"/>
      <c r="BJ277" s="69"/>
      <c r="BK277" s="69"/>
      <c r="BL277" s="69"/>
      <c r="BM277" s="69"/>
      <c r="BN277" s="5"/>
      <c r="BO277" s="22"/>
      <c r="BP277" s="5"/>
      <c r="BQ277" s="5"/>
      <c r="BR277" s="5"/>
      <c r="BS277" s="5"/>
      <c r="BT277" s="5"/>
      <c r="BU277" s="5"/>
      <c r="BV277" s="5"/>
      <c r="BW277" s="5"/>
      <c r="BX277" s="22"/>
      <c r="BY277" s="113">
        <v>0</v>
      </c>
      <c r="BZ277" s="22"/>
      <c r="CA277" s="22"/>
      <c r="CB277" s="9"/>
      <c r="CC277" s="5"/>
      <c r="CD277" s="5"/>
      <c r="CE277" s="113"/>
      <c r="CF277" s="22"/>
      <c r="CG277" s="22"/>
      <c r="CH277" s="9"/>
      <c r="CI277" s="5"/>
      <c r="CJ277" s="5"/>
      <c r="CK277" s="5"/>
      <c r="CL277" s="5"/>
      <c r="CM277" s="22"/>
      <c r="CN277" s="9"/>
      <c r="CO277" s="5">
        <f t="shared" si="42"/>
        <v>0</v>
      </c>
      <c r="CP277" s="77">
        <f t="shared" si="43"/>
        <v>0</v>
      </c>
      <c r="CQ277" s="77">
        <f t="shared" si="43"/>
        <v>0</v>
      </c>
      <c r="CR277" s="14">
        <v>44951</v>
      </c>
      <c r="CS277" s="5">
        <f t="shared" si="40"/>
        <v>15516000</v>
      </c>
      <c r="CT277" s="5"/>
      <c r="CU277" s="10"/>
      <c r="CV277" s="10"/>
      <c r="CW277" s="10" t="s">
        <v>132</v>
      </c>
      <c r="CX277" s="10" t="s">
        <v>133</v>
      </c>
      <c r="CY277" s="10"/>
      <c r="CZ277" s="10" t="s">
        <v>2408</v>
      </c>
      <c r="DB277" s="22"/>
    </row>
    <row r="278" spans="1:106" ht="16.5" customHeight="1">
      <c r="A278" s="119" t="s">
        <v>2807</v>
      </c>
      <c r="B278" s="10">
        <v>2022</v>
      </c>
      <c r="C278" s="244" t="s">
        <v>2808</v>
      </c>
      <c r="D278" s="139" t="s">
        <v>2809</v>
      </c>
      <c r="E278" s="266" t="s">
        <v>2810</v>
      </c>
      <c r="F278" s="10"/>
      <c r="G278" s="10" t="s">
        <v>117</v>
      </c>
      <c r="H278" s="10" t="s">
        <v>118</v>
      </c>
      <c r="I278" s="10" t="s">
        <v>119</v>
      </c>
      <c r="J278" t="s">
        <v>2811</v>
      </c>
      <c r="K278" t="s">
        <v>2812</v>
      </c>
      <c r="L278" s="10" t="str">
        <f t="shared" si="41"/>
        <v>JUAN DIEGO CARMONA ROMERO___</v>
      </c>
      <c r="M278" s="10" t="s">
        <v>364</v>
      </c>
      <c r="N278" s="93">
        <v>1018502108</v>
      </c>
      <c r="O278" s="132">
        <v>8</v>
      </c>
      <c r="P278" s="10" t="s">
        <v>123</v>
      </c>
      <c r="Q278" s="10" t="s">
        <v>124</v>
      </c>
      <c r="R278" s="10" t="s">
        <v>2813</v>
      </c>
      <c r="S278" s="10"/>
      <c r="T278" s="10"/>
      <c r="U278" s="10"/>
      <c r="V278" s="22"/>
      <c r="W278" s="10"/>
      <c r="X278" s="10"/>
      <c r="Y278" s="10" t="s">
        <v>2814</v>
      </c>
      <c r="Z278" s="22">
        <v>3153253849</v>
      </c>
      <c r="AA278" s="22"/>
      <c r="AB278" s="22">
        <v>3</v>
      </c>
      <c r="AC278" s="10">
        <v>0</v>
      </c>
      <c r="AD278" s="99">
        <v>44855</v>
      </c>
      <c r="AE278" s="99">
        <v>44859</v>
      </c>
      <c r="AF278" s="15"/>
      <c r="AG278" s="14">
        <v>44949</v>
      </c>
      <c r="AH278" s="113">
        <v>5172000</v>
      </c>
      <c r="AI278" s="128">
        <v>15516000</v>
      </c>
      <c r="AJ278" s="2" t="s">
        <v>2815</v>
      </c>
      <c r="AK278" s="2" t="s">
        <v>129</v>
      </c>
      <c r="AL278" s="10">
        <v>864</v>
      </c>
      <c r="AM278" t="s">
        <v>2816</v>
      </c>
      <c r="AN278" s="272">
        <v>44858</v>
      </c>
      <c r="AO278" s="10" t="s">
        <v>131</v>
      </c>
      <c r="AP278" t="s">
        <v>2145</v>
      </c>
      <c r="AQ278" s="22">
        <v>5</v>
      </c>
      <c r="AR278" s="10">
        <f>IFERROR(VLOOKUP(AQ278,PROGRAMAS!D81:E138,2,0), )</f>
        <v>0</v>
      </c>
      <c r="AS278" s="10">
        <v>57</v>
      </c>
      <c r="AT278" s="10" t="s">
        <v>2468</v>
      </c>
      <c r="AU278" s="10">
        <v>2169</v>
      </c>
      <c r="AV278" s="10" t="s">
        <v>2331</v>
      </c>
      <c r="AW278" s="22"/>
      <c r="AX278" s="22"/>
      <c r="AY278" s="22"/>
      <c r="AZ278" s="22"/>
      <c r="BA278" s="22"/>
      <c r="BB278" s="22"/>
      <c r="BC278" s="22"/>
      <c r="BD278" s="69"/>
      <c r="BE278" s="69"/>
      <c r="BF278" s="69"/>
      <c r="BG278" s="69"/>
      <c r="BH278" s="69"/>
      <c r="BI278" s="69"/>
      <c r="BJ278" s="69"/>
      <c r="BK278" s="69"/>
      <c r="BL278" s="69"/>
      <c r="BM278" s="69"/>
      <c r="BN278" s="5"/>
      <c r="BO278" s="22"/>
      <c r="BP278" s="5"/>
      <c r="BQ278" s="5"/>
      <c r="BR278" s="5"/>
      <c r="BS278" s="5"/>
      <c r="BT278" s="5"/>
      <c r="BU278" s="5"/>
      <c r="BV278" s="5"/>
      <c r="BW278" s="5"/>
      <c r="BX278" s="22"/>
      <c r="BY278" s="113">
        <v>0</v>
      </c>
      <c r="BZ278" s="22"/>
      <c r="CA278" s="22"/>
      <c r="CB278" s="9"/>
      <c r="CC278" s="5"/>
      <c r="CD278" s="5"/>
      <c r="CE278" s="113"/>
      <c r="CF278" s="22"/>
      <c r="CG278" s="22"/>
      <c r="CH278" s="9"/>
      <c r="CI278" s="5"/>
      <c r="CJ278" s="5"/>
      <c r="CK278" s="5"/>
      <c r="CL278" s="5"/>
      <c r="CM278" s="22"/>
      <c r="CN278" s="9"/>
      <c r="CO278" s="5">
        <f t="shared" si="42"/>
        <v>0</v>
      </c>
      <c r="CP278" s="77">
        <f t="shared" si="43"/>
        <v>0</v>
      </c>
      <c r="CQ278" s="77">
        <f t="shared" si="43"/>
        <v>0</v>
      </c>
      <c r="CR278" s="14">
        <v>44949</v>
      </c>
      <c r="CS278" s="5">
        <f t="shared" si="40"/>
        <v>15516000</v>
      </c>
      <c r="CT278" s="5"/>
      <c r="CU278" s="10"/>
      <c r="CV278" s="10"/>
      <c r="CW278" s="10" t="s">
        <v>132</v>
      </c>
      <c r="CX278" s="10" t="s">
        <v>133</v>
      </c>
      <c r="CY278" s="10"/>
      <c r="CZ278" s="10" t="s">
        <v>2408</v>
      </c>
      <c r="DB278" s="22"/>
    </row>
    <row r="279" spans="1:106" ht="16.5" customHeight="1">
      <c r="A279" s="119" t="s">
        <v>2817</v>
      </c>
      <c r="B279" s="10">
        <v>2022</v>
      </c>
      <c r="C279" s="244" t="s">
        <v>2818</v>
      </c>
      <c r="D279" s="139" t="s">
        <v>2819</v>
      </c>
      <c r="E279" s="266" t="s">
        <v>2820</v>
      </c>
      <c r="F279" s="10"/>
      <c r="G279" s="10" t="s">
        <v>117</v>
      </c>
      <c r="H279" s="10" t="s">
        <v>118</v>
      </c>
      <c r="I279" s="10" t="s">
        <v>119</v>
      </c>
      <c r="J279" t="s">
        <v>2821</v>
      </c>
      <c r="K279" t="s">
        <v>2822</v>
      </c>
      <c r="L279" s="10" t="str">
        <f t="shared" si="41"/>
        <v>MARÍA LILIA QUINTERO MORALES___</v>
      </c>
      <c r="M279" s="10" t="s">
        <v>364</v>
      </c>
      <c r="N279" s="93">
        <v>65813302</v>
      </c>
      <c r="O279" s="132"/>
      <c r="P279" s="10" t="s">
        <v>2823</v>
      </c>
      <c r="Q279" s="10" t="s">
        <v>124</v>
      </c>
      <c r="R279" s="10"/>
      <c r="S279" s="10"/>
      <c r="T279" s="10"/>
      <c r="U279" s="10"/>
      <c r="V279" s="22"/>
      <c r="W279" s="10"/>
      <c r="X279" s="10"/>
      <c r="Y279" s="10" t="s">
        <v>2824</v>
      </c>
      <c r="Z279" s="22">
        <v>3142325789</v>
      </c>
      <c r="AA279" s="22"/>
      <c r="AB279" s="22">
        <v>2</v>
      </c>
      <c r="AC279" s="10">
        <v>0</v>
      </c>
      <c r="AD279" s="99">
        <v>44875</v>
      </c>
      <c r="AE279" s="99">
        <v>44880</v>
      </c>
      <c r="AF279" s="15"/>
      <c r="AG279" s="14">
        <v>44940</v>
      </c>
      <c r="AH279" s="113">
        <v>2300000</v>
      </c>
      <c r="AI279" s="128">
        <v>4600000</v>
      </c>
      <c r="AJ279" s="2" t="s">
        <v>2825</v>
      </c>
      <c r="AK279" s="2" t="s">
        <v>2130</v>
      </c>
      <c r="AL279" s="10">
        <v>900</v>
      </c>
      <c r="AM279" t="s">
        <v>2826</v>
      </c>
      <c r="AN279" s="272">
        <v>44876</v>
      </c>
      <c r="AO279" s="10" t="s">
        <v>131</v>
      </c>
      <c r="AP279" t="s">
        <v>2145</v>
      </c>
      <c r="AQ279" s="22">
        <v>5</v>
      </c>
      <c r="AR279" s="10">
        <f>IFERROR(VLOOKUP(AQ279,PROGRAMAS!D82:E139,2,0), )</f>
        <v>0</v>
      </c>
      <c r="AS279" s="10">
        <v>57</v>
      </c>
      <c r="AT279" s="10" t="s">
        <v>2468</v>
      </c>
      <c r="AU279" s="10">
        <v>2169</v>
      </c>
      <c r="AV279" s="10" t="s">
        <v>2331</v>
      </c>
      <c r="AW279" s="22"/>
      <c r="AX279" s="22"/>
      <c r="AY279" s="22"/>
      <c r="AZ279" s="22"/>
      <c r="BA279" s="22"/>
      <c r="BB279" s="22"/>
      <c r="BC279" s="22"/>
      <c r="BD279" s="69"/>
      <c r="BE279" s="69"/>
      <c r="BF279" s="69"/>
      <c r="BG279" s="69"/>
      <c r="BH279" s="69"/>
      <c r="BI279" s="69"/>
      <c r="BJ279" s="69"/>
      <c r="BK279" s="69"/>
      <c r="BL279" s="69"/>
      <c r="BM279" s="69"/>
      <c r="BN279" s="5"/>
      <c r="BO279" s="22"/>
      <c r="BP279" s="5"/>
      <c r="BQ279" s="5"/>
      <c r="BR279" s="5"/>
      <c r="BS279" s="5"/>
      <c r="BT279" s="5"/>
      <c r="BU279" s="5"/>
      <c r="BV279" s="5"/>
      <c r="BW279" s="5"/>
      <c r="BX279" s="22"/>
      <c r="BY279" s="113">
        <v>0</v>
      </c>
      <c r="BZ279" s="22"/>
      <c r="CA279" s="22"/>
      <c r="CB279" s="9"/>
      <c r="CC279" s="5"/>
      <c r="CD279" s="5"/>
      <c r="CE279" s="113"/>
      <c r="CF279" s="22"/>
      <c r="CG279" s="22"/>
      <c r="CH279" s="9"/>
      <c r="CI279" s="5"/>
      <c r="CJ279" s="5"/>
      <c r="CK279" s="5"/>
      <c r="CL279" s="5"/>
      <c r="CM279" s="22"/>
      <c r="CN279" s="9"/>
      <c r="CO279" s="5">
        <f t="shared" si="42"/>
        <v>0</v>
      </c>
      <c r="CP279" s="77">
        <f t="shared" si="43"/>
        <v>0</v>
      </c>
      <c r="CQ279" s="77">
        <f t="shared" si="43"/>
        <v>0</v>
      </c>
      <c r="CR279" s="14">
        <v>44940</v>
      </c>
      <c r="CS279" s="5">
        <f t="shared" si="40"/>
        <v>4600000</v>
      </c>
      <c r="CT279" s="5"/>
      <c r="CU279" s="10"/>
      <c r="CV279" s="10"/>
      <c r="CW279" s="10" t="s">
        <v>2155</v>
      </c>
      <c r="CX279" s="10" t="s">
        <v>2155</v>
      </c>
      <c r="CY279" s="10"/>
      <c r="CZ279" s="10" t="s">
        <v>2512</v>
      </c>
      <c r="DB279" s="22"/>
    </row>
    <row r="280" spans="1:106" ht="16.5" customHeight="1">
      <c r="A280" s="119" t="s">
        <v>2827</v>
      </c>
      <c r="B280" s="10">
        <v>2022</v>
      </c>
      <c r="C280" s="244" t="s">
        <v>2828</v>
      </c>
      <c r="D280" s="139" t="s">
        <v>2829</v>
      </c>
      <c r="E280" s="266" t="s">
        <v>2830</v>
      </c>
      <c r="F280" s="10"/>
      <c r="G280" s="10" t="s">
        <v>117</v>
      </c>
      <c r="H280" s="10" t="s">
        <v>118</v>
      </c>
      <c r="I280" s="10" t="s">
        <v>119</v>
      </c>
      <c r="J280" t="s">
        <v>2831</v>
      </c>
      <c r="K280" t="s">
        <v>2832</v>
      </c>
      <c r="L280" s="10" t="str">
        <f t="shared" si="41"/>
        <v>BERTHA YANETH CUITIVA SIERRA___</v>
      </c>
      <c r="M280" s="10" t="s">
        <v>364</v>
      </c>
      <c r="N280" s="93">
        <v>52341752</v>
      </c>
      <c r="O280" s="132"/>
      <c r="P280" s="10" t="s">
        <v>2377</v>
      </c>
      <c r="Q280" s="10" t="s">
        <v>124</v>
      </c>
      <c r="R280" s="10" t="s">
        <v>2833</v>
      </c>
      <c r="S280" s="10"/>
      <c r="T280" s="10"/>
      <c r="U280" s="10"/>
      <c r="V280" s="22"/>
      <c r="W280" s="10"/>
      <c r="X280" s="10"/>
      <c r="Y280" t="s">
        <v>2834</v>
      </c>
      <c r="Z280" s="93" t="s">
        <v>2835</v>
      </c>
      <c r="AA280" s="22"/>
      <c r="AB280" s="22">
        <v>2</v>
      </c>
      <c r="AC280" s="10">
        <v>15</v>
      </c>
      <c r="AD280" s="99">
        <v>44862</v>
      </c>
      <c r="AE280" s="99">
        <v>44866</v>
      </c>
      <c r="AF280" s="15"/>
      <c r="AG280" s="14">
        <v>44941</v>
      </c>
      <c r="AH280" s="113">
        <v>4520000</v>
      </c>
      <c r="AI280" s="128">
        <v>11300000</v>
      </c>
      <c r="AJ280" s="278" t="s">
        <v>2836</v>
      </c>
      <c r="AK280" s="2" t="s">
        <v>2837</v>
      </c>
      <c r="AL280" s="10">
        <v>767</v>
      </c>
      <c r="AM280" t="s">
        <v>2838</v>
      </c>
      <c r="AN280" s="272">
        <v>44846</v>
      </c>
      <c r="AO280" s="10" t="s">
        <v>131</v>
      </c>
      <c r="AP280" t="s">
        <v>2458</v>
      </c>
      <c r="AQ280" s="10">
        <v>1</v>
      </c>
      <c r="AR280" s="10">
        <f>IFERROR(VLOOKUP(AQ280,PROGRAMAS!D222:E279,2,0), )</f>
        <v>0</v>
      </c>
      <c r="AS280" s="10">
        <v>1</v>
      </c>
      <c r="AT280" s="10">
        <f>IFERROR(VLOOKUP(AS280,PROGRAMAS!B222:C279,2,0), )</f>
        <v>0</v>
      </c>
      <c r="AU280" s="10">
        <v>2045</v>
      </c>
      <c r="AV280" s="10">
        <f>IFERROR(VLOOKUP(AU280,PROGRAMAS!G222:I244,2,0), )</f>
        <v>0</v>
      </c>
      <c r="AW280" s="22"/>
      <c r="AX280" s="22"/>
      <c r="AY280" s="22"/>
      <c r="AZ280" s="22"/>
      <c r="BA280" s="22"/>
      <c r="BB280" s="22"/>
      <c r="BC280" s="22"/>
      <c r="BD280" s="69"/>
      <c r="BE280" s="69"/>
      <c r="BF280" s="69"/>
      <c r="BG280" s="69"/>
      <c r="BH280" s="69"/>
      <c r="BI280" s="69"/>
      <c r="BJ280" s="69"/>
      <c r="BK280" s="69"/>
      <c r="BL280" s="69"/>
      <c r="BM280" s="69"/>
      <c r="BN280" s="5"/>
      <c r="BO280" s="22"/>
      <c r="BP280" s="5"/>
      <c r="BQ280" s="5"/>
      <c r="BR280" s="5"/>
      <c r="BS280" s="5"/>
      <c r="BT280" s="5"/>
      <c r="BU280" s="5"/>
      <c r="BV280" s="5"/>
      <c r="BW280" s="5"/>
      <c r="BX280" s="22"/>
      <c r="BY280" s="113">
        <v>0</v>
      </c>
      <c r="BZ280" s="22"/>
      <c r="CA280" s="22"/>
      <c r="CB280" s="9"/>
      <c r="CC280" s="5"/>
      <c r="CD280" s="5"/>
      <c r="CE280" s="113"/>
      <c r="CF280" s="22"/>
      <c r="CG280" s="22"/>
      <c r="CH280" s="9"/>
      <c r="CI280" s="5"/>
      <c r="CJ280" s="5"/>
      <c r="CK280" s="5"/>
      <c r="CL280" s="5"/>
      <c r="CM280" s="22"/>
      <c r="CN280" s="9"/>
      <c r="CO280" s="5">
        <f t="shared" si="42"/>
        <v>0</v>
      </c>
      <c r="CP280" s="77">
        <f t="shared" si="43"/>
        <v>0</v>
      </c>
      <c r="CQ280" s="77">
        <f t="shared" si="43"/>
        <v>0</v>
      </c>
      <c r="CR280" s="14">
        <v>44941</v>
      </c>
      <c r="CS280" s="5">
        <f t="shared" si="40"/>
        <v>11300000</v>
      </c>
      <c r="CT280" s="5"/>
      <c r="CU280" s="10"/>
      <c r="CV280" s="10"/>
      <c r="CW280" s="10" t="s">
        <v>132</v>
      </c>
      <c r="CX280" s="10" t="s">
        <v>133</v>
      </c>
      <c r="CY280" s="10"/>
      <c r="CZ280" s="10" t="s">
        <v>2494</v>
      </c>
      <c r="DB280" s="22"/>
    </row>
    <row r="281" spans="1:106" ht="16.5" customHeight="1">
      <c r="A281" s="119" t="s">
        <v>2839</v>
      </c>
      <c r="B281" s="10">
        <v>2022</v>
      </c>
      <c r="C281" s="244" t="s">
        <v>2840</v>
      </c>
      <c r="D281" s="139" t="s">
        <v>2841</v>
      </c>
      <c r="E281" s="266" t="s">
        <v>2842</v>
      </c>
      <c r="F281" s="10"/>
      <c r="G281" s="10" t="s">
        <v>117</v>
      </c>
      <c r="H281" s="10" t="s">
        <v>118</v>
      </c>
      <c r="I281" s="10" t="s">
        <v>119</v>
      </c>
      <c r="J281" t="s">
        <v>2271</v>
      </c>
      <c r="K281" t="s">
        <v>2843</v>
      </c>
      <c r="L281" s="10" t="str">
        <f t="shared" si="41"/>
        <v>DAVID ALEJANDRO HERNANDEZ BARBOSA___</v>
      </c>
      <c r="M281" s="10" t="s">
        <v>364</v>
      </c>
      <c r="N281" s="93">
        <v>1022402339</v>
      </c>
      <c r="O281" s="132"/>
      <c r="P281" s="10" t="s">
        <v>123</v>
      </c>
      <c r="Q281" s="10" t="s">
        <v>124</v>
      </c>
      <c r="R281" s="10" t="s">
        <v>125</v>
      </c>
      <c r="S281" s="10"/>
      <c r="T281" s="10"/>
      <c r="U281" s="10"/>
      <c r="V281" s="22"/>
      <c r="W281" s="10"/>
      <c r="X281" s="10"/>
      <c r="Y281" s="10" t="s">
        <v>2844</v>
      </c>
      <c r="Z281" s="22">
        <v>3219341132</v>
      </c>
      <c r="AA281" s="22"/>
      <c r="AB281" s="22">
        <v>3</v>
      </c>
      <c r="AC281" s="10">
        <v>0</v>
      </c>
      <c r="AD281" s="99">
        <v>44860</v>
      </c>
      <c r="AE281" s="99">
        <v>44867</v>
      </c>
      <c r="AF281" s="15"/>
      <c r="AG281" s="14">
        <v>44958</v>
      </c>
      <c r="AH281" s="113">
        <v>2300000</v>
      </c>
      <c r="AI281" s="128">
        <v>6900000</v>
      </c>
      <c r="AJ281" s="11"/>
      <c r="AK281" s="11"/>
      <c r="AL281" s="10"/>
      <c r="AM281"/>
      <c r="AN281" s="73"/>
      <c r="AO281" s="10"/>
      <c r="AP281" s="93"/>
      <c r="AQ281" s="22"/>
      <c r="AR281" s="10">
        <f>IFERROR(VLOOKUP(AQ281,PROGRAMAS!D84:E141,2,0), )</f>
        <v>0</v>
      </c>
      <c r="AS281" s="10"/>
      <c r="AT281" s="10"/>
      <c r="AU281" s="10"/>
      <c r="AV281" s="10"/>
      <c r="AW281" s="22"/>
      <c r="AX281" s="22"/>
      <c r="AY281" s="22"/>
      <c r="AZ281" s="22"/>
      <c r="BA281" s="22"/>
      <c r="BB281" s="22"/>
      <c r="BC281" s="22"/>
      <c r="BD281" s="69"/>
      <c r="BE281" s="69"/>
      <c r="BF281" s="69"/>
      <c r="BG281" s="69"/>
      <c r="BH281" s="69"/>
      <c r="BI281" s="69"/>
      <c r="BJ281" s="69"/>
      <c r="BK281" s="69"/>
      <c r="BL281" s="69"/>
      <c r="BM281" s="69"/>
      <c r="BN281" s="5"/>
      <c r="BO281" s="22"/>
      <c r="BP281" s="5"/>
      <c r="BQ281" s="5"/>
      <c r="BR281" s="5"/>
      <c r="BS281" s="5"/>
      <c r="BT281" s="5"/>
      <c r="BU281" s="5"/>
      <c r="BV281" s="5"/>
      <c r="BW281" s="5"/>
      <c r="BX281" s="22"/>
      <c r="BY281" s="113">
        <v>0</v>
      </c>
      <c r="BZ281" s="22"/>
      <c r="CA281" s="22"/>
      <c r="CB281" s="9"/>
      <c r="CC281" s="5"/>
      <c r="CD281" s="5"/>
      <c r="CE281" s="113"/>
      <c r="CF281" s="22"/>
      <c r="CG281" s="22"/>
      <c r="CH281" s="9"/>
      <c r="CI281" s="5"/>
      <c r="CJ281" s="5"/>
      <c r="CK281" s="5"/>
      <c r="CL281" s="5"/>
      <c r="CM281" s="22"/>
      <c r="CN281" s="9"/>
      <c r="CO281" s="5">
        <f t="shared" si="42"/>
        <v>0</v>
      </c>
      <c r="CP281" s="77">
        <f t="shared" si="43"/>
        <v>0</v>
      </c>
      <c r="CQ281" s="77">
        <f t="shared" si="43"/>
        <v>0</v>
      </c>
      <c r="CR281" s="14">
        <v>44958</v>
      </c>
      <c r="CS281" s="5">
        <f t="shared" si="40"/>
        <v>6900000</v>
      </c>
      <c r="CT281" s="5"/>
      <c r="CU281" s="10"/>
      <c r="CV281" s="10"/>
      <c r="CW281" s="10" t="s">
        <v>132</v>
      </c>
      <c r="CX281" s="10" t="s">
        <v>133</v>
      </c>
      <c r="CY281" s="10"/>
      <c r="CZ281" s="10" t="s">
        <v>2072</v>
      </c>
      <c r="DB281" s="22"/>
    </row>
    <row r="282" spans="1:106" ht="16.5" customHeight="1">
      <c r="A282" s="119" t="s">
        <v>2845</v>
      </c>
      <c r="B282" s="10">
        <v>2022</v>
      </c>
      <c r="C282" s="244" t="s">
        <v>2846</v>
      </c>
      <c r="D282" s="139" t="s">
        <v>2847</v>
      </c>
      <c r="E282" s="266" t="s">
        <v>2848</v>
      </c>
      <c r="F282" s="10"/>
      <c r="G282" s="10" t="s">
        <v>117</v>
      </c>
      <c r="H282" s="10" t="s">
        <v>118</v>
      </c>
      <c r="I282" s="10" t="s">
        <v>119</v>
      </c>
      <c r="J282" t="s">
        <v>2849</v>
      </c>
      <c r="K282" t="s">
        <v>1584</v>
      </c>
      <c r="L282" s="10" t="str">
        <f t="shared" si="41"/>
        <v>CINDY PAOLA ALVAREZ SIERRA___</v>
      </c>
      <c r="M282" s="10" t="s">
        <v>364</v>
      </c>
      <c r="N282" s="93">
        <v>1010206761</v>
      </c>
      <c r="O282" s="132"/>
      <c r="P282" s="10"/>
      <c r="Q282" s="10" t="s">
        <v>124</v>
      </c>
      <c r="R282" s="10"/>
      <c r="S282" s="10"/>
      <c r="T282" s="10"/>
      <c r="U282" s="10"/>
      <c r="V282" s="22"/>
      <c r="W282" s="10"/>
      <c r="X282" s="10"/>
      <c r="Y282" s="10" t="s">
        <v>2850</v>
      </c>
      <c r="Z282" s="22">
        <v>3173499921</v>
      </c>
      <c r="AA282" s="22"/>
      <c r="AB282" s="22">
        <v>2</v>
      </c>
      <c r="AC282" s="10"/>
      <c r="AD282" s="99">
        <v>44861</v>
      </c>
      <c r="AE282" s="99">
        <v>44866</v>
      </c>
      <c r="AF282" s="15"/>
      <c r="AG282" s="14">
        <v>44926</v>
      </c>
      <c r="AH282" s="113">
        <v>4520000</v>
      </c>
      <c r="AI282" s="128">
        <v>9040000</v>
      </c>
      <c r="AJ282" s="11"/>
      <c r="AK282" s="11"/>
      <c r="AL282" s="10"/>
      <c r="AM282"/>
      <c r="AN282" s="73"/>
      <c r="AO282" s="10"/>
      <c r="AP282" s="93"/>
      <c r="AQ282" s="22"/>
      <c r="AR282" s="10">
        <f>IFERROR(VLOOKUP(AQ282,PROGRAMAS!D85:E142,2,0), )</f>
        <v>0</v>
      </c>
      <c r="AS282" s="10"/>
      <c r="AT282" s="10"/>
      <c r="AU282" s="10"/>
      <c r="AV282" s="10"/>
      <c r="AW282" s="22"/>
      <c r="AX282" s="22"/>
      <c r="AY282" s="22"/>
      <c r="AZ282" s="22"/>
      <c r="BA282" s="22"/>
      <c r="BB282" s="22"/>
      <c r="BC282" s="22"/>
      <c r="BD282" s="69"/>
      <c r="BE282" s="69"/>
      <c r="BF282" s="69"/>
      <c r="BG282" s="69"/>
      <c r="BH282" s="69"/>
      <c r="BI282" s="69"/>
      <c r="BJ282" s="69"/>
      <c r="BK282" s="69"/>
      <c r="BL282" s="69"/>
      <c r="BM282" s="69"/>
      <c r="BN282" s="5"/>
      <c r="BO282" s="22"/>
      <c r="BP282" s="5"/>
      <c r="BQ282" s="5"/>
      <c r="BR282" s="5"/>
      <c r="BS282" s="5"/>
      <c r="BT282" s="5"/>
      <c r="BU282" s="5"/>
      <c r="BV282" s="5"/>
      <c r="BW282" s="5"/>
      <c r="BX282" s="22"/>
      <c r="BY282" s="113">
        <v>0</v>
      </c>
      <c r="BZ282" s="22"/>
      <c r="CA282" s="22"/>
      <c r="CB282" s="9"/>
      <c r="CC282" s="5"/>
      <c r="CD282" s="5"/>
      <c r="CE282" s="113"/>
      <c r="CF282" s="22"/>
      <c r="CG282" s="22"/>
      <c r="CH282" s="9"/>
      <c r="CI282" s="5"/>
      <c r="CJ282" s="5"/>
      <c r="CK282" s="5"/>
      <c r="CL282" s="5"/>
      <c r="CM282" s="22"/>
      <c r="CN282" s="9"/>
      <c r="CO282" s="5">
        <f t="shared" si="42"/>
        <v>0</v>
      </c>
      <c r="CP282" s="77">
        <f t="shared" si="43"/>
        <v>0</v>
      </c>
      <c r="CQ282" s="77">
        <f t="shared" si="43"/>
        <v>0</v>
      </c>
      <c r="CR282" s="14">
        <v>44926</v>
      </c>
      <c r="CS282" s="5">
        <f t="shared" si="40"/>
        <v>9040000</v>
      </c>
      <c r="CT282" s="5"/>
      <c r="CU282" s="10"/>
      <c r="CV282" s="10"/>
      <c r="CW282" s="10" t="s">
        <v>132</v>
      </c>
      <c r="CX282" s="10" t="s">
        <v>133</v>
      </c>
      <c r="CY282" s="10"/>
      <c r="CZ282" s="10" t="s">
        <v>2851</v>
      </c>
      <c r="DB282" s="22"/>
    </row>
    <row r="283" spans="1:106" ht="16.5" customHeight="1">
      <c r="A283" s="119" t="s">
        <v>2852</v>
      </c>
      <c r="B283" s="10">
        <v>2022</v>
      </c>
      <c r="C283" s="244" t="s">
        <v>2853</v>
      </c>
      <c r="D283" s="139" t="s">
        <v>2854</v>
      </c>
      <c r="E283" s="266" t="s">
        <v>2855</v>
      </c>
      <c r="F283" s="10"/>
      <c r="G283" s="10" t="s">
        <v>117</v>
      </c>
      <c r="H283" s="10" t="s">
        <v>118</v>
      </c>
      <c r="I283" s="10" t="s">
        <v>119</v>
      </c>
      <c r="J283" t="s">
        <v>2856</v>
      </c>
      <c r="K283" t="s">
        <v>2857</v>
      </c>
      <c r="L283" s="10" t="str">
        <f t="shared" si="41"/>
        <v>JULIO ROBERTO ARBOLEDA SAMPER___</v>
      </c>
      <c r="M283" s="10" t="s">
        <v>364</v>
      </c>
      <c r="N283" s="93">
        <v>80189508</v>
      </c>
      <c r="O283" s="132"/>
      <c r="P283" s="10" t="s">
        <v>123</v>
      </c>
      <c r="Q283" s="10" t="s">
        <v>124</v>
      </c>
      <c r="R283" s="10"/>
      <c r="S283" s="10"/>
      <c r="T283" s="10"/>
      <c r="U283" s="10"/>
      <c r="V283" s="22"/>
      <c r="W283" s="10"/>
      <c r="X283" s="10"/>
      <c r="Y283" s="10"/>
      <c r="Z283" s="22">
        <v>3507692793</v>
      </c>
      <c r="AA283" s="22"/>
      <c r="AB283" s="22">
        <v>2</v>
      </c>
      <c r="AC283" s="10">
        <v>0</v>
      </c>
      <c r="AD283" s="99">
        <v>44862</v>
      </c>
      <c r="AE283" s="99">
        <v>44865</v>
      </c>
      <c r="AF283" s="15"/>
      <c r="AG283" s="116">
        <v>44925</v>
      </c>
      <c r="AH283" s="113" t="s">
        <v>2858</v>
      </c>
      <c r="AI283" s="128">
        <v>9010000</v>
      </c>
      <c r="AJ283" s="11"/>
      <c r="AK283" s="11"/>
      <c r="AL283" s="10"/>
      <c r="AM283"/>
      <c r="AN283" s="73"/>
      <c r="AO283" s="10"/>
      <c r="AP283" s="93"/>
      <c r="AQ283" s="22"/>
      <c r="AR283" s="10">
        <f>IFERROR(VLOOKUP(AQ283,PROGRAMAS!D86:E143,2,0), )</f>
        <v>0</v>
      </c>
      <c r="AS283" s="10"/>
      <c r="AT283" s="10"/>
      <c r="AU283" s="10"/>
      <c r="AV283" s="10"/>
      <c r="AW283" s="22"/>
      <c r="AX283" s="22"/>
      <c r="AY283" s="22"/>
      <c r="AZ283" s="22"/>
      <c r="BA283" s="22"/>
      <c r="BB283" s="22"/>
      <c r="BC283" s="22"/>
      <c r="BD283" s="69"/>
      <c r="BE283" s="69"/>
      <c r="BF283" s="69"/>
      <c r="BG283" s="69"/>
      <c r="BH283" s="69"/>
      <c r="BI283" s="69"/>
      <c r="BJ283" s="69"/>
      <c r="BK283" s="69"/>
      <c r="BL283" s="69"/>
      <c r="BM283" s="69"/>
      <c r="BN283" s="5"/>
      <c r="BO283" s="22"/>
      <c r="BP283" s="5"/>
      <c r="BQ283" s="5"/>
      <c r="BR283" s="5"/>
      <c r="BS283" s="5"/>
      <c r="BT283" s="5"/>
      <c r="BU283" s="5"/>
      <c r="BV283" s="5"/>
      <c r="BW283" s="5"/>
      <c r="BX283" s="22"/>
      <c r="BY283" s="113">
        <v>0</v>
      </c>
      <c r="BZ283" s="22"/>
      <c r="CA283" s="22"/>
      <c r="CB283" s="9"/>
      <c r="CC283" s="5"/>
      <c r="CD283" s="5"/>
      <c r="CE283" s="113"/>
      <c r="CF283" s="22"/>
      <c r="CG283" s="22"/>
      <c r="CH283" s="9"/>
      <c r="CI283" s="5"/>
      <c r="CJ283" s="5"/>
      <c r="CK283" s="5"/>
      <c r="CL283" s="5"/>
      <c r="CM283" s="22"/>
      <c r="CN283" s="9"/>
      <c r="CO283" s="5">
        <f t="shared" si="42"/>
        <v>0</v>
      </c>
      <c r="CP283" s="77">
        <f t="shared" si="43"/>
        <v>0</v>
      </c>
      <c r="CQ283" s="77">
        <f t="shared" si="43"/>
        <v>0</v>
      </c>
      <c r="CR283" s="116">
        <v>44925</v>
      </c>
      <c r="CS283" s="5">
        <f t="shared" si="40"/>
        <v>9010000</v>
      </c>
      <c r="CT283" s="5"/>
      <c r="CU283" s="10"/>
      <c r="CV283" s="10"/>
      <c r="CW283" s="10" t="s">
        <v>132</v>
      </c>
      <c r="CX283" s="10" t="s">
        <v>133</v>
      </c>
      <c r="CY283" s="10"/>
      <c r="CZ283" s="10" t="s">
        <v>2512</v>
      </c>
      <c r="DB283" s="22"/>
    </row>
    <row r="284" spans="1:106" ht="16.5" customHeight="1">
      <c r="A284" s="119" t="s">
        <v>2859</v>
      </c>
      <c r="B284" s="10">
        <v>2022</v>
      </c>
      <c r="C284" s="244" t="s">
        <v>2860</v>
      </c>
      <c r="D284" s="139" t="s">
        <v>2861</v>
      </c>
      <c r="E284" s="266" t="s">
        <v>2862</v>
      </c>
      <c r="F284" s="10"/>
      <c r="G284" s="10" t="s">
        <v>117</v>
      </c>
      <c r="H284" s="10" t="s">
        <v>118</v>
      </c>
      <c r="I284" s="10" t="s">
        <v>119</v>
      </c>
      <c r="J284" t="s">
        <v>567</v>
      </c>
      <c r="K284" t="s">
        <v>306</v>
      </c>
      <c r="L284" s="10" t="str">
        <f t="shared" si="41"/>
        <v>EDINSON AGUJA MATOMA___</v>
      </c>
      <c r="M284" s="10" t="s">
        <v>364</v>
      </c>
      <c r="N284" s="93">
        <v>1012379356</v>
      </c>
      <c r="O284" s="132"/>
      <c r="P284" s="10" t="s">
        <v>123</v>
      </c>
      <c r="Q284" s="10" t="s">
        <v>124</v>
      </c>
      <c r="R284" s="10" t="s">
        <v>236</v>
      </c>
      <c r="S284" s="10"/>
      <c r="T284" s="10"/>
      <c r="U284" s="10"/>
      <c r="V284" s="22"/>
      <c r="W284" s="10"/>
      <c r="X284" s="10"/>
      <c r="Y284" s="10" t="s">
        <v>2863</v>
      </c>
      <c r="Z284" s="22">
        <v>3005699131</v>
      </c>
      <c r="AA284" s="22"/>
      <c r="AB284" s="22">
        <v>2</v>
      </c>
      <c r="AC284" s="10">
        <v>0</v>
      </c>
      <c r="AD284" s="99">
        <v>44862</v>
      </c>
      <c r="AE284" s="99">
        <v>44868</v>
      </c>
      <c r="AF284" s="15"/>
      <c r="AG284" s="14">
        <v>44928</v>
      </c>
      <c r="AH284" s="113">
        <v>4520000</v>
      </c>
      <c r="AI284" s="128">
        <v>9040000</v>
      </c>
      <c r="AJ284" s="11"/>
      <c r="AK284" s="11"/>
      <c r="AL284" s="10"/>
      <c r="AM284"/>
      <c r="AN284" s="73"/>
      <c r="AO284" s="10"/>
      <c r="AP284" s="93"/>
      <c r="AQ284" s="22"/>
      <c r="AR284" s="10">
        <f>IFERROR(VLOOKUP(AQ284,PROGRAMAS!D87:E144,2,0), )</f>
        <v>0</v>
      </c>
      <c r="AS284" s="10"/>
      <c r="AT284" s="10"/>
      <c r="AU284" s="10"/>
      <c r="AV284" s="10"/>
      <c r="AW284" s="22"/>
      <c r="AX284" s="22"/>
      <c r="AY284" s="22"/>
      <c r="AZ284" s="22"/>
      <c r="BA284" s="22"/>
      <c r="BB284" s="22"/>
      <c r="BC284" s="22"/>
      <c r="BD284" s="69"/>
      <c r="BE284" s="69"/>
      <c r="BF284" s="69"/>
      <c r="BG284" s="69"/>
      <c r="BH284" s="69"/>
      <c r="BI284" s="69"/>
      <c r="BJ284" s="69"/>
      <c r="BK284" s="69"/>
      <c r="BL284" s="69"/>
      <c r="BM284" s="69"/>
      <c r="BN284" s="5"/>
      <c r="BO284" s="22"/>
      <c r="BP284" s="5"/>
      <c r="BQ284" s="5"/>
      <c r="BR284" s="5"/>
      <c r="BS284" s="5"/>
      <c r="BT284" s="5"/>
      <c r="BU284" s="5"/>
      <c r="BV284" s="5"/>
      <c r="BW284" s="5"/>
      <c r="BX284" s="22"/>
      <c r="BY284" s="113">
        <v>0</v>
      </c>
      <c r="BZ284" s="22"/>
      <c r="CA284" s="22"/>
      <c r="CB284" s="9"/>
      <c r="CC284" s="5"/>
      <c r="CD284" s="5"/>
      <c r="CE284" s="113"/>
      <c r="CF284" s="22"/>
      <c r="CG284" s="22"/>
      <c r="CH284" s="9"/>
      <c r="CI284" s="5"/>
      <c r="CJ284" s="5"/>
      <c r="CK284" s="5"/>
      <c r="CL284" s="5"/>
      <c r="CM284" s="22"/>
      <c r="CN284" s="9"/>
      <c r="CO284" s="5">
        <f t="shared" si="42"/>
        <v>0</v>
      </c>
      <c r="CP284" s="77">
        <f t="shared" si="43"/>
        <v>0</v>
      </c>
      <c r="CQ284" s="77">
        <f t="shared" si="43"/>
        <v>0</v>
      </c>
      <c r="CR284" s="14">
        <v>44928</v>
      </c>
      <c r="CS284" s="5">
        <f t="shared" si="40"/>
        <v>9040000</v>
      </c>
      <c r="CT284" s="5"/>
      <c r="CU284" s="10"/>
      <c r="CV284" s="10"/>
      <c r="CW284" s="10" t="s">
        <v>132</v>
      </c>
      <c r="CX284" s="10" t="s">
        <v>133</v>
      </c>
      <c r="CY284" s="10"/>
      <c r="CZ284" s="10" t="s">
        <v>2408</v>
      </c>
    </row>
    <row r="285" spans="1:106" ht="16.5" customHeight="1">
      <c r="A285" s="119" t="s">
        <v>2864</v>
      </c>
      <c r="B285" s="10">
        <v>2022</v>
      </c>
      <c r="C285" s="244" t="s">
        <v>2865</v>
      </c>
      <c r="D285" s="139" t="s">
        <v>2866</v>
      </c>
      <c r="E285" s="266" t="s">
        <v>2867</v>
      </c>
      <c r="F285" s="10"/>
      <c r="G285" s="10" t="s">
        <v>117</v>
      </c>
      <c r="H285" s="10" t="s">
        <v>118</v>
      </c>
      <c r="I285" s="10" t="s">
        <v>119</v>
      </c>
      <c r="J285" t="s">
        <v>2868</v>
      </c>
      <c r="K285" t="s">
        <v>2869</v>
      </c>
      <c r="L285" s="10" t="str">
        <f t="shared" si="41"/>
        <v>BERNA PAOLA ROJAS ROA___</v>
      </c>
      <c r="M285" s="10" t="s">
        <v>364</v>
      </c>
      <c r="N285" s="93">
        <v>1122647761</v>
      </c>
      <c r="O285" s="132"/>
      <c r="P285" s="10" t="s">
        <v>2870</v>
      </c>
      <c r="Q285" s="10" t="s">
        <v>124</v>
      </c>
      <c r="R285" s="10" t="s">
        <v>2871</v>
      </c>
      <c r="S285" s="10"/>
      <c r="T285" s="10"/>
      <c r="U285" s="10"/>
      <c r="V285" s="22"/>
      <c r="W285" s="10"/>
      <c r="X285" s="10"/>
      <c r="Y285" s="10" t="s">
        <v>2872</v>
      </c>
      <c r="Z285" s="22">
        <v>3203399236</v>
      </c>
      <c r="AA285" s="22"/>
      <c r="AB285" s="22">
        <v>2</v>
      </c>
      <c r="AC285" s="10">
        <v>0</v>
      </c>
      <c r="AD285" s="99">
        <v>44861</v>
      </c>
      <c r="AE285" s="99">
        <v>44866</v>
      </c>
      <c r="AF285" s="15"/>
      <c r="AG285" s="14">
        <v>44922</v>
      </c>
      <c r="AH285" s="113">
        <v>4520000</v>
      </c>
      <c r="AI285" s="128">
        <v>9040000</v>
      </c>
      <c r="AJ285" s="2" t="s">
        <v>2873</v>
      </c>
      <c r="AK285" s="2" t="s">
        <v>129</v>
      </c>
      <c r="AL285" s="10">
        <v>874</v>
      </c>
      <c r="AM285" t="s">
        <v>2874</v>
      </c>
      <c r="AN285" s="272">
        <v>44865</v>
      </c>
      <c r="AO285" s="10" t="s">
        <v>131</v>
      </c>
      <c r="AP285" t="s">
        <v>2172</v>
      </c>
      <c r="AQ285" s="22">
        <v>5</v>
      </c>
      <c r="AR285" s="10" t="s">
        <v>2650</v>
      </c>
      <c r="AS285" s="10">
        <v>57</v>
      </c>
      <c r="AT285" s="10" t="s">
        <v>2651</v>
      </c>
      <c r="AU285" s="10">
        <v>2172</v>
      </c>
      <c r="AV285" t="s">
        <v>2652</v>
      </c>
      <c r="AW285" s="22"/>
      <c r="AX285" s="22"/>
      <c r="AY285" s="22"/>
      <c r="AZ285" s="22"/>
      <c r="BA285" s="22"/>
      <c r="BB285" s="22"/>
      <c r="BC285" s="22"/>
      <c r="BD285" s="69"/>
      <c r="BE285" s="69"/>
      <c r="BF285" s="69"/>
      <c r="BG285" s="69"/>
      <c r="BH285" s="69"/>
      <c r="BI285" s="69"/>
      <c r="BJ285" s="69"/>
      <c r="BK285" s="69"/>
      <c r="BL285" s="69"/>
      <c r="BM285" s="69"/>
      <c r="BN285" s="5"/>
      <c r="BO285" s="22"/>
      <c r="BP285" s="5"/>
      <c r="BQ285" s="5"/>
      <c r="BR285" s="5"/>
      <c r="BS285" s="5"/>
      <c r="BT285" s="5"/>
      <c r="BU285" s="5"/>
      <c r="BV285" s="5"/>
      <c r="BW285" s="5"/>
      <c r="BX285" s="22"/>
      <c r="BY285" s="113">
        <v>0</v>
      </c>
      <c r="BZ285" s="22"/>
      <c r="CA285" s="22"/>
      <c r="CB285" s="9"/>
      <c r="CC285" s="5"/>
      <c r="CD285" s="5"/>
      <c r="CE285" s="113"/>
      <c r="CF285" s="22"/>
      <c r="CG285" s="22"/>
      <c r="CH285" s="9"/>
      <c r="CI285" s="5"/>
      <c r="CJ285" s="5"/>
      <c r="CK285" s="5"/>
      <c r="CL285" s="5"/>
      <c r="CM285" s="22"/>
      <c r="CN285" s="9"/>
      <c r="CO285" s="5">
        <f t="shared" si="42"/>
        <v>0</v>
      </c>
      <c r="CP285" s="77">
        <f t="shared" si="43"/>
        <v>0</v>
      </c>
      <c r="CQ285" s="77">
        <f t="shared" si="43"/>
        <v>0</v>
      </c>
      <c r="CR285" s="14">
        <v>44922</v>
      </c>
      <c r="CS285" s="5">
        <f t="shared" si="40"/>
        <v>9040000</v>
      </c>
      <c r="CT285" s="5"/>
      <c r="CU285" s="10"/>
      <c r="CV285" s="10"/>
      <c r="CW285" s="10" t="s">
        <v>132</v>
      </c>
      <c r="CX285" s="10" t="s">
        <v>133</v>
      </c>
      <c r="CY285" s="10"/>
      <c r="CZ285" s="10" t="s">
        <v>2408</v>
      </c>
    </row>
    <row r="286" spans="1:106" ht="16.5" customHeight="1">
      <c r="A286" s="119" t="s">
        <v>2875</v>
      </c>
      <c r="B286" s="10">
        <v>2022</v>
      </c>
      <c r="C286" s="244" t="s">
        <v>2876</v>
      </c>
      <c r="D286" s="139" t="s">
        <v>2877</v>
      </c>
      <c r="E286" s="266" t="s">
        <v>2878</v>
      </c>
      <c r="F286" s="10"/>
      <c r="G286" s="10" t="s">
        <v>117</v>
      </c>
      <c r="H286" s="10" t="s">
        <v>118</v>
      </c>
      <c r="I286" s="10" t="s">
        <v>119</v>
      </c>
      <c r="J286" t="s">
        <v>2879</v>
      </c>
      <c r="K286" t="s">
        <v>1299</v>
      </c>
      <c r="L286" s="10" t="str">
        <f t="shared" si="41"/>
        <v>ANA YIVE AGUDELO ORTIZ___</v>
      </c>
      <c r="M286" s="10" t="s">
        <v>364</v>
      </c>
      <c r="N286" s="93">
        <v>52124799</v>
      </c>
      <c r="O286" s="132"/>
      <c r="P286" s="10"/>
      <c r="Q286" s="10" t="s">
        <v>124</v>
      </c>
      <c r="R286" s="10" t="s">
        <v>2592</v>
      </c>
      <c r="S286" s="10"/>
      <c r="T286" s="10"/>
      <c r="U286" s="10"/>
      <c r="V286" s="22"/>
      <c r="W286" s="10"/>
      <c r="X286" s="10"/>
      <c r="Y286" s="10" t="s">
        <v>1296</v>
      </c>
      <c r="Z286" s="22">
        <v>3138353964</v>
      </c>
      <c r="AA286" s="22"/>
      <c r="AB286" s="22">
        <v>2</v>
      </c>
      <c r="AC286" s="10">
        <v>0</v>
      </c>
      <c r="AD286" s="99">
        <v>44868</v>
      </c>
      <c r="AE286" s="99">
        <v>44869</v>
      </c>
      <c r="AF286" s="15"/>
      <c r="AG286" s="14">
        <v>44929</v>
      </c>
      <c r="AH286" s="113">
        <v>2300000</v>
      </c>
      <c r="AI286" s="128">
        <v>4600000</v>
      </c>
      <c r="AJ286" t="s">
        <v>2880</v>
      </c>
      <c r="AK286" s="2" t="s">
        <v>129</v>
      </c>
      <c r="AL286" s="10">
        <v>894</v>
      </c>
      <c r="AM286" t="s">
        <v>2881</v>
      </c>
      <c r="AN286" s="272">
        <v>44869</v>
      </c>
      <c r="AO286" s="10" t="s">
        <v>131</v>
      </c>
      <c r="AP286" t="s">
        <v>2458</v>
      </c>
      <c r="AQ286" s="10">
        <v>1</v>
      </c>
      <c r="AR286" s="10">
        <f>IFERROR(VLOOKUP(AQ286,PROGRAMAS!D171:E228,2,0), )</f>
        <v>0</v>
      </c>
      <c r="AS286" s="10">
        <v>1</v>
      </c>
      <c r="AT286" s="10">
        <f>IFERROR(VLOOKUP(AS286,PROGRAMAS!B171:C228,2,0), )</f>
        <v>0</v>
      </c>
      <c r="AU286" s="10">
        <v>2045</v>
      </c>
      <c r="AV286" s="10">
        <f>IFERROR(VLOOKUP(AU286,PROGRAMAS!G171:I193,2,0), )</f>
        <v>0</v>
      </c>
      <c r="AW286" s="22"/>
      <c r="AX286" s="22"/>
      <c r="AY286" s="22"/>
      <c r="AZ286" s="22"/>
      <c r="BA286" s="22"/>
      <c r="BB286" s="22"/>
      <c r="BC286" s="22"/>
      <c r="BD286" s="69"/>
      <c r="BE286" s="69"/>
      <c r="BF286" s="69"/>
      <c r="BG286" s="69"/>
      <c r="BH286" s="69"/>
      <c r="BI286" s="69"/>
      <c r="BJ286" s="69"/>
      <c r="BK286" s="69"/>
      <c r="BL286" s="69"/>
      <c r="BM286" s="69"/>
      <c r="BN286" s="5"/>
      <c r="BO286" s="22"/>
      <c r="BP286" s="5"/>
      <c r="BQ286" s="5"/>
      <c r="BR286" s="5"/>
      <c r="BS286" s="5"/>
      <c r="BT286" s="5"/>
      <c r="BU286" s="5"/>
      <c r="BV286" s="5"/>
      <c r="BW286" s="5"/>
      <c r="BX286" s="22"/>
      <c r="BY286" s="113">
        <v>0</v>
      </c>
      <c r="BZ286" s="22"/>
      <c r="CA286" s="22"/>
      <c r="CB286" s="9"/>
      <c r="CC286" s="5"/>
      <c r="CD286" s="5"/>
      <c r="CE286" s="113"/>
      <c r="CF286" s="22"/>
      <c r="CG286" s="22"/>
      <c r="CH286" s="9"/>
      <c r="CI286" s="5"/>
      <c r="CJ286" s="5"/>
      <c r="CK286" s="5"/>
      <c r="CL286" s="5"/>
      <c r="CM286" s="22"/>
      <c r="CN286" s="9"/>
      <c r="CO286" s="5">
        <f t="shared" si="42"/>
        <v>0</v>
      </c>
      <c r="CP286" s="77">
        <f t="shared" si="43"/>
        <v>0</v>
      </c>
      <c r="CQ286" s="77">
        <f t="shared" si="43"/>
        <v>0</v>
      </c>
      <c r="CR286" s="14">
        <v>44929</v>
      </c>
      <c r="CS286" s="5">
        <f t="shared" si="40"/>
        <v>4600000</v>
      </c>
      <c r="CT286" s="5"/>
      <c r="CU286" s="10"/>
      <c r="CV286" s="10"/>
      <c r="CW286" s="10" t="s">
        <v>132</v>
      </c>
      <c r="CX286" s="10" t="s">
        <v>133</v>
      </c>
      <c r="CY286" s="10"/>
      <c r="CZ286" s="10" t="s">
        <v>2851</v>
      </c>
    </row>
    <row r="287" spans="1:106" ht="16.5" customHeight="1">
      <c r="A287" s="119" t="s">
        <v>2882</v>
      </c>
      <c r="B287" s="10">
        <v>2022</v>
      </c>
      <c r="C287" s="244" t="s">
        <v>2883</v>
      </c>
      <c r="D287" s="139" t="s">
        <v>2884</v>
      </c>
      <c r="E287" s="266" t="s">
        <v>2885</v>
      </c>
      <c r="F287" s="10"/>
      <c r="G287" s="10" t="s">
        <v>117</v>
      </c>
      <c r="H287" s="10" t="s">
        <v>118</v>
      </c>
      <c r="I287" s="10" t="s">
        <v>119</v>
      </c>
      <c r="J287" t="s">
        <v>2886</v>
      </c>
      <c r="K287" t="s">
        <v>1778</v>
      </c>
      <c r="L287" s="10" t="str">
        <f t="shared" si="41"/>
        <v>JAIRO GONZALEZ TORRES___</v>
      </c>
      <c r="M287" s="10" t="s">
        <v>364</v>
      </c>
      <c r="N287" s="93">
        <v>79326120</v>
      </c>
      <c r="O287" s="132"/>
      <c r="P287" s="10" t="s">
        <v>2377</v>
      </c>
      <c r="Q287" s="10" t="s">
        <v>124</v>
      </c>
      <c r="R287" s="10"/>
      <c r="S287" s="10"/>
      <c r="T287" s="10"/>
      <c r="U287" s="10"/>
      <c r="V287" s="22"/>
      <c r="W287" s="10"/>
      <c r="X287" s="10"/>
      <c r="Y287" s="10" t="s">
        <v>2887</v>
      </c>
      <c r="Z287" s="22">
        <v>3203959050</v>
      </c>
      <c r="AA287" s="22"/>
      <c r="AB287" s="22">
        <v>2</v>
      </c>
      <c r="AC287" s="10">
        <v>0</v>
      </c>
      <c r="AD287" s="99">
        <v>44868</v>
      </c>
      <c r="AE287" s="99">
        <v>44869</v>
      </c>
      <c r="AF287" s="15"/>
      <c r="AG287" s="14">
        <v>44929</v>
      </c>
      <c r="AH287" s="113">
        <v>2300000</v>
      </c>
      <c r="AI287" s="128">
        <v>4600000</v>
      </c>
      <c r="AJ287" s="279" t="s">
        <v>2888</v>
      </c>
      <c r="AK287" s="2" t="s">
        <v>129</v>
      </c>
      <c r="AL287" s="10">
        <v>885</v>
      </c>
      <c r="AM287" t="s">
        <v>2889</v>
      </c>
      <c r="AN287" s="272">
        <v>44869</v>
      </c>
      <c r="AO287" s="10" t="s">
        <v>131</v>
      </c>
      <c r="AP287" t="s">
        <v>1772</v>
      </c>
      <c r="AQ287" s="22">
        <v>1</v>
      </c>
      <c r="AR287" s="10">
        <f>IFERROR(VLOOKUP(AQ287,PROGRAMAS!D90:E147,2,0), )</f>
        <v>0</v>
      </c>
      <c r="AS287" s="10">
        <v>6</v>
      </c>
      <c r="AT287" s="10" t="s">
        <v>2223</v>
      </c>
      <c r="AU287" s="10">
        <v>2094</v>
      </c>
      <c r="AV287" t="s">
        <v>2224</v>
      </c>
      <c r="AW287" s="22"/>
      <c r="AX287" s="22"/>
      <c r="AY287" s="22"/>
      <c r="AZ287" s="22"/>
      <c r="BA287" s="22"/>
      <c r="BB287" s="22"/>
      <c r="BC287" s="22"/>
      <c r="BD287" s="69"/>
      <c r="BE287" s="69"/>
      <c r="BF287" s="69"/>
      <c r="BG287" s="69"/>
      <c r="BH287" s="69"/>
      <c r="BI287" s="69"/>
      <c r="BJ287" s="69"/>
      <c r="BK287" s="69"/>
      <c r="BL287" s="69"/>
      <c r="BM287" s="69"/>
      <c r="BN287" s="5"/>
      <c r="BO287" s="22"/>
      <c r="BP287" s="5"/>
      <c r="BQ287" s="5"/>
      <c r="BR287" s="5"/>
      <c r="BS287" s="5"/>
      <c r="BT287" s="5"/>
      <c r="BU287" s="5"/>
      <c r="BV287" s="5"/>
      <c r="BW287" s="5"/>
      <c r="BX287" s="22"/>
      <c r="BY287" s="113">
        <v>0</v>
      </c>
      <c r="BZ287" s="22"/>
      <c r="CA287" s="22"/>
      <c r="CB287" s="9"/>
      <c r="CC287" s="5"/>
      <c r="CD287" s="5"/>
      <c r="CE287" s="113"/>
      <c r="CF287" s="22"/>
      <c r="CG287" s="22"/>
      <c r="CH287" s="9"/>
      <c r="CI287" s="5"/>
      <c r="CJ287" s="5"/>
      <c r="CK287" s="5"/>
      <c r="CL287" s="5"/>
      <c r="CM287" s="22"/>
      <c r="CN287" s="9"/>
      <c r="CO287" s="5">
        <f t="shared" si="42"/>
        <v>0</v>
      </c>
      <c r="CP287" s="77">
        <f t="shared" si="43"/>
        <v>0</v>
      </c>
      <c r="CQ287" s="77">
        <f t="shared" si="43"/>
        <v>0</v>
      </c>
      <c r="CR287" s="14">
        <v>44929</v>
      </c>
      <c r="CS287" s="5">
        <f t="shared" ref="CS287:CS299" si="44">+AI287+BY287+CE287+CK287</f>
        <v>4600000</v>
      </c>
      <c r="CT287" s="5"/>
      <c r="CU287" s="10"/>
      <c r="CV287" s="10"/>
      <c r="CW287" s="10" t="s">
        <v>132</v>
      </c>
      <c r="CX287" s="10" t="s">
        <v>133</v>
      </c>
      <c r="CY287" s="10"/>
      <c r="CZ287" s="10" t="s">
        <v>2072</v>
      </c>
    </row>
    <row r="288" spans="1:106" ht="16.5" customHeight="1">
      <c r="A288" s="119" t="s">
        <v>2890</v>
      </c>
      <c r="B288" s="10">
        <v>2022</v>
      </c>
      <c r="C288" s="244" t="s">
        <v>2891</v>
      </c>
      <c r="D288" s="139" t="s">
        <v>2892</v>
      </c>
      <c r="E288" s="266" t="s">
        <v>2893</v>
      </c>
      <c r="F288" s="10"/>
      <c r="G288" s="10" t="s">
        <v>2063</v>
      </c>
      <c r="H288" s="10" t="s">
        <v>118</v>
      </c>
      <c r="I288" s="10" t="s">
        <v>2064</v>
      </c>
      <c r="J288" s="325" t="s">
        <v>2894</v>
      </c>
      <c r="K288" t="s">
        <v>2895</v>
      </c>
      <c r="L288" s="10" t="str">
        <f t="shared" si="41"/>
        <v>EMPRESA DE TELECOMUNICACIONES DE BOGOTÁ S.A E.S.P. –ETB___</v>
      </c>
      <c r="M288" s="10" t="s">
        <v>1849</v>
      </c>
      <c r="N288" t="s">
        <v>2896</v>
      </c>
      <c r="O288" s="132"/>
      <c r="P288" s="10"/>
      <c r="Q288" s="10" t="s">
        <v>1850</v>
      </c>
      <c r="R288" s="10"/>
      <c r="S288" s="10"/>
      <c r="T288" s="10"/>
      <c r="U288" s="10"/>
      <c r="V288" s="22"/>
      <c r="W288" s="10"/>
      <c r="X288" s="10"/>
      <c r="Y288" s="10" t="s">
        <v>2897</v>
      </c>
      <c r="Z288" s="22">
        <v>2423773</v>
      </c>
      <c r="AA288" s="22"/>
      <c r="AB288" s="22">
        <v>10</v>
      </c>
      <c r="AC288" s="10">
        <v>0</v>
      </c>
      <c r="AD288" s="99"/>
      <c r="AE288" s="99">
        <v>44864</v>
      </c>
      <c r="AF288" s="15"/>
      <c r="AG288" s="14">
        <v>45167</v>
      </c>
      <c r="AH288" s="113"/>
      <c r="AI288" s="128">
        <v>42533599</v>
      </c>
      <c r="AJ288" s="11"/>
      <c r="AK288" s="11"/>
      <c r="AL288" s="10">
        <v>872</v>
      </c>
      <c r="AM288" t="s">
        <v>2898</v>
      </c>
      <c r="AN288" s="272">
        <v>44862</v>
      </c>
      <c r="AO288" s="10" t="s">
        <v>1856</v>
      </c>
      <c r="AP288" s="93" t="s">
        <v>2899</v>
      </c>
      <c r="AQ288" s="22"/>
      <c r="AR288" s="10"/>
      <c r="AS288" s="10"/>
      <c r="AT288" s="10"/>
      <c r="AU288" s="10"/>
      <c r="AV288" s="10"/>
      <c r="AW288" s="22"/>
      <c r="AX288" s="22"/>
      <c r="AY288" s="22"/>
      <c r="AZ288" s="22"/>
      <c r="BA288" s="22"/>
      <c r="BB288" s="22"/>
      <c r="BC288" s="22"/>
      <c r="BD288" s="69"/>
      <c r="BE288" s="69"/>
      <c r="BF288" s="69"/>
      <c r="BG288" s="69"/>
      <c r="BH288" s="69"/>
      <c r="BI288" s="69"/>
      <c r="BJ288" s="69"/>
      <c r="BK288" s="69"/>
      <c r="BL288" s="69"/>
      <c r="BM288" s="69"/>
      <c r="BN288" s="5"/>
      <c r="BO288" s="22"/>
      <c r="BP288" s="5"/>
      <c r="BQ288" s="5"/>
      <c r="BR288" s="5"/>
      <c r="BS288" s="5"/>
      <c r="BT288" s="5"/>
      <c r="BU288" s="5"/>
      <c r="BV288" s="5"/>
      <c r="BW288" s="5"/>
      <c r="BX288" s="22"/>
      <c r="BY288" s="113">
        <v>0</v>
      </c>
      <c r="BZ288" s="22"/>
      <c r="CA288" s="22"/>
      <c r="CB288" s="9"/>
      <c r="CC288" s="5"/>
      <c r="CD288" s="5"/>
      <c r="CE288" s="113"/>
      <c r="CF288" s="22"/>
      <c r="CG288" s="22"/>
      <c r="CH288" s="9"/>
      <c r="CI288" s="5"/>
      <c r="CJ288" s="5"/>
      <c r="CK288" s="5"/>
      <c r="CL288" s="5"/>
      <c r="CM288" s="22"/>
      <c r="CN288" s="9"/>
      <c r="CO288" s="5">
        <f t="shared" si="42"/>
        <v>0</v>
      </c>
      <c r="CP288" s="77">
        <f t="shared" si="43"/>
        <v>0</v>
      </c>
      <c r="CQ288" s="77">
        <f t="shared" si="43"/>
        <v>0</v>
      </c>
      <c r="CR288" s="14">
        <v>45167</v>
      </c>
      <c r="CS288" s="5">
        <f t="shared" si="44"/>
        <v>42533599</v>
      </c>
      <c r="CT288" s="5"/>
      <c r="CU288" s="10"/>
      <c r="CV288" s="10"/>
      <c r="CW288" s="10" t="s">
        <v>132</v>
      </c>
      <c r="CX288" s="10" t="s">
        <v>133</v>
      </c>
      <c r="CY288" s="10"/>
      <c r="CZ288" s="10" t="s">
        <v>2512</v>
      </c>
    </row>
    <row r="289" spans="1:104" ht="16.5" customHeight="1">
      <c r="A289" s="119" t="s">
        <v>2900</v>
      </c>
      <c r="B289" s="10">
        <v>2022</v>
      </c>
      <c r="C289" s="244" t="s">
        <v>2901</v>
      </c>
      <c r="D289" s="139" t="s">
        <v>2902</v>
      </c>
      <c r="E289" s="266" t="s">
        <v>2903</v>
      </c>
      <c r="F289" s="10"/>
      <c r="G289" s="10" t="s">
        <v>2541</v>
      </c>
      <c r="H289" s="10"/>
      <c r="I289" s="10"/>
      <c r="J289" s="127"/>
      <c r="K289" s="10"/>
      <c r="L289" s="10" t="str">
        <f t="shared" si="41"/>
        <v>___</v>
      </c>
      <c r="M289" s="10"/>
      <c r="N289" s="93"/>
      <c r="O289" s="132"/>
      <c r="P289" s="10"/>
      <c r="Q289" s="10"/>
      <c r="R289" s="10"/>
      <c r="S289" s="10"/>
      <c r="T289" s="10"/>
      <c r="U289" s="10"/>
      <c r="V289" s="22"/>
      <c r="W289" s="10"/>
      <c r="X289" s="10"/>
      <c r="Y289" s="10"/>
      <c r="Z289" s="22"/>
      <c r="AA289" s="22"/>
      <c r="AB289" s="22"/>
      <c r="AC289" s="10"/>
      <c r="AD289" s="99"/>
      <c r="AE289" s="99"/>
      <c r="AF289" s="15"/>
      <c r="AG289" s="14"/>
      <c r="AH289" s="113"/>
      <c r="AI289" s="128"/>
      <c r="AJ289" s="11"/>
      <c r="AK289" s="11"/>
      <c r="AL289" s="10"/>
      <c r="AM289"/>
      <c r="AN289" s="73"/>
      <c r="AO289" s="10"/>
      <c r="AP289" s="93"/>
      <c r="AQ289" s="22"/>
      <c r="AR289" s="10"/>
      <c r="AS289" s="10"/>
      <c r="AT289" s="10"/>
      <c r="AU289" s="10"/>
      <c r="AV289" s="10"/>
      <c r="AW289" s="22"/>
      <c r="AX289" s="22"/>
      <c r="AY289" s="22"/>
      <c r="AZ289" s="22"/>
      <c r="BA289" s="22"/>
      <c r="BB289" s="22"/>
      <c r="BC289" s="22"/>
      <c r="BD289" s="69"/>
      <c r="BE289" s="69"/>
      <c r="BF289" s="69"/>
      <c r="BG289" s="69"/>
      <c r="BH289" s="69"/>
      <c r="BI289" s="69"/>
      <c r="BJ289" s="69"/>
      <c r="BK289" s="69"/>
      <c r="BL289" s="69"/>
      <c r="BM289" s="69"/>
      <c r="BN289" s="5"/>
      <c r="BO289" s="22"/>
      <c r="BP289" s="5"/>
      <c r="BQ289" s="5"/>
      <c r="BR289" s="5"/>
      <c r="BS289" s="5"/>
      <c r="BT289" s="5"/>
      <c r="BU289" s="5"/>
      <c r="BV289" s="5"/>
      <c r="BW289" s="5"/>
      <c r="BX289" s="22"/>
      <c r="BY289" s="113">
        <v>0</v>
      </c>
      <c r="BZ289" s="22"/>
      <c r="CA289" s="22"/>
      <c r="CB289" s="9"/>
      <c r="CC289" s="5"/>
      <c r="CD289" s="5"/>
      <c r="CE289" s="113"/>
      <c r="CF289" s="22"/>
      <c r="CG289" s="22"/>
      <c r="CH289" s="9"/>
      <c r="CI289" s="5"/>
      <c r="CJ289" s="5"/>
      <c r="CK289" s="5"/>
      <c r="CL289" s="5"/>
      <c r="CM289" s="22"/>
      <c r="CN289" s="9"/>
      <c r="CO289" s="5">
        <f t="shared" si="42"/>
        <v>0</v>
      </c>
      <c r="CP289" s="77">
        <f t="shared" si="43"/>
        <v>0</v>
      </c>
      <c r="CQ289" s="77">
        <f t="shared" si="43"/>
        <v>0</v>
      </c>
      <c r="CR289" s="116"/>
      <c r="CS289" s="5">
        <f t="shared" si="44"/>
        <v>0</v>
      </c>
      <c r="CT289" s="5"/>
      <c r="CU289" s="10"/>
      <c r="CV289" s="10"/>
      <c r="CW289" s="10"/>
      <c r="CX289" s="10"/>
      <c r="CY289" s="10"/>
    </row>
    <row r="290" spans="1:104" ht="16.5" customHeight="1">
      <c r="A290" s="119" t="s">
        <v>2904</v>
      </c>
      <c r="B290" s="10">
        <v>2022</v>
      </c>
      <c r="C290" s="244" t="s">
        <v>2905</v>
      </c>
      <c r="D290" s="139" t="s">
        <v>2906</v>
      </c>
      <c r="E290" s="266" t="s">
        <v>2907</v>
      </c>
      <c r="F290" s="10"/>
      <c r="G290" s="10" t="s">
        <v>117</v>
      </c>
      <c r="H290" s="10" t="s">
        <v>118</v>
      </c>
      <c r="I290" s="10" t="s">
        <v>119</v>
      </c>
      <c r="J290" t="s">
        <v>2908</v>
      </c>
      <c r="K290" t="s">
        <v>2909</v>
      </c>
      <c r="L290" s="10" t="str">
        <f t="shared" si="41"/>
        <v>DAVID RICARDO OSPINA ORTEGON___</v>
      </c>
      <c r="M290" s="10" t="s">
        <v>364</v>
      </c>
      <c r="N290" s="93">
        <v>1012448646</v>
      </c>
      <c r="O290" s="132"/>
      <c r="P290" s="10" t="s">
        <v>2377</v>
      </c>
      <c r="Q290" s="10" t="s">
        <v>124</v>
      </c>
      <c r="R290" s="10"/>
      <c r="S290" s="10"/>
      <c r="T290" s="10"/>
      <c r="U290" s="10"/>
      <c r="V290" s="22"/>
      <c r="W290" s="10"/>
      <c r="X290" s="10"/>
      <c r="Y290" s="10"/>
      <c r="Z290" s="22">
        <v>3043979353</v>
      </c>
      <c r="AA290" s="22"/>
      <c r="AB290" s="22">
        <v>2</v>
      </c>
      <c r="AC290" s="10">
        <v>0</v>
      </c>
      <c r="AD290" s="99">
        <v>44868</v>
      </c>
      <c r="AE290" s="99">
        <v>44873</v>
      </c>
      <c r="AF290" s="15"/>
      <c r="AG290" s="14">
        <v>44933</v>
      </c>
      <c r="AH290" s="113">
        <v>2800000</v>
      </c>
      <c r="AI290" s="128">
        <v>5600000</v>
      </c>
      <c r="AJ290" s="11"/>
      <c r="AK290" s="11"/>
      <c r="AL290" s="10"/>
      <c r="AM290"/>
      <c r="AN290" s="73"/>
      <c r="AO290" s="10"/>
      <c r="AP290" s="93"/>
      <c r="AQ290" s="22"/>
      <c r="AR290" s="10"/>
      <c r="AS290" s="10"/>
      <c r="AT290" s="10"/>
      <c r="AU290" s="10"/>
      <c r="AV290" s="10"/>
      <c r="AW290" s="22"/>
      <c r="AX290" s="22"/>
      <c r="AY290" s="22"/>
      <c r="AZ290" s="22"/>
      <c r="BA290" s="22"/>
      <c r="BB290" s="22"/>
      <c r="BC290" s="22"/>
      <c r="BD290" s="69"/>
      <c r="BE290" s="69"/>
      <c r="BF290" s="69"/>
      <c r="BG290" s="69"/>
      <c r="BH290" s="69"/>
      <c r="BI290" s="69"/>
      <c r="BJ290" s="69"/>
      <c r="BK290" s="69"/>
      <c r="BL290" s="69"/>
      <c r="BM290" s="69"/>
      <c r="BN290" s="5"/>
      <c r="BO290" s="22"/>
      <c r="BP290" s="5"/>
      <c r="BQ290" s="5"/>
      <c r="BR290" s="5"/>
      <c r="BS290" s="5"/>
      <c r="BT290" s="5"/>
      <c r="BU290" s="5"/>
      <c r="BV290" s="5"/>
      <c r="BW290" s="5"/>
      <c r="BX290" s="22"/>
      <c r="BY290" s="113">
        <v>0</v>
      </c>
      <c r="BZ290" s="22"/>
      <c r="CA290" s="22"/>
      <c r="CB290" s="9"/>
      <c r="CC290" s="5"/>
      <c r="CD290" s="5"/>
      <c r="CE290" s="113"/>
      <c r="CF290" s="22"/>
      <c r="CG290" s="22"/>
      <c r="CH290" s="9"/>
      <c r="CI290" s="5"/>
      <c r="CJ290" s="5"/>
      <c r="CK290" s="5"/>
      <c r="CL290" s="5"/>
      <c r="CM290" s="22"/>
      <c r="CN290" s="9"/>
      <c r="CO290" s="5">
        <f t="shared" si="42"/>
        <v>0</v>
      </c>
      <c r="CP290" s="77">
        <f t="shared" si="43"/>
        <v>0</v>
      </c>
      <c r="CQ290" s="77">
        <f t="shared" si="43"/>
        <v>0</v>
      </c>
      <c r="CR290" s="14">
        <v>44933</v>
      </c>
      <c r="CS290" s="5">
        <f t="shared" si="44"/>
        <v>5600000</v>
      </c>
      <c r="CT290" s="5"/>
      <c r="CU290" s="10"/>
      <c r="CV290" s="10"/>
      <c r="CW290" s="10" t="s">
        <v>2910</v>
      </c>
      <c r="CX290" s="329" t="s">
        <v>133</v>
      </c>
      <c r="CY290" s="10"/>
      <c r="CZ290" s="10" t="s">
        <v>2512</v>
      </c>
    </row>
    <row r="291" spans="1:104" ht="16.5" customHeight="1">
      <c r="A291" s="119" t="s">
        <v>2911</v>
      </c>
      <c r="B291" s="10">
        <v>2022</v>
      </c>
      <c r="C291" s="244" t="s">
        <v>2905</v>
      </c>
      <c r="D291" s="139" t="s">
        <v>2912</v>
      </c>
      <c r="E291" s="266" t="s">
        <v>2907</v>
      </c>
      <c r="F291" s="10"/>
      <c r="G291" s="10" t="s">
        <v>117</v>
      </c>
      <c r="H291" s="10" t="s">
        <v>118</v>
      </c>
      <c r="I291" s="10" t="s">
        <v>119</v>
      </c>
      <c r="J291" t="s">
        <v>2908</v>
      </c>
      <c r="K291" t="s">
        <v>2913</v>
      </c>
      <c r="L291" s="10" t="str">
        <f t="shared" si="41"/>
        <v>NANCY YAMILE TORRES GAHONA___</v>
      </c>
      <c r="M291" s="10" t="s">
        <v>364</v>
      </c>
      <c r="N291" s="93">
        <v>1033688308</v>
      </c>
      <c r="O291" s="132"/>
      <c r="P291" s="10" t="s">
        <v>123</v>
      </c>
      <c r="Q291" s="10" t="s">
        <v>124</v>
      </c>
      <c r="R291" s="10"/>
      <c r="S291" s="10"/>
      <c r="T291" s="10"/>
      <c r="U291" s="10"/>
      <c r="V291" s="22"/>
      <c r="W291" s="10"/>
      <c r="X291" s="10"/>
      <c r="Y291" s="10" t="s">
        <v>2914</v>
      </c>
      <c r="Z291" s="22">
        <v>317012236</v>
      </c>
      <c r="AA291" s="22"/>
      <c r="AB291" s="22">
        <v>2</v>
      </c>
      <c r="AC291" s="10">
        <v>0</v>
      </c>
      <c r="AD291" s="99">
        <v>44868</v>
      </c>
      <c r="AE291" s="99">
        <v>44874</v>
      </c>
      <c r="AF291" s="15"/>
      <c r="AG291" s="14">
        <v>44934</v>
      </c>
      <c r="AH291" s="113">
        <v>2800000</v>
      </c>
      <c r="AI291" s="128">
        <v>5600000</v>
      </c>
      <c r="AJ291" s="11"/>
      <c r="AK291" s="11"/>
      <c r="AL291" s="10"/>
      <c r="AM291"/>
      <c r="AN291" s="73"/>
      <c r="AO291" s="10"/>
      <c r="AP291" s="93"/>
      <c r="AQ291" s="22"/>
      <c r="AR291" s="10"/>
      <c r="AS291" s="10"/>
      <c r="AT291" s="10"/>
      <c r="AU291" s="10"/>
      <c r="AV291" s="10"/>
      <c r="AW291" s="22"/>
      <c r="AX291" s="22"/>
      <c r="AY291" s="22"/>
      <c r="AZ291" s="22"/>
      <c r="BA291" s="22"/>
      <c r="BB291" s="22"/>
      <c r="BC291" s="22"/>
      <c r="BD291" s="69"/>
      <c r="BE291" s="69"/>
      <c r="BF291" s="69"/>
      <c r="BG291" s="69"/>
      <c r="BH291" s="69"/>
      <c r="BI291" s="69"/>
      <c r="BJ291" s="69"/>
      <c r="BK291" s="69"/>
      <c r="BL291" s="69"/>
      <c r="BM291" s="69"/>
      <c r="BN291" s="5"/>
      <c r="BO291" s="22"/>
      <c r="BP291" s="5"/>
      <c r="BQ291" s="5"/>
      <c r="BR291" s="5"/>
      <c r="BS291" s="5"/>
      <c r="BT291" s="5"/>
      <c r="BU291" s="5"/>
      <c r="BV291" s="5"/>
      <c r="BW291" s="5"/>
      <c r="BX291" s="22"/>
      <c r="BY291" s="113">
        <v>0</v>
      </c>
      <c r="BZ291" s="22"/>
      <c r="CA291" s="22"/>
      <c r="CB291" s="9"/>
      <c r="CC291" s="5"/>
      <c r="CD291" s="5"/>
      <c r="CE291" s="113"/>
      <c r="CF291" s="22"/>
      <c r="CG291" s="22"/>
      <c r="CH291" s="9"/>
      <c r="CI291" s="5"/>
      <c r="CJ291" s="5"/>
      <c r="CK291" s="5"/>
      <c r="CL291" s="5"/>
      <c r="CM291" s="22"/>
      <c r="CN291" s="9"/>
      <c r="CO291" s="5">
        <f t="shared" si="42"/>
        <v>0</v>
      </c>
      <c r="CP291" s="77">
        <f t="shared" si="43"/>
        <v>0</v>
      </c>
      <c r="CQ291" s="77">
        <f t="shared" si="43"/>
        <v>0</v>
      </c>
      <c r="CR291" s="14">
        <v>44934</v>
      </c>
      <c r="CS291" s="5">
        <f t="shared" si="44"/>
        <v>5600000</v>
      </c>
      <c r="CT291" s="5"/>
      <c r="CU291" s="10"/>
      <c r="CV291" s="10"/>
      <c r="CW291" s="10" t="s">
        <v>2910</v>
      </c>
      <c r="CX291" s="329" t="s">
        <v>133</v>
      </c>
      <c r="CY291" s="10"/>
      <c r="CZ291" s="10" t="s">
        <v>2512</v>
      </c>
    </row>
    <row r="292" spans="1:104" ht="16.5" customHeight="1">
      <c r="A292" s="119" t="s">
        <v>2915</v>
      </c>
      <c r="B292" s="10">
        <v>2022</v>
      </c>
      <c r="C292" s="244" t="s">
        <v>2916</v>
      </c>
      <c r="D292" s="139" t="s">
        <v>2917</v>
      </c>
      <c r="E292" s="266" t="s">
        <v>2918</v>
      </c>
      <c r="F292" s="10"/>
      <c r="G292" s="10" t="s">
        <v>1987</v>
      </c>
      <c r="H292" s="10" t="s">
        <v>1865</v>
      </c>
      <c r="I292" s="10" t="s">
        <v>2078</v>
      </c>
      <c r="J292" t="s">
        <v>2919</v>
      </c>
      <c r="K292" t="s">
        <v>2920</v>
      </c>
      <c r="L292" s="10" t="str">
        <f t="shared" si="41"/>
        <v>COMERCIALIZADORA P&amp;H S.A.S___</v>
      </c>
      <c r="M292" s="10" t="s">
        <v>1849</v>
      </c>
      <c r="N292" s="93" t="s">
        <v>2921</v>
      </c>
      <c r="O292" s="132"/>
      <c r="P292" s="10"/>
      <c r="Q292" s="10" t="s">
        <v>1850</v>
      </c>
      <c r="R292" s="10"/>
      <c r="S292" s="10"/>
      <c r="T292" s="10"/>
      <c r="U292" s="10"/>
      <c r="V292" s="22"/>
      <c r="W292" s="10"/>
      <c r="X292" s="10"/>
      <c r="Y292" s="10"/>
      <c r="Z292" s="22"/>
      <c r="AA292" s="22"/>
      <c r="AB292" s="22"/>
      <c r="AC292" s="10"/>
      <c r="AD292" s="99"/>
      <c r="AE292" s="99"/>
      <c r="AF292" s="15"/>
      <c r="AG292" s="14"/>
      <c r="AH292" s="113"/>
      <c r="AI292" s="128">
        <v>113858000</v>
      </c>
      <c r="AJ292" s="11"/>
      <c r="AK292" s="11"/>
      <c r="AL292" s="10"/>
      <c r="AM292"/>
      <c r="AN292" s="73"/>
      <c r="AO292" s="10"/>
      <c r="AP292" s="93"/>
      <c r="AQ292" s="22"/>
      <c r="AR292" s="10"/>
      <c r="AS292" s="10"/>
      <c r="AT292" s="10"/>
      <c r="AU292" s="10"/>
      <c r="AV292" s="10"/>
      <c r="AW292" s="22"/>
      <c r="AX292" s="22"/>
      <c r="AY292" s="22"/>
      <c r="AZ292" s="22"/>
      <c r="BA292" s="22"/>
      <c r="BB292" s="22"/>
      <c r="BC292" s="22"/>
      <c r="BD292" s="69"/>
      <c r="BE292" s="69"/>
      <c r="BF292" s="69"/>
      <c r="BG292" s="69"/>
      <c r="BH292" s="69"/>
      <c r="BI292" s="69"/>
      <c r="BJ292" s="69"/>
      <c r="BK292" s="69"/>
      <c r="BL292" s="69"/>
      <c r="BM292" s="69"/>
      <c r="BN292" s="5"/>
      <c r="BO292" s="22"/>
      <c r="BP292" s="5"/>
      <c r="BQ292" s="5"/>
      <c r="BR292" s="5"/>
      <c r="BS292" s="5"/>
      <c r="BT292" s="5"/>
      <c r="BU292" s="5"/>
      <c r="BV292" s="5"/>
      <c r="BW292" s="5"/>
      <c r="BX292" s="22"/>
      <c r="BY292" s="113">
        <v>0</v>
      </c>
      <c r="BZ292" s="22"/>
      <c r="CA292" s="22"/>
      <c r="CB292" s="9"/>
      <c r="CC292" s="5"/>
      <c r="CD292" s="5"/>
      <c r="CE292" s="113"/>
      <c r="CF292" s="22"/>
      <c r="CG292" s="22"/>
      <c r="CH292" s="9"/>
      <c r="CI292" s="5"/>
      <c r="CJ292" s="5"/>
      <c r="CK292" s="5"/>
      <c r="CL292" s="5"/>
      <c r="CM292" s="22"/>
      <c r="CN292" s="9"/>
      <c r="CO292" s="5">
        <f t="shared" si="42"/>
        <v>0</v>
      </c>
      <c r="CP292" s="77">
        <f t="shared" si="43"/>
        <v>0</v>
      </c>
      <c r="CQ292" s="77">
        <f t="shared" si="43"/>
        <v>0</v>
      </c>
      <c r="CR292" s="116"/>
      <c r="CS292" s="5">
        <f t="shared" si="44"/>
        <v>113858000</v>
      </c>
      <c r="CT292" s="5"/>
      <c r="CU292" s="10"/>
      <c r="CV292" s="10"/>
      <c r="CW292" s="10"/>
      <c r="CX292" s="10"/>
      <c r="CY292" s="10"/>
    </row>
    <row r="293" spans="1:104" ht="16.5" customHeight="1">
      <c r="A293" s="119" t="s">
        <v>2922</v>
      </c>
      <c r="B293" s="10">
        <v>2022</v>
      </c>
      <c r="C293" s="244" t="s">
        <v>2860</v>
      </c>
      <c r="D293" s="139" t="s">
        <v>2923</v>
      </c>
      <c r="E293" s="266" t="s">
        <v>2862</v>
      </c>
      <c r="F293" s="10"/>
      <c r="G293" s="10" t="s">
        <v>117</v>
      </c>
      <c r="H293" s="10" t="s">
        <v>118</v>
      </c>
      <c r="I293" s="10" t="s">
        <v>119</v>
      </c>
      <c r="J293" t="s">
        <v>2924</v>
      </c>
      <c r="K293" t="s">
        <v>1747</v>
      </c>
      <c r="L293" s="10" t="str">
        <f t="shared" si="41"/>
        <v>SANTIAGO ENRIQUE SALAZAR OSPINA___</v>
      </c>
      <c r="M293" s="10" t="s">
        <v>364</v>
      </c>
      <c r="N293" s="93">
        <v>1032479457</v>
      </c>
      <c r="O293" s="132"/>
      <c r="P293" s="10" t="s">
        <v>123</v>
      </c>
      <c r="Q293" s="10" t="s">
        <v>124</v>
      </c>
      <c r="R293" s="10"/>
      <c r="S293" s="10"/>
      <c r="T293" s="10"/>
      <c r="U293" s="10"/>
      <c r="V293" s="22"/>
      <c r="W293" s="10"/>
      <c r="X293" s="10"/>
      <c r="Y293" s="10" t="s">
        <v>2925</v>
      </c>
      <c r="Z293" s="22">
        <v>4161216</v>
      </c>
      <c r="AA293" s="22"/>
      <c r="AB293" s="22">
        <v>2</v>
      </c>
      <c r="AC293" s="10">
        <v>0</v>
      </c>
      <c r="AD293" s="99">
        <v>44868</v>
      </c>
      <c r="AE293" s="99">
        <v>44873</v>
      </c>
      <c r="AF293" s="15"/>
      <c r="AG293" s="14">
        <v>44933</v>
      </c>
      <c r="AH293" s="113">
        <v>4520000</v>
      </c>
      <c r="AI293" s="128">
        <v>9040000</v>
      </c>
      <c r="AJ293" s="11"/>
      <c r="AK293" s="11"/>
      <c r="AL293" s="10"/>
      <c r="AM293"/>
      <c r="AN293" s="73"/>
      <c r="AO293" s="10"/>
      <c r="AP293" s="93"/>
      <c r="AQ293" s="22"/>
      <c r="AR293" s="10"/>
      <c r="AS293" s="10"/>
      <c r="AT293" s="10"/>
      <c r="AU293" s="10"/>
      <c r="AV293" s="10"/>
      <c r="AW293" s="22"/>
      <c r="AX293" s="22"/>
      <c r="AY293" s="22"/>
      <c r="AZ293" s="22"/>
      <c r="BA293" s="22"/>
      <c r="BB293" s="22"/>
      <c r="BC293" s="22"/>
      <c r="BD293" s="69"/>
      <c r="BE293" s="69"/>
      <c r="BF293" s="69"/>
      <c r="BG293" s="69"/>
      <c r="BH293" s="69"/>
      <c r="BI293" s="69"/>
      <c r="BJ293" s="69"/>
      <c r="BK293" s="69"/>
      <c r="BL293" s="69"/>
      <c r="BM293" s="69"/>
      <c r="BN293" s="5"/>
      <c r="BO293" s="22"/>
      <c r="BP293" s="5"/>
      <c r="BQ293" s="5"/>
      <c r="BR293" s="5"/>
      <c r="BS293" s="5"/>
      <c r="BT293" s="5"/>
      <c r="BU293" s="5"/>
      <c r="BV293" s="5"/>
      <c r="BW293" s="5"/>
      <c r="BX293" s="22"/>
      <c r="BY293" s="113">
        <v>0</v>
      </c>
      <c r="BZ293" s="22"/>
      <c r="CA293" s="22"/>
      <c r="CB293" s="9"/>
      <c r="CC293" s="5"/>
      <c r="CD293" s="5"/>
      <c r="CE293" s="113"/>
      <c r="CF293" s="22"/>
      <c r="CG293" s="22"/>
      <c r="CH293" s="9"/>
      <c r="CI293" s="5"/>
      <c r="CJ293" s="5"/>
      <c r="CK293" s="5"/>
      <c r="CL293" s="5"/>
      <c r="CM293" s="22"/>
      <c r="CN293" s="9"/>
      <c r="CO293" s="5">
        <f t="shared" si="42"/>
        <v>0</v>
      </c>
      <c r="CP293" s="77">
        <f t="shared" si="43"/>
        <v>0</v>
      </c>
      <c r="CQ293" s="77">
        <f t="shared" si="43"/>
        <v>0</v>
      </c>
      <c r="CR293" s="14">
        <v>44933</v>
      </c>
      <c r="CS293" s="5">
        <f t="shared" si="44"/>
        <v>9040000</v>
      </c>
      <c r="CT293" s="5"/>
      <c r="CU293" s="10"/>
      <c r="CV293" s="10"/>
      <c r="CW293" s="10" t="s">
        <v>2926</v>
      </c>
      <c r="CX293" s="10" t="s">
        <v>133</v>
      </c>
      <c r="CY293" s="10"/>
      <c r="CZ293" s="10" t="s">
        <v>2408</v>
      </c>
    </row>
    <row r="294" spans="1:104" ht="16.5" customHeight="1">
      <c r="A294" s="119" t="s">
        <v>2927</v>
      </c>
      <c r="B294" s="10">
        <v>2022</v>
      </c>
      <c r="C294" s="308" t="s">
        <v>2928</v>
      </c>
      <c r="D294" s="139" t="s">
        <v>2929</v>
      </c>
      <c r="E294" s="266" t="s">
        <v>2930</v>
      </c>
      <c r="F294" s="10"/>
      <c r="G294" s="10" t="s">
        <v>117</v>
      </c>
      <c r="H294" s="10" t="s">
        <v>118</v>
      </c>
      <c r="I294" s="10" t="s">
        <v>119</v>
      </c>
      <c r="J294" t="s">
        <v>1337</v>
      </c>
      <c r="K294" t="s">
        <v>2931</v>
      </c>
      <c r="L294" s="10" t="str">
        <f t="shared" si="41"/>
        <v>BENJAMIN BERNARDO PERDOMO CAJAMARCA___</v>
      </c>
      <c r="M294" s="10" t="s">
        <v>364</v>
      </c>
      <c r="N294" s="93">
        <v>79323115</v>
      </c>
      <c r="O294" s="132"/>
      <c r="P294" s="10"/>
      <c r="Q294" s="10" t="s">
        <v>124</v>
      </c>
      <c r="R294" s="10"/>
      <c r="S294" s="10"/>
      <c r="T294" s="10"/>
      <c r="U294" s="10"/>
      <c r="V294" s="22"/>
      <c r="W294" s="10"/>
      <c r="X294" s="10"/>
      <c r="Y294" s="10"/>
      <c r="Z294" s="22">
        <v>3213400420</v>
      </c>
      <c r="AA294" s="22"/>
      <c r="AB294" s="22">
        <v>2</v>
      </c>
      <c r="AC294" s="10">
        <v>0</v>
      </c>
      <c r="AD294" s="99">
        <v>44873</v>
      </c>
      <c r="AE294" s="99"/>
      <c r="AF294" s="15"/>
      <c r="AG294" s="14"/>
      <c r="AH294" s="113">
        <v>4520000</v>
      </c>
      <c r="AI294" s="128">
        <v>9040000</v>
      </c>
      <c r="AJ294" s="11"/>
      <c r="AK294" s="11"/>
      <c r="AL294" s="10"/>
      <c r="AM294"/>
      <c r="AN294" s="73"/>
      <c r="AO294" s="10"/>
      <c r="AP294" s="93"/>
      <c r="AQ294" s="22"/>
      <c r="AR294" s="10"/>
      <c r="AS294" s="10"/>
      <c r="AT294" s="10"/>
      <c r="AU294" s="10"/>
      <c r="AV294" s="10"/>
      <c r="AW294" s="22"/>
      <c r="AX294" s="22"/>
      <c r="AY294" s="22"/>
      <c r="AZ294" s="22"/>
      <c r="BA294" s="22"/>
      <c r="BB294" s="22"/>
      <c r="BC294" s="22"/>
      <c r="BD294" s="69"/>
      <c r="BE294" s="69"/>
      <c r="BF294" s="69"/>
      <c r="BG294" s="69"/>
      <c r="BH294" s="69"/>
      <c r="BI294" s="69"/>
      <c r="BJ294" s="69"/>
      <c r="BK294" s="69"/>
      <c r="BL294" s="69"/>
      <c r="BM294" s="69"/>
      <c r="BN294" s="5"/>
      <c r="BO294" s="22"/>
      <c r="BP294" s="5"/>
      <c r="BQ294" s="5"/>
      <c r="BR294" s="5"/>
      <c r="BS294" s="5"/>
      <c r="BT294" s="5"/>
      <c r="BU294" s="5"/>
      <c r="BV294" s="5"/>
      <c r="BW294" s="5"/>
      <c r="BX294" s="22"/>
      <c r="BY294" s="113">
        <v>0</v>
      </c>
      <c r="BZ294" s="22"/>
      <c r="CA294" s="22"/>
      <c r="CB294" s="9"/>
      <c r="CC294" s="5"/>
      <c r="CD294" s="5"/>
      <c r="CE294" s="113"/>
      <c r="CF294" s="22"/>
      <c r="CG294" s="22"/>
      <c r="CH294" s="9"/>
      <c r="CI294" s="5"/>
      <c r="CJ294" s="5"/>
      <c r="CK294" s="5"/>
      <c r="CL294" s="5"/>
      <c r="CM294" s="22"/>
      <c r="CN294" s="9"/>
      <c r="CO294" s="5">
        <f t="shared" si="42"/>
        <v>0</v>
      </c>
      <c r="CP294" s="77">
        <f t="shared" si="43"/>
        <v>0</v>
      </c>
      <c r="CQ294" s="77">
        <f t="shared" si="43"/>
        <v>0</v>
      </c>
      <c r="CR294" s="116"/>
      <c r="CS294" s="5">
        <f t="shared" si="44"/>
        <v>9040000</v>
      </c>
      <c r="CT294" s="5"/>
      <c r="CU294" s="10"/>
      <c r="CV294" s="10"/>
      <c r="CW294" s="10" t="s">
        <v>2155</v>
      </c>
      <c r="CX294" s="10" t="s">
        <v>2155</v>
      </c>
      <c r="CY294" s="10"/>
      <c r="CZ294" s="10" t="s">
        <v>1995</v>
      </c>
    </row>
    <row r="295" spans="1:104" ht="16.5" customHeight="1">
      <c r="A295" s="119" t="s">
        <v>2932</v>
      </c>
      <c r="B295" s="10">
        <v>2022</v>
      </c>
      <c r="C295" s="244" t="s">
        <v>2933</v>
      </c>
      <c r="D295" s="139" t="s">
        <v>2934</v>
      </c>
      <c r="E295" s="266" t="s">
        <v>2935</v>
      </c>
      <c r="F295" s="10"/>
      <c r="G295" s="10" t="s">
        <v>117</v>
      </c>
      <c r="H295" s="10" t="s">
        <v>118</v>
      </c>
      <c r="I295" s="10" t="s">
        <v>119</v>
      </c>
      <c r="J295" t="s">
        <v>2936</v>
      </c>
      <c r="K295" t="s">
        <v>2937</v>
      </c>
      <c r="L295" s="10" t="str">
        <f t="shared" si="41"/>
        <v>MARIELENA BECERRA RODRIGUEZ___</v>
      </c>
      <c r="M295" s="10" t="s">
        <v>364</v>
      </c>
      <c r="N295" s="93">
        <v>1018474597</v>
      </c>
      <c r="O295" s="132"/>
      <c r="P295" s="10" t="s">
        <v>123</v>
      </c>
      <c r="Q295" s="10" t="s">
        <v>124</v>
      </c>
      <c r="R295" s="10"/>
      <c r="S295" s="10"/>
      <c r="T295" s="10"/>
      <c r="U295" s="10"/>
      <c r="V295" s="22"/>
      <c r="W295" s="10"/>
      <c r="X295" s="10"/>
      <c r="Y295" s="10" t="s">
        <v>2938</v>
      </c>
      <c r="Z295" s="22">
        <v>3148088194</v>
      </c>
      <c r="AA295" s="22"/>
      <c r="AB295" s="22">
        <v>2</v>
      </c>
      <c r="AC295" s="10">
        <v>0</v>
      </c>
      <c r="AD295" s="99">
        <v>44868</v>
      </c>
      <c r="AE295" s="99">
        <v>44873</v>
      </c>
      <c r="AF295" s="15"/>
      <c r="AG295" s="14">
        <v>44933</v>
      </c>
      <c r="AH295" s="113">
        <v>2600000</v>
      </c>
      <c r="AI295" s="128">
        <v>5200000</v>
      </c>
      <c r="AJ295" s="11"/>
      <c r="AK295" s="11"/>
      <c r="AL295" s="10"/>
      <c r="AM295"/>
      <c r="AN295" s="73"/>
      <c r="AO295" s="10"/>
      <c r="AP295" s="93"/>
      <c r="AQ295" s="22"/>
      <c r="AR295" s="10"/>
      <c r="AS295" s="10"/>
      <c r="AT295" s="10"/>
      <c r="AU295" s="10"/>
      <c r="AV295" s="10"/>
      <c r="AW295" s="22"/>
      <c r="AX295" s="22"/>
      <c r="AY295" s="22"/>
      <c r="AZ295" s="22"/>
      <c r="BA295" s="22"/>
      <c r="BB295" s="22"/>
      <c r="BC295" s="22"/>
      <c r="BD295" s="69"/>
      <c r="BE295" s="69"/>
      <c r="BF295" s="69"/>
      <c r="BG295" s="69"/>
      <c r="BH295" s="69"/>
      <c r="BI295" s="69"/>
      <c r="BJ295" s="69"/>
      <c r="BK295" s="69"/>
      <c r="BL295" s="69"/>
      <c r="BM295" s="69"/>
      <c r="BN295" s="5"/>
      <c r="BO295" s="22"/>
      <c r="BP295" s="5"/>
      <c r="BQ295" s="5"/>
      <c r="BR295" s="5"/>
      <c r="BS295" s="5"/>
      <c r="BT295" s="5"/>
      <c r="BU295" s="5"/>
      <c r="BV295" s="5"/>
      <c r="BW295" s="5"/>
      <c r="BX295" s="22"/>
      <c r="BY295" s="113">
        <v>0</v>
      </c>
      <c r="BZ295" s="22"/>
      <c r="CA295" s="22"/>
      <c r="CB295" s="9"/>
      <c r="CC295" s="5"/>
      <c r="CD295" s="5"/>
      <c r="CE295" s="113"/>
      <c r="CF295" s="22"/>
      <c r="CG295" s="22"/>
      <c r="CH295" s="9"/>
      <c r="CI295" s="5"/>
      <c r="CJ295" s="5"/>
      <c r="CK295" s="5"/>
      <c r="CL295" s="5"/>
      <c r="CM295" s="22"/>
      <c r="CN295" s="9"/>
      <c r="CO295" s="5">
        <f t="shared" si="42"/>
        <v>0</v>
      </c>
      <c r="CP295" s="77">
        <f t="shared" si="43"/>
        <v>0</v>
      </c>
      <c r="CQ295" s="77">
        <f t="shared" si="43"/>
        <v>0</v>
      </c>
      <c r="CR295" s="14">
        <v>44933</v>
      </c>
      <c r="CS295" s="5">
        <f t="shared" si="44"/>
        <v>5200000</v>
      </c>
      <c r="CT295" s="5"/>
      <c r="CU295" s="10"/>
      <c r="CV295" s="10"/>
      <c r="CW295" s="10" t="s">
        <v>2939</v>
      </c>
      <c r="CX295" s="10" t="s">
        <v>133</v>
      </c>
      <c r="CY295" s="10"/>
      <c r="CZ295" s="10" t="s">
        <v>2072</v>
      </c>
    </row>
    <row r="296" spans="1:104" ht="16.5" customHeight="1">
      <c r="A296" s="119" t="s">
        <v>2940</v>
      </c>
      <c r="B296" s="10">
        <v>2022</v>
      </c>
      <c r="C296" s="244" t="s">
        <v>2941</v>
      </c>
      <c r="D296" s="139" t="s">
        <v>2942</v>
      </c>
      <c r="E296" s="266" t="s">
        <v>2943</v>
      </c>
      <c r="F296" s="10"/>
      <c r="G296" s="10" t="s">
        <v>117</v>
      </c>
      <c r="H296" s="10" t="s">
        <v>118</v>
      </c>
      <c r="I296" s="10" t="s">
        <v>119</v>
      </c>
      <c r="J296" s="127"/>
      <c r="K296" t="s">
        <v>1486</v>
      </c>
      <c r="L296" s="10" t="str">
        <f t="shared" si="41"/>
        <v>MAIRA JINETH VELASQUEZ HERRERA___</v>
      </c>
      <c r="M296" s="10" t="s">
        <v>364</v>
      </c>
      <c r="N296" s="93">
        <v>1010234536</v>
      </c>
      <c r="O296" s="132"/>
      <c r="P296" s="10"/>
      <c r="Q296" s="10" t="s">
        <v>124</v>
      </c>
      <c r="R296" s="10"/>
      <c r="S296" s="10"/>
      <c r="T296" s="10"/>
      <c r="U296" s="10"/>
      <c r="V296" s="22"/>
      <c r="W296" s="10"/>
      <c r="X296" s="10"/>
      <c r="Y296" s="10" t="s">
        <v>1487</v>
      </c>
      <c r="Z296" s="22">
        <v>3202790386</v>
      </c>
      <c r="AA296" s="22"/>
      <c r="AB296" s="22">
        <v>2</v>
      </c>
      <c r="AC296" s="10">
        <v>0</v>
      </c>
      <c r="AD296" s="99">
        <v>44868</v>
      </c>
      <c r="AE296" s="99">
        <v>44869</v>
      </c>
      <c r="AF296" s="15"/>
      <c r="AG296" s="14">
        <v>44929</v>
      </c>
      <c r="AH296" s="113">
        <v>4520000</v>
      </c>
      <c r="AI296" s="128">
        <v>9040000</v>
      </c>
      <c r="AJ296" s="11"/>
      <c r="AK296" s="11"/>
      <c r="AL296" s="10"/>
      <c r="AM296"/>
      <c r="AN296" s="73"/>
      <c r="AO296" s="10"/>
      <c r="AP296" s="93"/>
      <c r="AQ296" s="22"/>
      <c r="AR296" s="10"/>
      <c r="AS296" s="10"/>
      <c r="AT296" s="10"/>
      <c r="AU296" s="10"/>
      <c r="AV296" s="10"/>
      <c r="AW296" s="22"/>
      <c r="AX296" s="22"/>
      <c r="AY296" s="22"/>
      <c r="AZ296" s="22"/>
      <c r="BA296" s="22"/>
      <c r="BB296" s="22"/>
      <c r="BC296" s="22"/>
      <c r="BD296" s="69"/>
      <c r="BE296" s="69"/>
      <c r="BF296" s="69"/>
      <c r="BG296" s="69"/>
      <c r="BH296" s="69"/>
      <c r="BI296" s="69"/>
      <c r="BJ296" s="69"/>
      <c r="BK296" s="69"/>
      <c r="BL296" s="69"/>
      <c r="BM296" s="69"/>
      <c r="BN296" s="5"/>
      <c r="BO296" s="22"/>
      <c r="BP296" s="5"/>
      <c r="BQ296" s="5"/>
      <c r="BR296" s="5"/>
      <c r="BS296" s="5"/>
      <c r="BT296" s="5"/>
      <c r="BU296" s="5"/>
      <c r="BV296" s="5"/>
      <c r="BW296" s="5"/>
      <c r="BX296" s="22"/>
      <c r="BY296" s="113">
        <v>0</v>
      </c>
      <c r="BZ296" s="22"/>
      <c r="CA296" s="22"/>
      <c r="CB296" s="9"/>
      <c r="CC296" s="5"/>
      <c r="CD296" s="5"/>
      <c r="CE296" s="113"/>
      <c r="CF296" s="22"/>
      <c r="CG296" s="22"/>
      <c r="CH296" s="9"/>
      <c r="CI296" s="5"/>
      <c r="CJ296" s="5"/>
      <c r="CK296" s="5"/>
      <c r="CL296" s="5"/>
      <c r="CM296" s="22"/>
      <c r="CN296" s="9"/>
      <c r="CO296" s="5">
        <f t="shared" si="42"/>
        <v>0</v>
      </c>
      <c r="CP296" s="77">
        <f t="shared" si="43"/>
        <v>0</v>
      </c>
      <c r="CQ296" s="77">
        <f t="shared" si="43"/>
        <v>0</v>
      </c>
      <c r="CR296" s="14">
        <v>44929</v>
      </c>
      <c r="CS296" s="5">
        <f t="shared" si="44"/>
        <v>9040000</v>
      </c>
      <c r="CT296" s="5"/>
      <c r="CU296" s="10"/>
      <c r="CV296" s="10"/>
      <c r="CW296" s="10" t="s">
        <v>2926</v>
      </c>
      <c r="CX296" s="329" t="s">
        <v>133</v>
      </c>
      <c r="CY296" s="10"/>
      <c r="CZ296" s="10" t="s">
        <v>1995</v>
      </c>
    </row>
    <row r="297" spans="1:104" ht="16.5" customHeight="1">
      <c r="A297" s="119" t="s">
        <v>2944</v>
      </c>
      <c r="B297" s="10">
        <v>2022</v>
      </c>
      <c r="C297" s="244" t="s">
        <v>2945</v>
      </c>
      <c r="D297" s="139" t="s">
        <v>2946</v>
      </c>
      <c r="E297" s="266" t="s">
        <v>2947</v>
      </c>
      <c r="F297" s="10"/>
      <c r="G297" s="10" t="s">
        <v>2541</v>
      </c>
      <c r="H297" s="10"/>
      <c r="I297" s="10"/>
      <c r="J297" s="127"/>
      <c r="K297" s="10"/>
      <c r="L297" s="10" t="str">
        <f t="shared" si="41"/>
        <v>___</v>
      </c>
      <c r="M297" s="10"/>
      <c r="N297" s="93"/>
      <c r="O297" s="132"/>
      <c r="P297" s="10"/>
      <c r="Q297" s="10"/>
      <c r="R297" s="10"/>
      <c r="S297" s="10"/>
      <c r="T297" s="10"/>
      <c r="U297" s="10"/>
      <c r="V297" s="22"/>
      <c r="W297" s="10"/>
      <c r="X297" s="10"/>
      <c r="Y297" s="10"/>
      <c r="Z297" s="22"/>
      <c r="AA297" s="22"/>
      <c r="AB297" s="22"/>
      <c r="AC297" s="10"/>
      <c r="AD297" s="99">
        <v>44868</v>
      </c>
      <c r="AE297" s="99"/>
      <c r="AF297" s="15"/>
      <c r="AG297" s="14"/>
      <c r="AH297" s="113"/>
      <c r="AI297" s="128"/>
      <c r="AJ297" s="11"/>
      <c r="AK297" s="11"/>
      <c r="AL297" s="10"/>
      <c r="AM297"/>
      <c r="AN297" s="73"/>
      <c r="AO297" s="10"/>
      <c r="AP297" s="93"/>
      <c r="AQ297" s="22"/>
      <c r="AR297" s="10"/>
      <c r="AS297" s="10"/>
      <c r="AT297" s="10"/>
      <c r="AU297" s="10"/>
      <c r="AV297" s="10"/>
      <c r="AW297" s="22"/>
      <c r="AX297" s="22"/>
      <c r="AY297" s="22"/>
      <c r="AZ297" s="22"/>
      <c r="BA297" s="22"/>
      <c r="BB297" s="22"/>
      <c r="BC297" s="22"/>
      <c r="BD297" s="69"/>
      <c r="BE297" s="69"/>
      <c r="BF297" s="69"/>
      <c r="BG297" s="69"/>
      <c r="BH297" s="69"/>
      <c r="BI297" s="69"/>
      <c r="BJ297" s="69"/>
      <c r="BK297" s="69"/>
      <c r="BL297" s="69"/>
      <c r="BM297" s="69"/>
      <c r="BN297" s="5"/>
      <c r="BO297" s="22"/>
      <c r="BP297" s="5"/>
      <c r="BQ297" s="5"/>
      <c r="BR297" s="5"/>
      <c r="BS297" s="5"/>
      <c r="BT297" s="5"/>
      <c r="BU297" s="5"/>
      <c r="BV297" s="5"/>
      <c r="BW297" s="5"/>
      <c r="BX297" s="22"/>
      <c r="BY297" s="113">
        <v>0</v>
      </c>
      <c r="BZ297" s="22"/>
      <c r="CA297" s="22"/>
      <c r="CB297" s="9"/>
      <c r="CC297" s="5"/>
      <c r="CD297" s="5"/>
      <c r="CE297" s="113"/>
      <c r="CF297" s="22"/>
      <c r="CG297" s="22"/>
      <c r="CH297" s="9"/>
      <c r="CI297" s="5"/>
      <c r="CJ297" s="5"/>
      <c r="CK297" s="5"/>
      <c r="CL297" s="5"/>
      <c r="CM297" s="22"/>
      <c r="CN297" s="9"/>
      <c r="CO297" s="5">
        <f t="shared" si="42"/>
        <v>0</v>
      </c>
      <c r="CP297" s="77">
        <f t="shared" si="43"/>
        <v>0</v>
      </c>
      <c r="CQ297" s="77">
        <f t="shared" si="43"/>
        <v>0</v>
      </c>
      <c r="CR297" s="116"/>
      <c r="CS297" s="5">
        <f t="shared" si="44"/>
        <v>0</v>
      </c>
      <c r="CT297" s="5"/>
      <c r="CU297" s="10"/>
      <c r="CV297" s="10"/>
      <c r="CW297" s="10"/>
      <c r="CX297" s="10"/>
      <c r="CY297" s="10"/>
      <c r="CZ297" s="10" t="s">
        <v>2072</v>
      </c>
    </row>
    <row r="298" spans="1:104" ht="16.5" customHeight="1">
      <c r="A298" s="119" t="s">
        <v>2948</v>
      </c>
      <c r="B298" s="10">
        <v>2022</v>
      </c>
      <c r="C298" s="244" t="s">
        <v>2949</v>
      </c>
      <c r="D298" s="139" t="s">
        <v>2950</v>
      </c>
      <c r="E298" s="266" t="s">
        <v>2951</v>
      </c>
      <c r="F298" s="10"/>
      <c r="G298" s="10" t="s">
        <v>2541</v>
      </c>
      <c r="H298" s="10"/>
      <c r="I298" s="10"/>
      <c r="J298" s="127"/>
      <c r="K298" s="10"/>
      <c r="L298" s="10" t="str">
        <f t="shared" si="41"/>
        <v>___</v>
      </c>
      <c r="M298" s="10"/>
      <c r="N298" s="93"/>
      <c r="O298" s="132"/>
      <c r="P298" s="10"/>
      <c r="Q298" s="10"/>
      <c r="R298" s="10"/>
      <c r="S298" s="10"/>
      <c r="T298" s="10"/>
      <c r="U298" s="10"/>
      <c r="V298" s="22"/>
      <c r="W298" s="10"/>
      <c r="X298" s="10"/>
      <c r="Y298" s="10"/>
      <c r="Z298" s="22"/>
      <c r="AA298" s="22"/>
      <c r="AB298" s="22"/>
      <c r="AC298" s="10"/>
      <c r="AD298" s="99"/>
      <c r="AE298" s="99"/>
      <c r="AF298" s="15"/>
      <c r="AG298" s="14"/>
      <c r="AH298" s="113"/>
      <c r="AI298" s="128"/>
      <c r="AJ298" s="11"/>
      <c r="AK298" s="11"/>
      <c r="AL298" s="10"/>
      <c r="AM298"/>
      <c r="AN298" s="73"/>
      <c r="AO298" s="10"/>
      <c r="AP298" s="93"/>
      <c r="AQ298" s="22"/>
      <c r="AR298" s="10"/>
      <c r="AS298" s="10"/>
      <c r="AT298" s="10"/>
      <c r="AU298" s="10"/>
      <c r="AV298" s="10"/>
      <c r="AW298" s="22"/>
      <c r="AX298" s="22"/>
      <c r="AY298" s="22"/>
      <c r="AZ298" s="22"/>
      <c r="BA298" s="22"/>
      <c r="BB298" s="22"/>
      <c r="BC298" s="22"/>
      <c r="BD298" s="69"/>
      <c r="BE298" s="69"/>
      <c r="BF298" s="69"/>
      <c r="BG298" s="69"/>
      <c r="BH298" s="69"/>
      <c r="BI298" s="69"/>
      <c r="BJ298" s="69"/>
      <c r="BK298" s="69"/>
      <c r="BL298" s="69"/>
      <c r="BM298" s="69"/>
      <c r="BN298" s="5"/>
      <c r="BO298" s="22"/>
      <c r="BP298" s="5"/>
      <c r="BQ298" s="5"/>
      <c r="BR298" s="5"/>
      <c r="BS298" s="5"/>
      <c r="BT298" s="5"/>
      <c r="BU298" s="5"/>
      <c r="BV298" s="5"/>
      <c r="BW298" s="5"/>
      <c r="BX298" s="22"/>
      <c r="BY298" s="113">
        <v>0</v>
      </c>
      <c r="BZ298" s="22"/>
      <c r="CA298" s="22"/>
      <c r="CB298" s="9"/>
      <c r="CC298" s="5"/>
      <c r="CD298" s="5"/>
      <c r="CE298" s="113"/>
      <c r="CF298" s="22"/>
      <c r="CG298" s="22"/>
      <c r="CH298" s="9"/>
      <c r="CI298" s="5"/>
      <c r="CJ298" s="5"/>
      <c r="CK298" s="5"/>
      <c r="CL298" s="5"/>
      <c r="CM298" s="22"/>
      <c r="CN298" s="9"/>
      <c r="CO298" s="5">
        <f t="shared" si="42"/>
        <v>0</v>
      </c>
      <c r="CP298" s="77">
        <f t="shared" si="43"/>
        <v>0</v>
      </c>
      <c r="CQ298" s="77">
        <f t="shared" si="43"/>
        <v>0</v>
      </c>
      <c r="CR298" s="116"/>
      <c r="CS298" s="5">
        <f t="shared" si="44"/>
        <v>0</v>
      </c>
      <c r="CT298" s="5"/>
      <c r="CU298" s="10"/>
      <c r="CV298" s="10"/>
      <c r="CW298" s="10"/>
      <c r="CX298" s="10"/>
      <c r="CY298" s="10"/>
    </row>
    <row r="299" spans="1:104" ht="16.5" customHeight="1">
      <c r="A299" s="119" t="s">
        <v>2952</v>
      </c>
      <c r="B299" s="10">
        <v>2022</v>
      </c>
      <c r="C299" s="244" t="s">
        <v>2953</v>
      </c>
      <c r="D299" s="139" t="s">
        <v>2954</v>
      </c>
      <c r="E299" s="266" t="s">
        <v>2955</v>
      </c>
      <c r="F299" s="10"/>
      <c r="G299" s="10" t="s">
        <v>2541</v>
      </c>
      <c r="H299" s="10"/>
      <c r="I299" s="10"/>
      <c r="J299" s="127"/>
      <c r="K299" s="10"/>
      <c r="L299" s="10" t="str">
        <f t="shared" si="41"/>
        <v>___</v>
      </c>
      <c r="M299" s="10"/>
      <c r="N299" s="93"/>
      <c r="O299" s="132"/>
      <c r="P299" s="10"/>
      <c r="Q299" s="10"/>
      <c r="R299" s="10"/>
      <c r="S299" s="10"/>
      <c r="T299" s="10"/>
      <c r="U299" s="10"/>
      <c r="V299" s="22"/>
      <c r="W299" s="10"/>
      <c r="X299" s="10"/>
      <c r="Y299" s="10"/>
      <c r="Z299" s="22"/>
      <c r="AA299" s="22"/>
      <c r="AB299" s="22"/>
      <c r="AC299" s="10"/>
      <c r="AD299" s="99"/>
      <c r="AE299" s="99"/>
      <c r="AF299" s="15"/>
      <c r="AG299" s="14"/>
      <c r="AH299" s="113"/>
      <c r="AI299" s="128"/>
      <c r="AJ299" s="11"/>
      <c r="AK299" s="11"/>
      <c r="AL299" s="10"/>
      <c r="AM299"/>
      <c r="AN299" s="73"/>
      <c r="AO299" s="10"/>
      <c r="AP299" s="93"/>
      <c r="AQ299" s="22"/>
      <c r="AR299" s="10"/>
      <c r="AS299" s="10"/>
      <c r="AT299" s="10"/>
      <c r="AU299" s="10"/>
      <c r="AV299" s="10"/>
      <c r="AW299" s="22"/>
      <c r="AX299" s="22"/>
      <c r="AY299" s="22"/>
      <c r="AZ299" s="22"/>
      <c r="BA299" s="22"/>
      <c r="BB299" s="22"/>
      <c r="BC299" s="22"/>
      <c r="BD299" s="69"/>
      <c r="BE299" s="69"/>
      <c r="BF299" s="69"/>
      <c r="BG299" s="69"/>
      <c r="BH299" s="69"/>
      <c r="BI299" s="69"/>
      <c r="BJ299" s="69"/>
      <c r="BK299" s="69"/>
      <c r="BL299" s="69"/>
      <c r="BM299" s="69"/>
      <c r="BN299" s="5"/>
      <c r="BO299" s="22"/>
      <c r="BP299" s="5"/>
      <c r="BQ299" s="5"/>
      <c r="BR299" s="5"/>
      <c r="BS299" s="5"/>
      <c r="BT299" s="5"/>
      <c r="BU299" s="5"/>
      <c r="BV299" s="5"/>
      <c r="BW299" s="5"/>
      <c r="BX299" s="22"/>
      <c r="BY299" s="113">
        <v>0</v>
      </c>
      <c r="BZ299" s="22"/>
      <c r="CA299" s="22"/>
      <c r="CB299" s="9"/>
      <c r="CC299" s="5"/>
      <c r="CD299" s="5"/>
      <c r="CE299" s="113"/>
      <c r="CF299" s="22"/>
      <c r="CG299" s="22"/>
      <c r="CH299" s="9"/>
      <c r="CI299" s="5"/>
      <c r="CJ299" s="5"/>
      <c r="CK299" s="5"/>
      <c r="CL299" s="5"/>
      <c r="CM299" s="22"/>
      <c r="CN299" s="9"/>
      <c r="CO299" s="5">
        <f t="shared" si="42"/>
        <v>0</v>
      </c>
      <c r="CP299" s="77">
        <f t="shared" si="43"/>
        <v>0</v>
      </c>
      <c r="CQ299" s="77">
        <f t="shared" si="43"/>
        <v>0</v>
      </c>
      <c r="CR299" s="116"/>
      <c r="CS299" s="5">
        <f t="shared" si="44"/>
        <v>0</v>
      </c>
      <c r="CT299" s="5"/>
      <c r="CU299" s="10"/>
      <c r="CV299" s="10"/>
      <c r="CW299" s="10"/>
      <c r="CX299" s="10"/>
      <c r="CY299" s="10"/>
    </row>
    <row r="300" spans="1:104" ht="16.5" customHeight="1">
      <c r="A300" s="119" t="s">
        <v>2956</v>
      </c>
      <c r="B300" s="10">
        <v>2022</v>
      </c>
      <c r="C300" s="244" t="s">
        <v>2957</v>
      </c>
      <c r="D300" s="139" t="s">
        <v>2958</v>
      </c>
      <c r="E300" s="266" t="s">
        <v>2959</v>
      </c>
      <c r="F300" s="10"/>
      <c r="G300" s="10" t="s">
        <v>2541</v>
      </c>
      <c r="H300" s="10"/>
      <c r="I300" s="10"/>
      <c r="J300" s="127"/>
      <c r="K300" s="10"/>
      <c r="L300" s="10" t="str">
        <f t="shared" si="41"/>
        <v>___</v>
      </c>
      <c r="M300" s="10"/>
      <c r="N300" s="93"/>
      <c r="O300" s="132"/>
      <c r="P300" s="10"/>
      <c r="Q300" s="10"/>
      <c r="R300" s="10"/>
      <c r="S300" s="10"/>
      <c r="T300" s="10"/>
      <c r="U300" s="10"/>
      <c r="V300" s="22"/>
      <c r="W300" s="10"/>
      <c r="X300" s="10"/>
      <c r="Y300" s="10"/>
      <c r="Z300" s="22"/>
      <c r="AA300" s="22"/>
      <c r="AB300" s="22"/>
      <c r="AC300" s="10"/>
      <c r="AD300" s="99"/>
      <c r="AE300" s="99"/>
      <c r="AF300" s="15"/>
      <c r="AG300" s="14"/>
      <c r="AH300" s="113"/>
      <c r="AI300" s="128"/>
      <c r="AJ300" s="11"/>
      <c r="AK300" s="11"/>
      <c r="AL300" s="10"/>
      <c r="AM300"/>
      <c r="AN300" s="73"/>
      <c r="AO300" s="10"/>
      <c r="AP300" s="93"/>
      <c r="AQ300" s="22"/>
      <c r="AR300" s="10">
        <f>IFERROR(VLOOKUP(AQ300,PROGRAMAS!D89:E146,2,0), )</f>
        <v>0</v>
      </c>
      <c r="AS300" s="10"/>
      <c r="AT300" s="10"/>
      <c r="AU300" s="10"/>
      <c r="AV300" s="10"/>
      <c r="AW300" s="22"/>
      <c r="AX300" s="22"/>
      <c r="AY300" s="22"/>
      <c r="AZ300" s="22"/>
      <c r="BA300" s="22"/>
      <c r="BB300" s="22"/>
      <c r="BC300" s="22"/>
      <c r="BD300" s="69"/>
      <c r="BE300" s="69"/>
      <c r="BF300" s="69"/>
      <c r="BG300" s="69"/>
      <c r="BH300" s="69"/>
      <c r="BI300" s="69"/>
      <c r="BJ300" s="69"/>
      <c r="BK300" s="69"/>
      <c r="BL300" s="69"/>
      <c r="BM300" s="69"/>
      <c r="BN300" s="5"/>
      <c r="BO300" s="22"/>
      <c r="BP300" s="5"/>
      <c r="BQ300" s="5"/>
      <c r="BR300" s="5"/>
      <c r="BS300" s="5"/>
      <c r="BT300" s="5"/>
      <c r="BU300" s="5"/>
      <c r="BV300" s="5"/>
      <c r="BW300" s="5"/>
      <c r="BX300" s="22"/>
      <c r="BY300" s="113">
        <v>0</v>
      </c>
      <c r="BZ300" s="22"/>
      <c r="CA300" s="22"/>
      <c r="CB300" s="9"/>
      <c r="CC300" s="5"/>
      <c r="CD300" s="5"/>
      <c r="CE300" s="113"/>
      <c r="CF300" s="22"/>
      <c r="CG300" s="22"/>
      <c r="CH300" s="9"/>
      <c r="CI300" s="5"/>
      <c r="CJ300" s="5"/>
      <c r="CK300" s="5"/>
      <c r="CL300" s="5"/>
      <c r="CM300" s="22"/>
      <c r="CN300" s="9"/>
      <c r="CO300" s="5">
        <f t="shared" si="42"/>
        <v>0</v>
      </c>
      <c r="CP300" s="77">
        <f t="shared" si="43"/>
        <v>0</v>
      </c>
      <c r="CQ300" s="77">
        <f t="shared" si="43"/>
        <v>0</v>
      </c>
      <c r="CR300" s="116"/>
      <c r="CS300" s="5">
        <f t="shared" ref="CS300:CS317" si="45">+AI300+BY300+CE300+CK300</f>
        <v>0</v>
      </c>
      <c r="CT300" s="5"/>
      <c r="CU300" s="10"/>
      <c r="CV300" s="10"/>
      <c r="CW300" s="10"/>
      <c r="CX300" s="10"/>
      <c r="CY300" s="10"/>
    </row>
    <row r="301" spans="1:104" ht="16.5" customHeight="1">
      <c r="A301" s="119" t="s">
        <v>2960</v>
      </c>
      <c r="B301" s="10">
        <v>2022</v>
      </c>
      <c r="C301" s="244" t="s">
        <v>2641</v>
      </c>
      <c r="D301" s="139" t="s">
        <v>2961</v>
      </c>
      <c r="E301" s="266" t="s">
        <v>2643</v>
      </c>
      <c r="F301" s="10"/>
      <c r="G301" s="10" t="s">
        <v>117</v>
      </c>
      <c r="H301" s="10" t="s">
        <v>118</v>
      </c>
      <c r="I301" s="10" t="s">
        <v>119</v>
      </c>
      <c r="J301" t="s">
        <v>2768</v>
      </c>
      <c r="K301" t="s">
        <v>2962</v>
      </c>
      <c r="L301" s="10" t="str">
        <f t="shared" si="41"/>
        <v>JUAN GIOVANNI FORERO BEJARANO___</v>
      </c>
      <c r="M301" s="10" t="s">
        <v>364</v>
      </c>
      <c r="N301" s="93">
        <v>79614789</v>
      </c>
      <c r="O301" s="132"/>
      <c r="P301" s="10" t="s">
        <v>123</v>
      </c>
      <c r="Q301" s="10" t="s">
        <v>124</v>
      </c>
      <c r="R301" s="10"/>
      <c r="S301" s="10"/>
      <c r="T301" s="10"/>
      <c r="U301" s="10"/>
      <c r="V301" s="22"/>
      <c r="W301" s="10"/>
      <c r="X301" s="10"/>
      <c r="Y301" s="10" t="s">
        <v>2963</v>
      </c>
      <c r="Z301" s="22">
        <v>3102253989</v>
      </c>
      <c r="AA301" s="22"/>
      <c r="AB301" s="22">
        <v>3</v>
      </c>
      <c r="AC301" s="10">
        <v>0</v>
      </c>
      <c r="AD301" s="99">
        <v>44868</v>
      </c>
      <c r="AE301" s="99">
        <v>44873</v>
      </c>
      <c r="AF301" s="15"/>
      <c r="AG301" s="14">
        <v>44964</v>
      </c>
      <c r="AH301" s="113">
        <v>4520000</v>
      </c>
      <c r="AI301" s="128">
        <v>13560000</v>
      </c>
      <c r="AJ301" s="11"/>
      <c r="AK301" s="11"/>
      <c r="AL301" s="10"/>
      <c r="AM301"/>
      <c r="AN301" s="73"/>
      <c r="AO301" s="10"/>
      <c r="AP301" s="93"/>
      <c r="AQ301" s="22"/>
      <c r="AR301" s="10">
        <f>IFERROR(VLOOKUP(AQ301,PROGRAMAS!D90:E147,2,0), )</f>
        <v>0</v>
      </c>
      <c r="AS301" s="10"/>
      <c r="AT301" s="10"/>
      <c r="AU301" s="10"/>
      <c r="AV301" s="10"/>
      <c r="AW301" s="22"/>
      <c r="AX301" s="22"/>
      <c r="AY301" s="22"/>
      <c r="AZ301" s="22"/>
      <c r="BA301" s="22"/>
      <c r="BB301" s="22"/>
      <c r="BC301" s="22"/>
      <c r="BD301" s="69"/>
      <c r="BE301" s="69"/>
      <c r="BF301" s="69"/>
      <c r="BG301" s="69"/>
      <c r="BH301" s="69"/>
      <c r="BI301" s="69"/>
      <c r="BJ301" s="69"/>
      <c r="BK301" s="69"/>
      <c r="BL301" s="69"/>
      <c r="BM301" s="69"/>
      <c r="BN301" s="5"/>
      <c r="BO301" s="22"/>
      <c r="BP301" s="5"/>
      <c r="BQ301" s="5"/>
      <c r="BR301" s="5"/>
      <c r="BS301" s="5"/>
      <c r="BT301" s="5"/>
      <c r="BU301" s="5"/>
      <c r="BV301" s="5"/>
      <c r="BW301" s="5"/>
      <c r="BX301" s="22"/>
      <c r="BY301" s="113">
        <v>0</v>
      </c>
      <c r="BZ301" s="22"/>
      <c r="CA301" s="22"/>
      <c r="CB301" s="9"/>
      <c r="CC301" s="5"/>
      <c r="CD301" s="5"/>
      <c r="CE301" s="113"/>
      <c r="CF301" s="22"/>
      <c r="CG301" s="22"/>
      <c r="CH301" s="9"/>
      <c r="CI301" s="5"/>
      <c r="CJ301" s="5"/>
      <c r="CK301" s="5"/>
      <c r="CL301" s="5"/>
      <c r="CM301" s="22"/>
      <c r="CN301" s="9"/>
      <c r="CO301" s="5">
        <f t="shared" si="42"/>
        <v>0</v>
      </c>
      <c r="CP301" s="77">
        <f t="shared" si="43"/>
        <v>0</v>
      </c>
      <c r="CQ301" s="77">
        <f t="shared" si="43"/>
        <v>0</v>
      </c>
      <c r="CR301" s="14">
        <v>44964</v>
      </c>
      <c r="CS301" s="5">
        <f t="shared" si="45"/>
        <v>13560000</v>
      </c>
      <c r="CT301" s="5"/>
      <c r="CU301" s="10"/>
      <c r="CV301" s="10"/>
      <c r="CW301" s="10" t="s">
        <v>132</v>
      </c>
      <c r="CX301" s="10" t="s">
        <v>133</v>
      </c>
      <c r="CY301" s="10"/>
      <c r="CZ301" s="10" t="s">
        <v>2512</v>
      </c>
    </row>
    <row r="302" spans="1:104" ht="16.5" customHeight="1">
      <c r="A302" s="119" t="s">
        <v>2964</v>
      </c>
      <c r="B302" s="10">
        <v>2022</v>
      </c>
      <c r="C302" s="244" t="s">
        <v>2965</v>
      </c>
      <c r="D302" s="139" t="s">
        <v>2966</v>
      </c>
      <c r="E302" s="266" t="s">
        <v>2967</v>
      </c>
      <c r="F302" s="10"/>
      <c r="G302" s="10" t="s">
        <v>117</v>
      </c>
      <c r="H302" s="10" t="s">
        <v>118</v>
      </c>
      <c r="I302" s="10" t="s">
        <v>119</v>
      </c>
      <c r="J302" t="s">
        <v>2968</v>
      </c>
      <c r="K302" t="s">
        <v>2969</v>
      </c>
      <c r="L302" s="10" t="str">
        <f t="shared" si="41"/>
        <v>JAIME HUMBERTO GARZON DIAZ___</v>
      </c>
      <c r="M302" s="10" t="s">
        <v>364</v>
      </c>
      <c r="N302" s="93">
        <v>79604297</v>
      </c>
      <c r="O302" s="132"/>
      <c r="P302" s="10" t="s">
        <v>123</v>
      </c>
      <c r="Q302" s="10" t="s">
        <v>124</v>
      </c>
      <c r="R302" s="10" t="s">
        <v>125</v>
      </c>
      <c r="S302" s="10"/>
      <c r="T302" s="10"/>
      <c r="U302" s="10"/>
      <c r="V302" s="22"/>
      <c r="W302" s="10"/>
      <c r="X302" s="10"/>
      <c r="Y302" s="10" t="s">
        <v>2970</v>
      </c>
      <c r="Z302" s="22">
        <v>3102301410</v>
      </c>
      <c r="AA302" s="22"/>
      <c r="AB302" s="22">
        <v>2</v>
      </c>
      <c r="AC302" s="10">
        <v>0</v>
      </c>
      <c r="AD302" s="99">
        <v>44875</v>
      </c>
      <c r="AE302" s="99"/>
      <c r="AF302" s="15"/>
      <c r="AG302" s="14"/>
      <c r="AH302" s="113">
        <v>2300000</v>
      </c>
      <c r="AI302" s="128">
        <v>4600000</v>
      </c>
      <c r="AJ302" s="11"/>
      <c r="AK302" s="11"/>
      <c r="AL302" s="10"/>
      <c r="AM302"/>
      <c r="AN302" s="73"/>
      <c r="AO302" s="10"/>
      <c r="AP302" s="93"/>
      <c r="AQ302" s="22"/>
      <c r="AR302" s="10">
        <f>IFERROR(VLOOKUP(AQ302,PROGRAMAS!D91:E148,2,0), )</f>
        <v>0</v>
      </c>
      <c r="AS302" s="10"/>
      <c r="AT302" s="10"/>
      <c r="AU302" s="10"/>
      <c r="AV302" s="10"/>
      <c r="AW302" s="22"/>
      <c r="AX302" s="22"/>
      <c r="AY302" s="22"/>
      <c r="AZ302" s="22"/>
      <c r="BA302" s="22"/>
      <c r="BB302" s="22"/>
      <c r="BC302" s="22"/>
      <c r="BD302" s="69"/>
      <c r="BE302" s="69"/>
      <c r="BF302" s="69"/>
      <c r="BG302" s="69"/>
      <c r="BH302" s="69"/>
      <c r="BI302" s="69"/>
      <c r="BJ302" s="69"/>
      <c r="BK302" s="69"/>
      <c r="BL302" s="69"/>
      <c r="BM302" s="69"/>
      <c r="BN302" s="5"/>
      <c r="BO302" s="22"/>
      <c r="BP302" s="5"/>
      <c r="BQ302" s="5"/>
      <c r="BR302" s="5"/>
      <c r="BS302" s="5"/>
      <c r="BT302" s="5"/>
      <c r="BU302" s="5"/>
      <c r="BV302" s="5"/>
      <c r="BW302" s="5"/>
      <c r="BX302" s="22"/>
      <c r="BY302" s="113">
        <v>0</v>
      </c>
      <c r="BZ302" s="22"/>
      <c r="CA302" s="22"/>
      <c r="CB302" s="9"/>
      <c r="CC302" s="5"/>
      <c r="CD302" s="5"/>
      <c r="CE302" s="113"/>
      <c r="CF302" s="22"/>
      <c r="CG302" s="22"/>
      <c r="CH302" s="9"/>
      <c r="CI302" s="5"/>
      <c r="CJ302" s="5"/>
      <c r="CK302" s="5"/>
      <c r="CL302" s="5"/>
      <c r="CM302" s="22"/>
      <c r="CN302" s="9"/>
      <c r="CO302" s="5">
        <f t="shared" si="42"/>
        <v>0</v>
      </c>
      <c r="CP302" s="77">
        <f t="shared" si="43"/>
        <v>0</v>
      </c>
      <c r="CQ302" s="77">
        <f t="shared" si="43"/>
        <v>0</v>
      </c>
      <c r="CR302" s="116"/>
      <c r="CS302" s="5">
        <f t="shared" si="45"/>
        <v>4600000</v>
      </c>
      <c r="CT302" s="5"/>
      <c r="CU302" s="10"/>
      <c r="CV302" s="10"/>
      <c r="CW302" s="10" t="s">
        <v>2301</v>
      </c>
      <c r="CX302" s="10" t="s">
        <v>2155</v>
      </c>
      <c r="CY302" s="10"/>
      <c r="CZ302" s="10" t="s">
        <v>2072</v>
      </c>
    </row>
    <row r="303" spans="1:104" ht="16.5" customHeight="1">
      <c r="A303" s="119" t="s">
        <v>2971</v>
      </c>
      <c r="B303" s="10">
        <v>2022</v>
      </c>
      <c r="C303" s="244" t="s">
        <v>2965</v>
      </c>
      <c r="D303" s="139" t="s">
        <v>2972</v>
      </c>
      <c r="E303" s="266" t="s">
        <v>2967</v>
      </c>
      <c r="F303" s="10"/>
      <c r="G303" s="10" t="s">
        <v>117</v>
      </c>
      <c r="H303" s="10" t="s">
        <v>118</v>
      </c>
      <c r="I303" s="10" t="s">
        <v>119</v>
      </c>
      <c r="J303" t="s">
        <v>2968</v>
      </c>
      <c r="K303" t="s">
        <v>2973</v>
      </c>
      <c r="L303" s="10" t="str">
        <f t="shared" si="41"/>
        <v>YEISON PEÑA RUIZ___</v>
      </c>
      <c r="M303" s="10" t="s">
        <v>364</v>
      </c>
      <c r="N303" s="93">
        <v>1022934046</v>
      </c>
      <c r="O303" s="132"/>
      <c r="P303" s="10" t="s">
        <v>123</v>
      </c>
      <c r="Q303" s="10" t="s">
        <v>124</v>
      </c>
      <c r="R303" s="10"/>
      <c r="S303" s="10"/>
      <c r="T303" s="10"/>
      <c r="U303" s="10"/>
      <c r="V303" s="22"/>
      <c r="W303" s="10"/>
      <c r="X303" s="10"/>
      <c r="Y303" s="10" t="s">
        <v>2974</v>
      </c>
      <c r="Z303" s="22">
        <v>3157421168</v>
      </c>
      <c r="AA303" s="22"/>
      <c r="AB303" s="22">
        <v>2</v>
      </c>
      <c r="AC303" s="10">
        <v>0</v>
      </c>
      <c r="AD303" s="99">
        <v>44875</v>
      </c>
      <c r="AE303" s="99"/>
      <c r="AF303" s="15"/>
      <c r="AG303" s="14"/>
      <c r="AH303" s="113">
        <v>2300000</v>
      </c>
      <c r="AI303" s="128">
        <v>4600000</v>
      </c>
      <c r="AJ303" s="11"/>
      <c r="AK303" s="11"/>
      <c r="AL303" s="10"/>
      <c r="AM303"/>
      <c r="AN303" s="73"/>
      <c r="AO303" s="10"/>
      <c r="AP303" s="93"/>
      <c r="AQ303" s="22"/>
      <c r="AR303" s="10">
        <f>IFERROR(VLOOKUP(AQ303,PROGRAMAS!D92:E149,2,0), )</f>
        <v>0</v>
      </c>
      <c r="AS303" s="10"/>
      <c r="AT303" s="10"/>
      <c r="AU303" s="10"/>
      <c r="AV303" s="10"/>
      <c r="AW303" s="22"/>
      <c r="AX303" s="22"/>
      <c r="AY303" s="22"/>
      <c r="AZ303" s="22"/>
      <c r="BA303" s="22"/>
      <c r="BB303" s="22"/>
      <c r="BC303" s="22"/>
      <c r="BD303" s="69"/>
      <c r="BE303" s="69"/>
      <c r="BF303" s="69"/>
      <c r="BG303" s="69"/>
      <c r="BH303" s="69"/>
      <c r="BI303" s="69"/>
      <c r="BJ303" s="69"/>
      <c r="BK303" s="69"/>
      <c r="BL303" s="69"/>
      <c r="BM303" s="69"/>
      <c r="BN303" s="5"/>
      <c r="BO303" s="22"/>
      <c r="BP303" s="5"/>
      <c r="BQ303" s="5"/>
      <c r="BR303" s="5"/>
      <c r="BS303" s="5"/>
      <c r="BT303" s="5"/>
      <c r="BU303" s="5"/>
      <c r="BV303" s="5"/>
      <c r="BW303" s="5"/>
      <c r="BX303" s="22"/>
      <c r="BY303" s="113">
        <v>0</v>
      </c>
      <c r="BZ303" s="22"/>
      <c r="CA303" s="22"/>
      <c r="CB303" s="9"/>
      <c r="CC303" s="5"/>
      <c r="CD303" s="5"/>
      <c r="CE303" s="113"/>
      <c r="CF303" s="22"/>
      <c r="CG303" s="22"/>
      <c r="CH303" s="9"/>
      <c r="CI303" s="5"/>
      <c r="CJ303" s="5"/>
      <c r="CK303" s="5"/>
      <c r="CL303" s="5"/>
      <c r="CM303" s="22"/>
      <c r="CN303" s="9"/>
      <c r="CO303" s="5">
        <f t="shared" si="42"/>
        <v>0</v>
      </c>
      <c r="CP303" s="77">
        <f t="shared" si="43"/>
        <v>0</v>
      </c>
      <c r="CQ303" s="77">
        <f t="shared" si="43"/>
        <v>0</v>
      </c>
      <c r="CR303" s="116"/>
      <c r="CS303" s="5">
        <f t="shared" si="45"/>
        <v>4600000</v>
      </c>
      <c r="CT303" s="5"/>
      <c r="CU303" s="10"/>
      <c r="CV303" s="10"/>
      <c r="CW303" s="10" t="s">
        <v>2155</v>
      </c>
      <c r="CX303" s="10" t="s">
        <v>2155</v>
      </c>
      <c r="CY303" s="10"/>
      <c r="CZ303" s="10" t="s">
        <v>2072</v>
      </c>
    </row>
    <row r="304" spans="1:104" ht="16.5" customHeight="1">
      <c r="A304" s="119" t="s">
        <v>2975</v>
      </c>
      <c r="B304" s="10">
        <v>2022</v>
      </c>
      <c r="C304" s="244" t="s">
        <v>2976</v>
      </c>
      <c r="D304" s="139" t="s">
        <v>2977</v>
      </c>
      <c r="E304" s="266" t="s">
        <v>2978</v>
      </c>
      <c r="F304" s="10"/>
      <c r="G304" s="10" t="s">
        <v>117</v>
      </c>
      <c r="H304" s="10" t="s">
        <v>118</v>
      </c>
      <c r="I304" s="10" t="s">
        <v>119</v>
      </c>
      <c r="J304" t="s">
        <v>2979</v>
      </c>
      <c r="K304" t="s">
        <v>2980</v>
      </c>
      <c r="L304" s="10" t="str">
        <f t="shared" si="41"/>
        <v>ADRIANA GUTÍERREZ___</v>
      </c>
      <c r="M304" s="10" t="s">
        <v>364</v>
      </c>
      <c r="N304" s="93">
        <v>52100949</v>
      </c>
      <c r="O304" s="132"/>
      <c r="P304" s="10"/>
      <c r="Q304" s="10" t="s">
        <v>124</v>
      </c>
      <c r="R304" s="10"/>
      <c r="S304" s="10"/>
      <c r="T304" s="10"/>
      <c r="U304" s="10"/>
      <c r="V304" s="22"/>
      <c r="W304" s="10"/>
      <c r="X304" s="10"/>
      <c r="Y304" s="10" t="s">
        <v>2981</v>
      </c>
      <c r="Z304" s="22">
        <v>3115516581</v>
      </c>
      <c r="AA304" s="22"/>
      <c r="AB304" s="22">
        <v>2</v>
      </c>
      <c r="AC304" s="10">
        <v>0</v>
      </c>
      <c r="AD304" s="99">
        <v>44876</v>
      </c>
      <c r="AE304" s="99"/>
      <c r="AF304" s="15"/>
      <c r="AG304" s="14"/>
      <c r="AH304" s="113">
        <v>2300000</v>
      </c>
      <c r="AI304" s="128">
        <v>4600000</v>
      </c>
      <c r="AJ304" s="11"/>
      <c r="AK304" s="11"/>
      <c r="AL304" s="10"/>
      <c r="AM304"/>
      <c r="AN304" s="73"/>
      <c r="AO304" s="10"/>
      <c r="AP304" s="93"/>
      <c r="AQ304" s="22"/>
      <c r="AR304" s="10">
        <f>IFERROR(VLOOKUP(AQ304,PROGRAMAS!D93:E150,2,0), )</f>
        <v>0</v>
      </c>
      <c r="AS304" s="10"/>
      <c r="AT304" s="10"/>
      <c r="AU304" s="10"/>
      <c r="AV304" s="10"/>
      <c r="AW304" s="22"/>
      <c r="AX304" s="22"/>
      <c r="AY304" s="22"/>
      <c r="AZ304" s="22"/>
      <c r="BA304" s="22"/>
      <c r="BB304" s="22"/>
      <c r="BC304" s="22"/>
      <c r="BD304" s="69"/>
      <c r="BE304" s="69"/>
      <c r="BF304" s="69"/>
      <c r="BG304" s="69"/>
      <c r="BH304" s="69"/>
      <c r="BI304" s="69"/>
      <c r="BJ304" s="69"/>
      <c r="BK304" s="69"/>
      <c r="BL304" s="69"/>
      <c r="BM304" s="69"/>
      <c r="BN304" s="5"/>
      <c r="BO304" s="22"/>
      <c r="BP304" s="5"/>
      <c r="BQ304" s="5"/>
      <c r="BR304" s="5"/>
      <c r="BS304" s="5"/>
      <c r="BT304" s="5"/>
      <c r="BU304" s="5"/>
      <c r="BV304" s="5"/>
      <c r="BW304" s="5"/>
      <c r="BX304" s="22"/>
      <c r="BY304" s="113">
        <v>0</v>
      </c>
      <c r="BZ304" s="22"/>
      <c r="CA304" s="22"/>
      <c r="CB304" s="9"/>
      <c r="CC304" s="5"/>
      <c r="CD304" s="5"/>
      <c r="CE304" s="113"/>
      <c r="CF304" s="22"/>
      <c r="CG304" s="22"/>
      <c r="CH304" s="9"/>
      <c r="CI304" s="5"/>
      <c r="CJ304" s="5"/>
      <c r="CK304" s="5"/>
      <c r="CL304" s="5"/>
      <c r="CM304" s="22"/>
      <c r="CN304" s="9"/>
      <c r="CO304" s="5">
        <f t="shared" si="42"/>
        <v>0</v>
      </c>
      <c r="CP304" s="77">
        <f t="shared" si="43"/>
        <v>0</v>
      </c>
      <c r="CQ304" s="77">
        <f t="shared" si="43"/>
        <v>0</v>
      </c>
      <c r="CR304" s="116"/>
      <c r="CS304" s="5">
        <f t="shared" si="45"/>
        <v>4600000</v>
      </c>
      <c r="CT304" s="5"/>
      <c r="CU304" s="10"/>
      <c r="CV304" s="10"/>
      <c r="CW304" s="10" t="s">
        <v>2155</v>
      </c>
      <c r="CX304" s="10" t="s">
        <v>2155</v>
      </c>
      <c r="CY304" s="10"/>
      <c r="CZ304" s="10" t="s">
        <v>2408</v>
      </c>
    </row>
    <row r="305" spans="1:108" ht="16.5" customHeight="1">
      <c r="A305" s="119" t="s">
        <v>2982</v>
      </c>
      <c r="B305" s="10">
        <v>2022</v>
      </c>
      <c r="C305" s="244" t="s">
        <v>2983</v>
      </c>
      <c r="D305" s="139" t="s">
        <v>2984</v>
      </c>
      <c r="E305" s="266" t="s">
        <v>2985</v>
      </c>
      <c r="F305" s="10"/>
      <c r="G305" s="10" t="s">
        <v>117</v>
      </c>
      <c r="H305" s="10" t="s">
        <v>118</v>
      </c>
      <c r="I305" s="10" t="s">
        <v>119</v>
      </c>
      <c r="J305" t="s">
        <v>2986</v>
      </c>
      <c r="K305" s="329" t="s">
        <v>2987</v>
      </c>
      <c r="L305" s="10" t="str">
        <f t="shared" si="41"/>
        <v>INVERSIONES GUERFOR S.A.S___</v>
      </c>
      <c r="M305" s="10" t="s">
        <v>364</v>
      </c>
      <c r="N305" s="93"/>
      <c r="O305" s="132"/>
      <c r="P305" s="10"/>
      <c r="Q305" s="10"/>
      <c r="R305" s="10"/>
      <c r="S305" s="10"/>
      <c r="T305" s="10"/>
      <c r="U305" s="10"/>
      <c r="V305" s="22"/>
      <c r="W305" s="10"/>
      <c r="X305" s="10"/>
      <c r="Y305" s="10"/>
      <c r="Z305" s="22"/>
      <c r="AA305" s="22"/>
      <c r="AB305" s="22"/>
      <c r="AC305" s="10"/>
      <c r="AD305" s="99"/>
      <c r="AE305" s="99"/>
      <c r="AF305" s="15"/>
      <c r="AG305" s="14"/>
      <c r="AH305" s="113"/>
      <c r="AI305" s="128"/>
      <c r="AJ305" s="11"/>
      <c r="AK305" s="11"/>
      <c r="AL305" s="10"/>
      <c r="AM305"/>
      <c r="AN305" s="73"/>
      <c r="AO305" s="10"/>
      <c r="AP305" s="93"/>
      <c r="AQ305" s="22"/>
      <c r="AR305" s="10">
        <f>IFERROR(VLOOKUP(AQ305,PROGRAMAS!D94:E151,2,0), )</f>
        <v>0</v>
      </c>
      <c r="AS305" s="10"/>
      <c r="AT305" s="10"/>
      <c r="AU305" s="10"/>
      <c r="AV305" s="10"/>
      <c r="AW305" s="22"/>
      <c r="AX305" s="22"/>
      <c r="AY305" s="22"/>
      <c r="AZ305" s="22"/>
      <c r="BA305" s="22"/>
      <c r="BB305" s="22"/>
      <c r="BC305" s="22"/>
      <c r="BD305" s="69"/>
      <c r="BE305" s="69"/>
      <c r="BF305" s="69"/>
      <c r="BG305" s="69"/>
      <c r="BH305" s="69"/>
      <c r="BI305" s="69"/>
      <c r="BJ305" s="69"/>
      <c r="BK305" s="69"/>
      <c r="BL305" s="69"/>
      <c r="BM305" s="69"/>
      <c r="BN305" s="5"/>
      <c r="BO305" s="22"/>
      <c r="BP305" s="5"/>
      <c r="BQ305" s="5"/>
      <c r="BR305" s="5"/>
      <c r="BS305" s="5"/>
      <c r="BT305" s="5"/>
      <c r="BU305" s="5"/>
      <c r="BV305" s="5"/>
      <c r="BW305" s="5"/>
      <c r="BX305" s="22"/>
      <c r="BY305" s="113">
        <v>0</v>
      </c>
      <c r="BZ305" s="22"/>
      <c r="CA305" s="22"/>
      <c r="CB305" s="9"/>
      <c r="CC305" s="5"/>
      <c r="CD305" s="5"/>
      <c r="CE305" s="113"/>
      <c r="CF305" s="22"/>
      <c r="CG305" s="22"/>
      <c r="CH305" s="9"/>
      <c r="CI305" s="5"/>
      <c r="CJ305" s="5"/>
      <c r="CK305" s="5"/>
      <c r="CL305" s="5"/>
      <c r="CM305" s="22"/>
      <c r="CN305" s="9"/>
      <c r="CO305" s="5">
        <f t="shared" si="42"/>
        <v>0</v>
      </c>
      <c r="CP305" s="77">
        <f t="shared" si="43"/>
        <v>0</v>
      </c>
      <c r="CQ305" s="77">
        <f t="shared" si="43"/>
        <v>0</v>
      </c>
      <c r="CR305" s="116"/>
      <c r="CS305" s="5">
        <f t="shared" si="45"/>
        <v>0</v>
      </c>
      <c r="CT305" s="5"/>
      <c r="CU305" s="10"/>
      <c r="CV305" s="10"/>
      <c r="CW305" s="329" t="s">
        <v>1732</v>
      </c>
      <c r="CX305" s="329" t="s">
        <v>1732</v>
      </c>
      <c r="CY305" s="10"/>
    </row>
    <row r="306" spans="1:108" ht="16.5" customHeight="1">
      <c r="A306" s="119" t="s">
        <v>2988</v>
      </c>
      <c r="B306" s="10">
        <v>2022</v>
      </c>
      <c r="C306" s="244"/>
      <c r="D306" s="139"/>
      <c r="E306" s="143"/>
      <c r="F306" s="10"/>
      <c r="G306" s="10"/>
      <c r="H306" s="10"/>
      <c r="I306" s="10"/>
      <c r="J306" s="127"/>
      <c r="K306" s="10"/>
      <c r="L306" s="10" t="str">
        <f t="shared" si="41"/>
        <v>___</v>
      </c>
      <c r="M306" s="10"/>
      <c r="N306" s="93"/>
      <c r="O306" s="132"/>
      <c r="P306" s="10"/>
      <c r="Q306" s="10"/>
      <c r="R306" s="10"/>
      <c r="S306" s="10"/>
      <c r="T306" s="10"/>
      <c r="U306" s="10"/>
      <c r="V306" s="22"/>
      <c r="W306" s="10"/>
      <c r="X306" s="10"/>
      <c r="Y306" s="10"/>
      <c r="Z306" s="22"/>
      <c r="AA306" s="22"/>
      <c r="AB306" s="22"/>
      <c r="AC306" s="10"/>
      <c r="AD306" s="99"/>
      <c r="AE306" s="99"/>
      <c r="AF306" s="15"/>
      <c r="AG306" s="14"/>
      <c r="AH306" s="113"/>
      <c r="AI306" s="128"/>
      <c r="AJ306" s="11"/>
      <c r="AK306" s="11"/>
      <c r="AL306" s="10"/>
      <c r="AM306"/>
      <c r="AN306" s="73"/>
      <c r="AO306" s="10"/>
      <c r="AP306" s="93"/>
      <c r="AQ306" s="22"/>
      <c r="AR306" s="10">
        <f>IFERROR(VLOOKUP(AQ306,PROGRAMAS!D95:E152,2,0), )</f>
        <v>0</v>
      </c>
      <c r="AS306" s="10"/>
      <c r="AT306" s="10"/>
      <c r="AU306" s="10"/>
      <c r="AV306" s="10"/>
      <c r="AW306" s="22"/>
      <c r="AX306" s="22"/>
      <c r="AY306" s="22"/>
      <c r="AZ306" s="22"/>
      <c r="BA306" s="22"/>
      <c r="BB306" s="22"/>
      <c r="BC306" s="22"/>
      <c r="BD306" s="69"/>
      <c r="BE306" s="69"/>
      <c r="BF306" s="69"/>
      <c r="BG306" s="69"/>
      <c r="BH306" s="69"/>
      <c r="BI306" s="69"/>
      <c r="BJ306" s="69"/>
      <c r="BK306" s="69"/>
      <c r="BL306" s="69"/>
      <c r="BM306" s="69"/>
      <c r="BN306" s="5"/>
      <c r="BO306" s="22"/>
      <c r="BP306" s="5"/>
      <c r="BQ306" s="5"/>
      <c r="BR306" s="5"/>
      <c r="BS306" s="5"/>
      <c r="BT306" s="5"/>
      <c r="BU306" s="5"/>
      <c r="BV306" s="5"/>
      <c r="BW306" s="5"/>
      <c r="BX306" s="22"/>
      <c r="BY306" s="113">
        <v>0</v>
      </c>
      <c r="BZ306" s="22"/>
      <c r="CA306" s="22"/>
      <c r="CB306" s="9"/>
      <c r="CC306" s="5"/>
      <c r="CD306" s="5"/>
      <c r="CE306" s="113"/>
      <c r="CF306" s="22"/>
      <c r="CG306" s="22"/>
      <c r="CH306" s="9"/>
      <c r="CI306" s="5"/>
      <c r="CJ306" s="5"/>
      <c r="CK306" s="5"/>
      <c r="CL306" s="5"/>
      <c r="CM306" s="22"/>
      <c r="CN306" s="9"/>
      <c r="CO306" s="5">
        <f t="shared" si="42"/>
        <v>0</v>
      </c>
      <c r="CP306" s="77">
        <f t="shared" si="43"/>
        <v>0</v>
      </c>
      <c r="CQ306" s="77">
        <f t="shared" si="43"/>
        <v>0</v>
      </c>
      <c r="CR306" s="116"/>
      <c r="CS306" s="5">
        <f t="shared" si="45"/>
        <v>0</v>
      </c>
      <c r="CT306" s="5"/>
      <c r="CU306" s="10"/>
      <c r="CV306" s="10"/>
      <c r="CW306" s="10"/>
      <c r="CX306" s="10"/>
      <c r="CY306" s="10"/>
    </row>
    <row r="307" spans="1:108" ht="16.5" customHeight="1">
      <c r="A307" s="119" t="s">
        <v>2989</v>
      </c>
      <c r="B307" s="10">
        <v>2022</v>
      </c>
      <c r="C307" s="244"/>
      <c r="D307" s="139"/>
      <c r="E307" s="143"/>
      <c r="F307" s="10"/>
      <c r="G307" s="10"/>
      <c r="H307" s="10"/>
      <c r="I307" s="10"/>
      <c r="J307" s="127"/>
      <c r="K307" s="10"/>
      <c r="L307" s="10" t="str">
        <f t="shared" si="41"/>
        <v>___</v>
      </c>
      <c r="M307" s="10"/>
      <c r="N307" s="93"/>
      <c r="O307" s="132"/>
      <c r="P307" s="10"/>
      <c r="Q307" s="10"/>
      <c r="R307" s="10"/>
      <c r="S307" s="10"/>
      <c r="T307" s="10"/>
      <c r="U307" s="10"/>
      <c r="V307" s="22"/>
      <c r="W307" s="10"/>
      <c r="X307" s="10"/>
      <c r="Y307" s="10"/>
      <c r="Z307" s="22"/>
      <c r="AA307" s="22"/>
      <c r="AB307" s="22"/>
      <c r="AC307" s="10"/>
      <c r="AD307" s="99"/>
      <c r="AE307" s="99"/>
      <c r="AF307" s="15"/>
      <c r="AG307" s="14"/>
      <c r="AH307" s="113"/>
      <c r="AI307" s="128"/>
      <c r="AJ307" s="11"/>
      <c r="AK307" s="11"/>
      <c r="AL307" s="10"/>
      <c r="AM307"/>
      <c r="AN307" s="73"/>
      <c r="AO307" s="10"/>
      <c r="AP307" s="93"/>
      <c r="AQ307" s="22"/>
      <c r="AR307" s="10">
        <f>IFERROR(VLOOKUP(AQ307,PROGRAMAS!D96:E153,2,0), )</f>
        <v>0</v>
      </c>
      <c r="AS307" s="10"/>
      <c r="AT307" s="10"/>
      <c r="AU307" s="10"/>
      <c r="AV307" s="10"/>
      <c r="AW307" s="22"/>
      <c r="AX307" s="22"/>
      <c r="AY307" s="22"/>
      <c r="AZ307" s="22"/>
      <c r="BA307" s="22"/>
      <c r="BB307" s="22"/>
      <c r="BC307" s="22"/>
      <c r="BD307" s="69"/>
      <c r="BE307" s="69"/>
      <c r="BF307" s="69"/>
      <c r="BG307" s="69"/>
      <c r="BH307" s="69"/>
      <c r="BI307" s="69"/>
      <c r="BJ307" s="69"/>
      <c r="BK307" s="69"/>
      <c r="BL307" s="69"/>
      <c r="BM307" s="69"/>
      <c r="BN307" s="5"/>
      <c r="BO307" s="22"/>
      <c r="BP307" s="5"/>
      <c r="BQ307" s="5"/>
      <c r="BR307" s="5"/>
      <c r="BS307" s="5"/>
      <c r="BT307" s="5"/>
      <c r="BU307" s="5"/>
      <c r="BV307" s="5"/>
      <c r="BW307" s="5"/>
      <c r="BX307" s="22"/>
      <c r="BY307" s="113">
        <v>0</v>
      </c>
      <c r="BZ307" s="22"/>
      <c r="CA307" s="22"/>
      <c r="CB307" s="9"/>
      <c r="CC307" s="5"/>
      <c r="CD307" s="5"/>
      <c r="CE307" s="113"/>
      <c r="CF307" s="22"/>
      <c r="CG307" s="22"/>
      <c r="CH307" s="9"/>
      <c r="CI307" s="5"/>
      <c r="CJ307" s="5"/>
      <c r="CK307" s="5"/>
      <c r="CL307" s="5"/>
      <c r="CM307" s="22"/>
      <c r="CN307" s="9"/>
      <c r="CO307" s="5">
        <f t="shared" si="42"/>
        <v>0</v>
      </c>
      <c r="CP307" s="77">
        <f t="shared" si="43"/>
        <v>0</v>
      </c>
      <c r="CQ307" s="77">
        <f t="shared" si="43"/>
        <v>0</v>
      </c>
      <c r="CR307" s="116"/>
      <c r="CS307" s="5">
        <f t="shared" si="45"/>
        <v>0</v>
      </c>
      <c r="CT307" s="5"/>
      <c r="CU307" s="10"/>
      <c r="CV307" s="10"/>
      <c r="CW307" s="10"/>
      <c r="CX307" s="10"/>
      <c r="CY307" s="10"/>
    </row>
    <row r="308" spans="1:108" ht="16.5" customHeight="1">
      <c r="A308" s="119" t="s">
        <v>2990</v>
      </c>
      <c r="B308" s="10">
        <v>2022</v>
      </c>
      <c r="C308" s="244" t="s">
        <v>2991</v>
      </c>
      <c r="D308" s="139" t="s">
        <v>2992</v>
      </c>
      <c r="E308" s="266" t="s">
        <v>2993</v>
      </c>
      <c r="F308" s="10"/>
      <c r="G308" s="10" t="s">
        <v>2994</v>
      </c>
      <c r="H308" s="10"/>
      <c r="I308" s="10" t="s">
        <v>2064</v>
      </c>
      <c r="J308" s="329" t="s">
        <v>2995</v>
      </c>
      <c r="K308" t="s">
        <v>2996</v>
      </c>
      <c r="L308" s="10" t="str">
        <f t="shared" si="41"/>
        <v>ORQUESTA FILARMÓNICA DE BOGOTÁ___</v>
      </c>
      <c r="M308" s="10"/>
      <c r="N308" s="93"/>
      <c r="O308" s="132"/>
      <c r="P308" s="10"/>
      <c r="Q308" s="10"/>
      <c r="R308" s="10"/>
      <c r="S308" s="10"/>
      <c r="T308" s="10"/>
      <c r="U308" s="10"/>
      <c r="V308" s="22"/>
      <c r="W308" s="10"/>
      <c r="X308" s="10"/>
      <c r="Y308" s="10"/>
      <c r="Z308" s="22"/>
      <c r="AA308" s="22"/>
      <c r="AB308" s="22"/>
      <c r="AC308" s="10"/>
      <c r="AD308" s="99"/>
      <c r="AE308" s="99"/>
      <c r="AF308" s="15"/>
      <c r="AG308" s="14"/>
      <c r="AH308" s="113"/>
      <c r="AI308" s="128"/>
      <c r="AJ308" s="11"/>
      <c r="AK308" s="11"/>
      <c r="AL308" s="10"/>
      <c r="AM308"/>
      <c r="AN308" s="73"/>
      <c r="AO308" s="10"/>
      <c r="AP308" s="93"/>
      <c r="AQ308" s="22"/>
      <c r="AR308" s="10">
        <f>IFERROR(VLOOKUP(AQ308,PROGRAMAS!D97:E154,2,0), )</f>
        <v>0</v>
      </c>
      <c r="AS308" s="10"/>
      <c r="AT308" s="10"/>
      <c r="AU308" s="10"/>
      <c r="AV308" s="10"/>
      <c r="AW308" s="22"/>
      <c r="AX308" s="22"/>
      <c r="AY308" s="22"/>
      <c r="AZ308" s="22"/>
      <c r="BA308" s="22"/>
      <c r="BB308" s="22"/>
      <c r="BC308" s="22"/>
      <c r="BD308" s="69"/>
      <c r="BE308" s="69"/>
      <c r="BF308" s="69"/>
      <c r="BG308" s="69"/>
      <c r="BH308" s="69"/>
      <c r="BI308" s="69"/>
      <c r="BJ308" s="69"/>
      <c r="BK308" s="69"/>
      <c r="BL308" s="69"/>
      <c r="BM308" s="69"/>
      <c r="BN308" s="5"/>
      <c r="BO308" s="22"/>
      <c r="BP308" s="5"/>
      <c r="BQ308" s="5"/>
      <c r="BR308" s="5"/>
      <c r="BS308" s="5"/>
      <c r="BT308" s="5"/>
      <c r="BU308" s="5"/>
      <c r="BV308" s="5"/>
      <c r="BW308" s="5"/>
      <c r="BX308" s="22"/>
      <c r="BY308" s="113">
        <v>0</v>
      </c>
      <c r="BZ308" s="22"/>
      <c r="CA308" s="22"/>
      <c r="CB308" s="9"/>
      <c r="CC308" s="5"/>
      <c r="CD308" s="5"/>
      <c r="CE308" s="113"/>
      <c r="CF308" s="22"/>
      <c r="CG308" s="22"/>
      <c r="CH308" s="9"/>
      <c r="CI308" s="5"/>
      <c r="CJ308" s="5"/>
      <c r="CK308" s="5"/>
      <c r="CL308" s="5"/>
      <c r="CM308" s="22"/>
      <c r="CN308" s="9"/>
      <c r="CO308" s="5">
        <f t="shared" si="42"/>
        <v>0</v>
      </c>
      <c r="CP308" s="77">
        <f t="shared" si="43"/>
        <v>0</v>
      </c>
      <c r="CQ308" s="77">
        <f t="shared" si="43"/>
        <v>0</v>
      </c>
      <c r="CR308" s="116"/>
      <c r="CS308" s="5">
        <f t="shared" si="45"/>
        <v>0</v>
      </c>
      <c r="CT308" s="5"/>
      <c r="CU308" s="10"/>
      <c r="CV308" s="10"/>
      <c r="CW308" s="10"/>
      <c r="CX308" s="10" t="s">
        <v>133</v>
      </c>
      <c r="CY308" s="10"/>
      <c r="CZ308" s="10" t="s">
        <v>2512</v>
      </c>
    </row>
    <row r="309" spans="1:108" ht="16.5" customHeight="1">
      <c r="A309" s="119" t="s">
        <v>2997</v>
      </c>
      <c r="B309" s="10">
        <v>2022</v>
      </c>
      <c r="C309" s="21" t="s">
        <v>2998</v>
      </c>
      <c r="D309" s="139" t="s">
        <v>2999</v>
      </c>
      <c r="E309" s="263" t="s">
        <v>3000</v>
      </c>
      <c r="F309" s="10"/>
      <c r="G309" s="10" t="s">
        <v>117</v>
      </c>
      <c r="H309" s="10" t="s">
        <v>118</v>
      </c>
      <c r="I309" s="10" t="s">
        <v>119</v>
      </c>
      <c r="J309" t="s">
        <v>3001</v>
      </c>
      <c r="K309" t="s">
        <v>3002</v>
      </c>
      <c r="L309" s="10" t="str">
        <f t="shared" si="41"/>
        <v>LUJAN KARINA SANCHEZ BONILLA___</v>
      </c>
      <c r="M309" s="10" t="s">
        <v>364</v>
      </c>
      <c r="N309" s="93">
        <v>52536094</v>
      </c>
      <c r="O309" s="132"/>
      <c r="P309" s="10"/>
      <c r="Q309" s="10" t="s">
        <v>124</v>
      </c>
      <c r="R309" s="10"/>
      <c r="S309" s="10"/>
      <c r="T309" s="10"/>
      <c r="U309" s="10"/>
      <c r="V309" s="22"/>
      <c r="W309" s="10"/>
      <c r="X309" s="10"/>
      <c r="Y309" s="10" t="s">
        <v>3003</v>
      </c>
      <c r="Z309" s="22">
        <v>3208517647</v>
      </c>
      <c r="AA309" s="22"/>
      <c r="AB309" s="22">
        <v>2</v>
      </c>
      <c r="AC309" s="10">
        <v>0</v>
      </c>
      <c r="AD309" s="99"/>
      <c r="AE309" s="99"/>
      <c r="AF309" s="15"/>
      <c r="AG309" s="14"/>
      <c r="AH309" s="113">
        <v>4520000</v>
      </c>
      <c r="AI309" s="128">
        <v>9040000</v>
      </c>
      <c r="AJ309" s="11"/>
      <c r="AK309" s="11"/>
      <c r="AL309" s="10"/>
      <c r="AM309"/>
      <c r="AN309" s="73"/>
      <c r="AO309" s="10"/>
      <c r="AP309" s="93"/>
      <c r="AQ309" s="22"/>
      <c r="AR309" s="10">
        <f>IFERROR(VLOOKUP(AQ309,PROGRAMAS!D98:E155,2,0), )</f>
        <v>0</v>
      </c>
      <c r="AS309" s="10"/>
      <c r="AT309" s="10"/>
      <c r="AU309" s="10"/>
      <c r="AV309" s="10"/>
      <c r="AW309" s="22"/>
      <c r="AX309" s="22"/>
      <c r="AY309" s="22"/>
      <c r="AZ309" s="22"/>
      <c r="BA309" s="22"/>
      <c r="BB309" s="22"/>
      <c r="BC309" s="22"/>
      <c r="BD309" s="69"/>
      <c r="BE309" s="69"/>
      <c r="BF309" s="69"/>
      <c r="BG309" s="69"/>
      <c r="BH309" s="69"/>
      <c r="BI309" s="69"/>
      <c r="BJ309" s="69"/>
      <c r="BK309" s="69"/>
      <c r="BL309" s="69"/>
      <c r="BM309" s="69"/>
      <c r="BN309" s="5"/>
      <c r="BO309" s="22"/>
      <c r="BP309" s="5"/>
      <c r="BQ309" s="5"/>
      <c r="BR309" s="5"/>
      <c r="BS309" s="5"/>
      <c r="BT309" s="5"/>
      <c r="BU309" s="5"/>
      <c r="BV309" s="5"/>
      <c r="BW309" s="5"/>
      <c r="BX309" s="22"/>
      <c r="BY309" s="113">
        <v>0</v>
      </c>
      <c r="BZ309" s="22"/>
      <c r="CA309" s="22"/>
      <c r="CB309" s="9"/>
      <c r="CC309" s="5"/>
      <c r="CD309" s="5"/>
      <c r="CE309" s="113"/>
      <c r="CF309" s="22"/>
      <c r="CG309" s="22"/>
      <c r="CH309" s="9"/>
      <c r="CI309" s="5"/>
      <c r="CJ309" s="5"/>
      <c r="CK309" s="5"/>
      <c r="CL309" s="5"/>
      <c r="CM309" s="22"/>
      <c r="CN309" s="9"/>
      <c r="CO309" s="5">
        <f t="shared" si="42"/>
        <v>0</v>
      </c>
      <c r="CP309" s="77">
        <f t="shared" si="43"/>
        <v>0</v>
      </c>
      <c r="CQ309" s="77">
        <f t="shared" si="43"/>
        <v>0</v>
      </c>
      <c r="CR309" s="116"/>
      <c r="CS309" s="5">
        <f t="shared" si="45"/>
        <v>9040000</v>
      </c>
      <c r="CT309" s="5"/>
      <c r="CU309" s="10"/>
      <c r="CV309" s="10"/>
      <c r="CW309" s="10"/>
      <c r="CX309" s="10" t="s">
        <v>3004</v>
      </c>
      <c r="CY309" s="10"/>
      <c r="CZ309" s="10" t="s">
        <v>2851</v>
      </c>
    </row>
    <row r="310" spans="1:108" ht="16.5" customHeight="1">
      <c r="A310" s="119" t="s">
        <v>3005</v>
      </c>
      <c r="B310" s="10">
        <v>2022</v>
      </c>
      <c r="C310" s="244" t="s">
        <v>3006</v>
      </c>
      <c r="D310" s="139" t="s">
        <v>3007</v>
      </c>
      <c r="E310" s="266" t="s">
        <v>3008</v>
      </c>
      <c r="F310" s="10"/>
      <c r="G310" s="10" t="s">
        <v>117</v>
      </c>
      <c r="H310" s="10" t="s">
        <v>118</v>
      </c>
      <c r="I310" s="10" t="s">
        <v>119</v>
      </c>
      <c r="J310" t="s">
        <v>3009</v>
      </c>
      <c r="K310" t="s">
        <v>3010</v>
      </c>
      <c r="L310" s="10" t="str">
        <f t="shared" si="41"/>
        <v>YENNY KATHERINE CALDERON FIERRO___</v>
      </c>
      <c r="M310" s="10" t="s">
        <v>364</v>
      </c>
      <c r="N310" s="93">
        <v>1026282358</v>
      </c>
      <c r="O310" s="132"/>
      <c r="P310" s="10" t="s">
        <v>123</v>
      </c>
      <c r="Q310" s="10" t="s">
        <v>124</v>
      </c>
      <c r="R310" s="10"/>
      <c r="S310" s="10"/>
      <c r="T310" s="10"/>
      <c r="U310" s="10"/>
      <c r="V310" s="22"/>
      <c r="W310" s="10"/>
      <c r="X310" s="10"/>
      <c r="Y310" s="10" t="s">
        <v>3011</v>
      </c>
      <c r="Z310" s="22">
        <v>2417900</v>
      </c>
      <c r="AA310" s="22"/>
      <c r="AB310" s="22">
        <v>1</v>
      </c>
      <c r="AC310" s="10">
        <v>20</v>
      </c>
      <c r="AD310" s="99">
        <v>44876</v>
      </c>
      <c r="AE310" s="99"/>
      <c r="AF310" s="15"/>
      <c r="AG310" s="14"/>
      <c r="AH310" s="113">
        <v>3100000</v>
      </c>
      <c r="AI310" s="128">
        <v>5166667</v>
      </c>
      <c r="AJ310" s="11"/>
      <c r="AK310" s="11"/>
      <c r="AL310" s="10"/>
      <c r="AM310"/>
      <c r="AN310" s="73"/>
      <c r="AO310" s="10"/>
      <c r="AP310" s="93"/>
      <c r="AQ310" s="22"/>
      <c r="AR310" s="10">
        <f>IFERROR(VLOOKUP(AQ310,PROGRAMAS!D99:E156,2,0), )</f>
        <v>0</v>
      </c>
      <c r="AS310" s="10"/>
      <c r="AT310" s="10"/>
      <c r="AU310" s="10"/>
      <c r="AV310" s="10"/>
      <c r="AW310" s="22"/>
      <c r="AX310" s="22"/>
      <c r="AY310" s="22"/>
      <c r="AZ310" s="22"/>
      <c r="BA310" s="22"/>
      <c r="BB310" s="22"/>
      <c r="BC310" s="22"/>
      <c r="BD310" s="69"/>
      <c r="BE310" s="69"/>
      <c r="BF310" s="69"/>
      <c r="BG310" s="69"/>
      <c r="BH310" s="69"/>
      <c r="BI310" s="69"/>
      <c r="BJ310" s="69"/>
      <c r="BK310" s="69"/>
      <c r="BL310" s="69"/>
      <c r="BM310" s="69"/>
      <c r="BN310" s="5"/>
      <c r="BO310" s="22"/>
      <c r="BP310" s="5"/>
      <c r="BQ310" s="5"/>
      <c r="BR310" s="5"/>
      <c r="BS310" s="5"/>
      <c r="BT310" s="5"/>
      <c r="BU310" s="5"/>
      <c r="BV310" s="5"/>
      <c r="BW310" s="5"/>
      <c r="BX310" s="22"/>
      <c r="BY310" s="113">
        <v>0</v>
      </c>
      <c r="BZ310" s="22"/>
      <c r="CA310" s="22"/>
      <c r="CB310" s="9"/>
      <c r="CC310" s="5"/>
      <c r="CD310" s="5"/>
      <c r="CE310" s="113"/>
      <c r="CF310" s="22"/>
      <c r="CG310" s="22"/>
      <c r="CH310" s="9"/>
      <c r="CI310" s="5"/>
      <c r="CJ310" s="5"/>
      <c r="CK310" s="5"/>
      <c r="CL310" s="5"/>
      <c r="CM310" s="22"/>
      <c r="CN310" s="9"/>
      <c r="CO310" s="5">
        <f t="shared" si="42"/>
        <v>0</v>
      </c>
      <c r="CP310" s="77">
        <f t="shared" si="43"/>
        <v>0</v>
      </c>
      <c r="CQ310" s="77">
        <f t="shared" si="43"/>
        <v>0</v>
      </c>
      <c r="CR310" s="116"/>
      <c r="CS310" s="5">
        <f t="shared" si="45"/>
        <v>5166667</v>
      </c>
      <c r="CT310" s="5"/>
      <c r="CU310" s="10"/>
      <c r="CV310" s="10"/>
      <c r="CW310" s="10" t="s">
        <v>2155</v>
      </c>
      <c r="CX310" s="10" t="s">
        <v>2155</v>
      </c>
      <c r="CY310" s="10"/>
      <c r="CZ310" s="10" t="s">
        <v>2408</v>
      </c>
    </row>
    <row r="311" spans="1:108" ht="16.5" customHeight="1">
      <c r="A311" s="119" t="s">
        <v>3012</v>
      </c>
      <c r="B311" s="10">
        <v>2022</v>
      </c>
      <c r="C311" s="331" t="s">
        <v>3013</v>
      </c>
      <c r="D311" s="139"/>
      <c r="E311" s="143"/>
      <c r="F311" s="10"/>
      <c r="G311" s="10"/>
      <c r="H311" s="10"/>
      <c r="I311" s="10"/>
      <c r="J311" s="127"/>
      <c r="K311" s="10"/>
      <c r="L311" s="10" t="str">
        <f t="shared" si="41"/>
        <v>___</v>
      </c>
      <c r="M311" s="10"/>
      <c r="N311" s="93"/>
      <c r="O311" s="132"/>
      <c r="P311" s="10"/>
      <c r="Q311" s="10"/>
      <c r="R311" s="10"/>
      <c r="S311" s="10"/>
      <c r="T311" s="10"/>
      <c r="U311" s="10"/>
      <c r="V311" s="22"/>
      <c r="W311" s="10"/>
      <c r="X311" s="10"/>
      <c r="Y311" s="10"/>
      <c r="Z311" s="22"/>
      <c r="AA311" s="22"/>
      <c r="AB311" s="22"/>
      <c r="AC311" s="10"/>
      <c r="AD311" s="99"/>
      <c r="AE311" s="99"/>
      <c r="AF311" s="15"/>
      <c r="AG311" s="14"/>
      <c r="AH311" s="113"/>
      <c r="AI311" s="128"/>
      <c r="AJ311" s="11"/>
      <c r="AK311" s="11"/>
      <c r="AL311" s="10"/>
      <c r="AM311"/>
      <c r="AN311" s="73"/>
      <c r="AO311" s="10"/>
      <c r="AP311" s="93"/>
      <c r="AQ311" s="22"/>
      <c r="AR311" s="10">
        <f>IFERROR(VLOOKUP(AQ311,PROGRAMAS!D100:E157,2,0), )</f>
        <v>0</v>
      </c>
      <c r="AS311" s="10"/>
      <c r="AT311" s="10"/>
      <c r="AU311" s="10"/>
      <c r="AV311" s="10"/>
      <c r="AW311" s="22"/>
      <c r="AX311" s="22"/>
      <c r="AY311" s="22"/>
      <c r="AZ311" s="22"/>
      <c r="BA311" s="22"/>
      <c r="BB311" s="22"/>
      <c r="BC311" s="22"/>
      <c r="BD311" s="69"/>
      <c r="BE311" s="69"/>
      <c r="BF311" s="69"/>
      <c r="BG311" s="69"/>
      <c r="BH311" s="69"/>
      <c r="BI311" s="69"/>
      <c r="BJ311" s="69"/>
      <c r="BK311" s="69"/>
      <c r="BL311" s="69"/>
      <c r="BM311" s="69"/>
      <c r="BN311" s="5"/>
      <c r="BO311" s="22"/>
      <c r="BP311" s="5"/>
      <c r="BQ311" s="5"/>
      <c r="BR311" s="5"/>
      <c r="BS311" s="5"/>
      <c r="BT311" s="5"/>
      <c r="BU311" s="5"/>
      <c r="BV311" s="5"/>
      <c r="BW311" s="5"/>
      <c r="BX311" s="22"/>
      <c r="BY311" s="113">
        <v>0</v>
      </c>
      <c r="BZ311" s="22"/>
      <c r="CA311" s="22"/>
      <c r="CB311" s="9"/>
      <c r="CC311" s="5"/>
      <c r="CD311" s="5"/>
      <c r="CE311" s="113"/>
      <c r="CF311" s="22"/>
      <c r="CG311" s="22"/>
      <c r="CH311" s="9"/>
      <c r="CI311" s="5"/>
      <c r="CJ311" s="5"/>
      <c r="CK311" s="5"/>
      <c r="CL311" s="5"/>
      <c r="CM311" s="22"/>
      <c r="CN311" s="9"/>
      <c r="CO311" s="5">
        <f t="shared" si="42"/>
        <v>0</v>
      </c>
      <c r="CP311" s="77">
        <f t="shared" si="43"/>
        <v>0</v>
      </c>
      <c r="CQ311" s="77">
        <f t="shared" si="43"/>
        <v>0</v>
      </c>
      <c r="CR311" s="116"/>
      <c r="CS311" s="5">
        <f t="shared" si="45"/>
        <v>0</v>
      </c>
      <c r="CT311" s="5"/>
      <c r="CU311" s="10"/>
      <c r="CV311" s="10"/>
      <c r="CW311" s="10"/>
      <c r="CX311" s="10"/>
      <c r="CY311" s="10"/>
    </row>
    <row r="312" spans="1:108" ht="16.5" customHeight="1">
      <c r="A312" s="119"/>
      <c r="B312" s="10"/>
      <c r="C312" s="244"/>
      <c r="D312" s="139"/>
      <c r="E312" s="143"/>
      <c r="F312" s="10"/>
      <c r="G312" s="10"/>
      <c r="H312" s="10"/>
      <c r="I312" s="10"/>
      <c r="J312" s="127"/>
      <c r="K312" s="10"/>
      <c r="L312" s="10" t="str">
        <f t="shared" si="41"/>
        <v>___</v>
      </c>
      <c r="M312" s="10"/>
      <c r="N312" s="93"/>
      <c r="O312" s="132"/>
      <c r="P312" s="10"/>
      <c r="Q312" s="10"/>
      <c r="R312" s="10"/>
      <c r="S312" s="10"/>
      <c r="T312" s="10"/>
      <c r="U312" s="10"/>
      <c r="V312" s="22"/>
      <c r="W312" s="10"/>
      <c r="X312" s="10"/>
      <c r="Y312" s="10"/>
      <c r="Z312" s="22"/>
      <c r="AA312" s="22"/>
      <c r="AB312" s="22"/>
      <c r="AC312" s="10"/>
      <c r="AD312" s="99"/>
      <c r="AE312" s="99"/>
      <c r="AF312" s="15"/>
      <c r="AG312" s="14"/>
      <c r="AH312" s="113"/>
      <c r="AI312" s="128"/>
      <c r="AJ312" s="11"/>
      <c r="AK312" s="11"/>
      <c r="AL312" s="10"/>
      <c r="AM312"/>
      <c r="AN312" s="73"/>
      <c r="AO312" s="10"/>
      <c r="AP312" s="93"/>
      <c r="AQ312" s="22"/>
      <c r="AR312" s="10">
        <f>IFERROR(VLOOKUP(AQ312,PROGRAMAS!D101:E158,2,0), )</f>
        <v>0</v>
      </c>
      <c r="AS312" s="10"/>
      <c r="AT312" s="10"/>
      <c r="AU312" s="10"/>
      <c r="AV312" s="10"/>
      <c r="AW312" s="22"/>
      <c r="AX312" s="22"/>
      <c r="AY312" s="22"/>
      <c r="AZ312" s="22"/>
      <c r="BA312" s="22"/>
      <c r="BB312" s="22"/>
      <c r="BC312" s="22"/>
      <c r="BD312" s="69"/>
      <c r="BE312" s="69"/>
      <c r="BF312" s="69"/>
      <c r="BG312" s="69"/>
      <c r="BH312" s="69"/>
      <c r="BI312" s="69"/>
      <c r="BJ312" s="69"/>
      <c r="BK312" s="69"/>
      <c r="BL312" s="69"/>
      <c r="BM312" s="69"/>
      <c r="BN312" s="5"/>
      <c r="BO312" s="22"/>
      <c r="BP312" s="5"/>
      <c r="BQ312" s="5"/>
      <c r="BR312" s="5"/>
      <c r="BS312" s="5"/>
      <c r="BT312" s="5"/>
      <c r="BU312" s="5"/>
      <c r="BV312" s="5"/>
      <c r="BW312" s="5"/>
      <c r="BX312" s="22"/>
      <c r="BY312" s="113">
        <v>0</v>
      </c>
      <c r="BZ312" s="22"/>
      <c r="CA312" s="22"/>
      <c r="CB312" s="9"/>
      <c r="CC312" s="5"/>
      <c r="CD312" s="5"/>
      <c r="CE312" s="113"/>
      <c r="CF312" s="22"/>
      <c r="CG312" s="22"/>
      <c r="CH312" s="9"/>
      <c r="CI312" s="5"/>
      <c r="CJ312" s="5"/>
      <c r="CK312" s="5"/>
      <c r="CL312" s="5"/>
      <c r="CM312" s="22"/>
      <c r="CN312" s="9"/>
      <c r="CO312" s="5">
        <f t="shared" si="42"/>
        <v>0</v>
      </c>
      <c r="CP312" s="77">
        <f t="shared" si="43"/>
        <v>0</v>
      </c>
      <c r="CQ312" s="77">
        <f t="shared" si="43"/>
        <v>0</v>
      </c>
      <c r="CR312" s="116"/>
      <c r="CS312" s="5">
        <f t="shared" si="45"/>
        <v>0</v>
      </c>
      <c r="CT312" s="5"/>
      <c r="CU312" s="10"/>
      <c r="CV312" s="10"/>
      <c r="CW312" s="10"/>
      <c r="CX312" s="10"/>
      <c r="CY312" s="10"/>
    </row>
    <row r="313" spans="1:108" ht="16.5" customHeight="1">
      <c r="A313" s="119"/>
      <c r="B313" s="10"/>
      <c r="C313" s="244"/>
      <c r="D313" s="139"/>
      <c r="E313" s="143"/>
      <c r="F313" s="10"/>
      <c r="G313" s="10"/>
      <c r="H313" s="10"/>
      <c r="I313" s="10"/>
      <c r="J313" s="127"/>
      <c r="K313" s="10"/>
      <c r="L313" s="10" t="str">
        <f t="shared" si="41"/>
        <v>___</v>
      </c>
      <c r="M313" s="10"/>
      <c r="N313" s="93"/>
      <c r="O313" s="132"/>
      <c r="P313" s="10"/>
      <c r="Q313" s="10"/>
      <c r="R313" s="10"/>
      <c r="S313" s="10"/>
      <c r="T313" s="10"/>
      <c r="U313" s="10"/>
      <c r="V313" s="22"/>
      <c r="W313" s="10"/>
      <c r="X313" s="10"/>
      <c r="Y313" s="10"/>
      <c r="Z313" s="22"/>
      <c r="AA313" s="22"/>
      <c r="AB313" s="22"/>
      <c r="AC313" s="10"/>
      <c r="AD313" s="99"/>
      <c r="AE313" s="99"/>
      <c r="AF313" s="15"/>
      <c r="AG313" s="14"/>
      <c r="AH313" s="113"/>
      <c r="AI313" s="128"/>
      <c r="AJ313" s="11"/>
      <c r="AK313" s="11"/>
      <c r="AL313" s="10"/>
      <c r="AM313"/>
      <c r="AN313" s="73"/>
      <c r="AO313" s="10"/>
      <c r="AP313" s="93"/>
      <c r="AQ313" s="22"/>
      <c r="AR313" s="10">
        <f>IFERROR(VLOOKUP(AQ313,PROGRAMAS!D102:E159,2,0), )</f>
        <v>0</v>
      </c>
      <c r="AS313" s="10"/>
      <c r="AT313" s="10"/>
      <c r="AU313" s="10"/>
      <c r="AV313" s="10"/>
      <c r="AW313" s="22"/>
      <c r="AX313" s="22"/>
      <c r="AY313" s="22"/>
      <c r="AZ313" s="22"/>
      <c r="BA313" s="22"/>
      <c r="BB313" s="22"/>
      <c r="BC313" s="22"/>
      <c r="BD313" s="69"/>
      <c r="BE313" s="69"/>
      <c r="BF313" s="69"/>
      <c r="BG313" s="69"/>
      <c r="BH313" s="69"/>
      <c r="BI313" s="69"/>
      <c r="BJ313" s="69"/>
      <c r="BK313" s="69"/>
      <c r="BL313" s="69"/>
      <c r="BM313" s="69"/>
      <c r="BN313" s="5"/>
      <c r="BO313" s="22"/>
      <c r="BP313" s="5"/>
      <c r="BQ313" s="5"/>
      <c r="BR313" s="5"/>
      <c r="BS313" s="5"/>
      <c r="BT313" s="5"/>
      <c r="BU313" s="5"/>
      <c r="BV313" s="5"/>
      <c r="BW313" s="5"/>
      <c r="BX313" s="22"/>
      <c r="BY313" s="113">
        <v>0</v>
      </c>
      <c r="BZ313" s="22"/>
      <c r="CA313" s="22"/>
      <c r="CB313" s="9"/>
      <c r="CC313" s="5"/>
      <c r="CD313" s="5"/>
      <c r="CE313" s="113"/>
      <c r="CF313" s="22"/>
      <c r="CG313" s="22"/>
      <c r="CH313" s="9"/>
      <c r="CI313" s="5"/>
      <c r="CJ313" s="5"/>
      <c r="CK313" s="5"/>
      <c r="CL313" s="5"/>
      <c r="CM313" s="22"/>
      <c r="CN313" s="9"/>
      <c r="CO313" s="5">
        <f t="shared" si="42"/>
        <v>0</v>
      </c>
      <c r="CP313" s="77">
        <f t="shared" si="43"/>
        <v>0</v>
      </c>
      <c r="CQ313" s="77">
        <f t="shared" si="43"/>
        <v>0</v>
      </c>
      <c r="CR313" s="116"/>
      <c r="CS313" s="5">
        <f t="shared" si="45"/>
        <v>0</v>
      </c>
      <c r="CT313" s="5"/>
      <c r="CU313" s="10"/>
      <c r="CV313" s="10"/>
      <c r="CW313" s="10"/>
      <c r="CX313" s="10"/>
      <c r="CY313" s="10"/>
    </row>
    <row r="314" spans="1:108" ht="16.5" customHeight="1">
      <c r="A314" s="119"/>
      <c r="B314" s="10"/>
      <c r="C314" s="244"/>
      <c r="D314" s="139"/>
      <c r="E314" s="143"/>
      <c r="F314" s="10"/>
      <c r="G314" s="10"/>
      <c r="H314" s="10"/>
      <c r="I314" s="10"/>
      <c r="J314" s="127"/>
      <c r="K314" s="10"/>
      <c r="L314" s="10" t="str">
        <f t="shared" si="41"/>
        <v>___</v>
      </c>
      <c r="M314" s="10"/>
      <c r="N314" s="93"/>
      <c r="O314" s="132"/>
      <c r="P314" s="10"/>
      <c r="Q314" s="10"/>
      <c r="R314" s="10"/>
      <c r="S314" s="10"/>
      <c r="T314" s="10"/>
      <c r="U314" s="10"/>
      <c r="V314" s="22"/>
      <c r="W314" s="10"/>
      <c r="X314" s="10"/>
      <c r="Y314" s="10"/>
      <c r="Z314" s="22"/>
      <c r="AA314" s="22"/>
      <c r="AB314" s="22"/>
      <c r="AC314" s="10"/>
      <c r="AD314" s="99"/>
      <c r="AE314" s="99"/>
      <c r="AF314" s="15"/>
      <c r="AG314" s="14"/>
      <c r="AH314" s="113"/>
      <c r="AI314" s="128"/>
      <c r="AJ314" s="11"/>
      <c r="AK314" s="11"/>
      <c r="AL314" s="10"/>
      <c r="AM314"/>
      <c r="AN314" s="73"/>
      <c r="AO314" s="10"/>
      <c r="AP314" s="93"/>
      <c r="AQ314" s="22"/>
      <c r="AR314" s="10">
        <f>IFERROR(VLOOKUP(AQ314,PROGRAMAS!D103:E160,2,0), )</f>
        <v>0</v>
      </c>
      <c r="AS314" s="10"/>
      <c r="AT314" s="10"/>
      <c r="AU314" s="10"/>
      <c r="AV314" s="10"/>
      <c r="AW314" s="22"/>
      <c r="AX314" s="22"/>
      <c r="AY314" s="22"/>
      <c r="AZ314" s="22"/>
      <c r="BA314" s="22"/>
      <c r="BB314" s="22"/>
      <c r="BC314" s="22"/>
      <c r="BD314" s="69"/>
      <c r="BE314" s="69"/>
      <c r="BF314" s="69"/>
      <c r="BG314" s="69"/>
      <c r="BH314" s="69"/>
      <c r="BI314" s="69"/>
      <c r="BJ314" s="69"/>
      <c r="BK314" s="69"/>
      <c r="BL314" s="69"/>
      <c r="BM314" s="69"/>
      <c r="BN314" s="5"/>
      <c r="BO314" s="22"/>
      <c r="BP314" s="5"/>
      <c r="BQ314" s="5"/>
      <c r="BR314" s="5"/>
      <c r="BS314" s="5"/>
      <c r="BT314" s="5"/>
      <c r="BU314" s="5"/>
      <c r="BV314" s="5"/>
      <c r="BW314" s="5"/>
      <c r="BX314" s="22"/>
      <c r="BY314" s="113">
        <v>0</v>
      </c>
      <c r="BZ314" s="22"/>
      <c r="CA314" s="22"/>
      <c r="CB314" s="9"/>
      <c r="CC314" s="5"/>
      <c r="CD314" s="5"/>
      <c r="CE314" s="113"/>
      <c r="CF314" s="22"/>
      <c r="CG314" s="22"/>
      <c r="CH314" s="9"/>
      <c r="CI314" s="5"/>
      <c r="CJ314" s="5"/>
      <c r="CK314" s="5"/>
      <c r="CL314" s="5"/>
      <c r="CM314" s="22"/>
      <c r="CN314" s="9"/>
      <c r="CO314" s="5">
        <f t="shared" si="42"/>
        <v>0</v>
      </c>
      <c r="CP314" s="77">
        <f t="shared" si="43"/>
        <v>0</v>
      </c>
      <c r="CQ314" s="77">
        <f t="shared" si="43"/>
        <v>0</v>
      </c>
      <c r="CR314" s="116"/>
      <c r="CS314" s="5">
        <f t="shared" si="45"/>
        <v>0</v>
      </c>
      <c r="CT314" s="5"/>
      <c r="CU314" s="10"/>
      <c r="CV314" s="10"/>
      <c r="CW314" s="10"/>
      <c r="CX314" s="10"/>
      <c r="CY314" s="10"/>
    </row>
    <row r="315" spans="1:108" ht="16.5" customHeight="1">
      <c r="A315" s="119"/>
      <c r="B315" s="10"/>
      <c r="C315" s="244"/>
      <c r="D315" s="139"/>
      <c r="E315" s="143"/>
      <c r="F315" s="10"/>
      <c r="G315" s="10"/>
      <c r="H315" s="10"/>
      <c r="I315" s="10"/>
      <c r="J315" s="127"/>
      <c r="K315" s="10"/>
      <c r="L315" s="10" t="str">
        <f t="shared" si="41"/>
        <v>___</v>
      </c>
      <c r="M315" s="10"/>
      <c r="N315" s="93"/>
      <c r="O315" s="132"/>
      <c r="P315" s="10"/>
      <c r="Q315" s="10"/>
      <c r="R315" s="10"/>
      <c r="S315" s="10"/>
      <c r="T315" s="10"/>
      <c r="U315" s="10"/>
      <c r="V315" s="22"/>
      <c r="W315" s="10"/>
      <c r="X315" s="10"/>
      <c r="Y315" s="10"/>
      <c r="Z315" s="22"/>
      <c r="AA315" s="22"/>
      <c r="AB315" s="22"/>
      <c r="AC315" s="10"/>
      <c r="AD315" s="99"/>
      <c r="AE315" s="99"/>
      <c r="AF315" s="15"/>
      <c r="AG315" s="14"/>
      <c r="AH315" s="113"/>
      <c r="AI315" s="128"/>
      <c r="AJ315" s="11"/>
      <c r="AK315" s="11"/>
      <c r="AL315" s="10"/>
      <c r="AM315"/>
      <c r="AN315" s="73"/>
      <c r="AO315" s="10"/>
      <c r="AP315" s="93"/>
      <c r="AQ315" s="22"/>
      <c r="AR315" s="10">
        <f>IFERROR(VLOOKUP(AQ315,PROGRAMAS!D93:E150,2,0), )</f>
        <v>0</v>
      </c>
      <c r="AS315" s="10"/>
      <c r="AT315" s="10"/>
      <c r="AU315" s="10"/>
      <c r="AV315" s="10"/>
      <c r="AW315" s="22"/>
      <c r="AX315" s="22"/>
      <c r="AY315" s="22"/>
      <c r="AZ315" s="22"/>
      <c r="BA315" s="22"/>
      <c r="BB315" s="22"/>
      <c r="BC315" s="22"/>
      <c r="BD315" s="69"/>
      <c r="BE315" s="69"/>
      <c r="BF315" s="69"/>
      <c r="BG315" s="69"/>
      <c r="BH315" s="69"/>
      <c r="BI315" s="69"/>
      <c r="BJ315" s="69"/>
      <c r="BK315" s="69"/>
      <c r="BL315" s="69"/>
      <c r="BM315" s="69"/>
      <c r="BN315" s="5"/>
      <c r="BO315" s="22"/>
      <c r="BP315" s="5"/>
      <c r="BQ315" s="5"/>
      <c r="BR315" s="5"/>
      <c r="BS315" s="5"/>
      <c r="BT315" s="5"/>
      <c r="BU315" s="5"/>
      <c r="BV315" s="5"/>
      <c r="BW315" s="5"/>
      <c r="BX315" s="22"/>
      <c r="BY315" s="113">
        <v>0</v>
      </c>
      <c r="BZ315" s="22"/>
      <c r="CA315" s="22"/>
      <c r="CB315" s="9"/>
      <c r="CC315" s="5"/>
      <c r="CD315" s="5"/>
      <c r="CE315" s="113"/>
      <c r="CF315" s="22"/>
      <c r="CG315" s="22"/>
      <c r="CH315" s="9"/>
      <c r="CI315" s="5"/>
      <c r="CJ315" s="5"/>
      <c r="CK315" s="5"/>
      <c r="CL315" s="5"/>
      <c r="CM315" s="22"/>
      <c r="CN315" s="9"/>
      <c r="CO315" s="5">
        <f t="shared" si="42"/>
        <v>0</v>
      </c>
      <c r="CP315" s="77">
        <f t="shared" si="43"/>
        <v>0</v>
      </c>
      <c r="CQ315" s="77">
        <f t="shared" si="43"/>
        <v>0</v>
      </c>
      <c r="CR315" s="116"/>
      <c r="CS315" s="5">
        <f t="shared" si="45"/>
        <v>0</v>
      </c>
      <c r="CT315" s="5"/>
      <c r="CU315" s="10"/>
      <c r="CV315" s="10"/>
      <c r="CW315" s="10"/>
      <c r="CX315" s="10"/>
      <c r="CY315" s="10"/>
    </row>
    <row r="316" spans="1:108" ht="16.5" customHeight="1">
      <c r="A316" s="119"/>
      <c r="B316" s="10"/>
      <c r="C316" s="244"/>
      <c r="D316" s="139"/>
      <c r="E316" s="143"/>
      <c r="F316" s="10"/>
      <c r="G316" s="10"/>
      <c r="H316" s="10"/>
      <c r="I316" s="10"/>
      <c r="J316" s="127"/>
      <c r="K316" s="10"/>
      <c r="L316" s="10" t="str">
        <f t="shared" si="41"/>
        <v>___</v>
      </c>
      <c r="M316" s="10"/>
      <c r="N316" s="93"/>
      <c r="O316" s="132"/>
      <c r="P316" s="10"/>
      <c r="Q316" s="10"/>
      <c r="R316" s="10"/>
      <c r="S316" s="10"/>
      <c r="T316" s="10"/>
      <c r="U316" s="10"/>
      <c r="V316" s="22"/>
      <c r="W316" s="10"/>
      <c r="X316" s="10"/>
      <c r="Y316" s="10"/>
      <c r="Z316" s="22"/>
      <c r="AA316" s="22"/>
      <c r="AB316" s="22"/>
      <c r="AC316" s="10"/>
      <c r="AD316" s="99"/>
      <c r="AE316" s="99"/>
      <c r="AF316" s="15"/>
      <c r="AG316" s="14"/>
      <c r="AH316" s="113"/>
      <c r="AI316" s="128"/>
      <c r="AJ316" s="11"/>
      <c r="AK316" s="11"/>
      <c r="AL316" s="10"/>
      <c r="AM316"/>
      <c r="AN316" s="73"/>
      <c r="AO316" s="10"/>
      <c r="AP316" s="93"/>
      <c r="AQ316" s="22"/>
      <c r="AR316" s="10">
        <f>IFERROR(VLOOKUP(AQ316,PROGRAMAS!D94:E151,2,0), )</f>
        <v>0</v>
      </c>
      <c r="AS316" s="10"/>
      <c r="AT316" s="10"/>
      <c r="AU316" s="10"/>
      <c r="AV316" s="10"/>
      <c r="AW316" s="22"/>
      <c r="AX316" s="22"/>
      <c r="AY316" s="22"/>
      <c r="AZ316" s="22"/>
      <c r="BA316" s="22"/>
      <c r="BB316" s="22"/>
      <c r="BC316" s="22"/>
      <c r="BD316" s="69"/>
      <c r="BE316" s="69"/>
      <c r="BF316" s="69"/>
      <c r="BG316" s="69"/>
      <c r="BH316" s="69"/>
      <c r="BI316" s="69"/>
      <c r="BJ316" s="69"/>
      <c r="BK316" s="69"/>
      <c r="BL316" s="69"/>
      <c r="BM316" s="69"/>
      <c r="BN316" s="5"/>
      <c r="BO316" s="22"/>
      <c r="BP316" s="5"/>
      <c r="BQ316" s="5"/>
      <c r="BR316" s="5"/>
      <c r="BS316" s="5"/>
      <c r="BT316" s="5"/>
      <c r="BU316" s="5"/>
      <c r="BV316" s="5"/>
      <c r="BW316" s="5"/>
      <c r="BX316" s="22"/>
      <c r="BY316" s="113">
        <v>0</v>
      </c>
      <c r="BZ316" s="22"/>
      <c r="CA316" s="22"/>
      <c r="CB316" s="9"/>
      <c r="CC316" s="5"/>
      <c r="CD316" s="5"/>
      <c r="CE316" s="113"/>
      <c r="CF316" s="22"/>
      <c r="CG316" s="22"/>
      <c r="CH316" s="9"/>
      <c r="CI316" s="5"/>
      <c r="CJ316" s="5"/>
      <c r="CK316" s="5"/>
      <c r="CL316" s="5"/>
      <c r="CM316" s="22"/>
      <c r="CN316" s="9"/>
      <c r="CO316" s="5">
        <f t="shared" si="42"/>
        <v>0</v>
      </c>
      <c r="CP316" s="77">
        <f t="shared" si="43"/>
        <v>0</v>
      </c>
      <c r="CQ316" s="77">
        <f t="shared" si="43"/>
        <v>0</v>
      </c>
      <c r="CR316" s="116"/>
      <c r="CS316" s="5">
        <f t="shared" si="45"/>
        <v>0</v>
      </c>
      <c r="CT316" s="5"/>
      <c r="CU316" s="10"/>
      <c r="CV316" s="10"/>
      <c r="CW316" s="10"/>
      <c r="CX316" s="10"/>
      <c r="CY316" s="10"/>
    </row>
    <row r="317" spans="1:108" ht="16.5" customHeight="1">
      <c r="A317" s="119"/>
      <c r="B317" s="10"/>
      <c r="C317" s="244"/>
      <c r="D317" s="139"/>
      <c r="E317" s="143"/>
      <c r="F317" s="10"/>
      <c r="G317" s="10"/>
      <c r="H317" s="10"/>
      <c r="I317" s="10"/>
      <c r="J317" s="127"/>
      <c r="K317" s="10"/>
      <c r="L317" s="10" t="str">
        <f t="shared" si="41"/>
        <v>___</v>
      </c>
      <c r="M317" s="10"/>
      <c r="N317" s="93"/>
      <c r="O317" s="132"/>
      <c r="P317" s="10"/>
      <c r="Q317" s="10"/>
      <c r="R317" s="10"/>
      <c r="S317" s="10"/>
      <c r="T317" s="10"/>
      <c r="U317" s="10"/>
      <c r="V317" s="22"/>
      <c r="W317" s="10"/>
      <c r="X317" s="10"/>
      <c r="Y317" s="10"/>
      <c r="Z317" s="22"/>
      <c r="AA317" s="22"/>
      <c r="AB317" s="22"/>
      <c r="AC317" s="10"/>
      <c r="AD317" s="99"/>
      <c r="AE317" s="99"/>
      <c r="AF317" s="15"/>
      <c r="AG317" s="14"/>
      <c r="AH317" s="113"/>
      <c r="AI317" s="128"/>
      <c r="AJ317" s="11"/>
      <c r="AK317" s="11"/>
      <c r="AL317" s="10"/>
      <c r="AM317"/>
      <c r="AN317" s="73"/>
      <c r="AO317" s="10"/>
      <c r="AP317" s="93"/>
      <c r="AQ317" s="22"/>
      <c r="AR317" s="10">
        <f>IFERROR(VLOOKUP(AQ317,PROGRAMAS!D95:E152,2,0), )</f>
        <v>0</v>
      </c>
      <c r="AS317" s="10"/>
      <c r="AT317" s="10"/>
      <c r="AU317" s="10"/>
      <c r="AV317" s="10"/>
      <c r="AW317" s="22"/>
      <c r="AX317" s="22"/>
      <c r="AY317" s="22"/>
      <c r="AZ317" s="22"/>
      <c r="BA317" s="22"/>
      <c r="BB317" s="22"/>
      <c r="BC317" s="22"/>
      <c r="BD317" s="69"/>
      <c r="BE317" s="69"/>
      <c r="BF317" s="69"/>
      <c r="BG317" s="69"/>
      <c r="BH317" s="69"/>
      <c r="BI317" s="69"/>
      <c r="BJ317" s="69"/>
      <c r="BK317" s="69"/>
      <c r="BL317" s="69"/>
      <c r="BM317" s="69"/>
      <c r="BN317" s="5"/>
      <c r="BO317" s="22"/>
      <c r="BP317" s="5"/>
      <c r="BQ317" s="5"/>
      <c r="BR317" s="5"/>
      <c r="BS317" s="5"/>
      <c r="BT317" s="5"/>
      <c r="BU317" s="5"/>
      <c r="BV317" s="5"/>
      <c r="BW317" s="5"/>
      <c r="BX317" s="22"/>
      <c r="BY317" s="113">
        <v>0</v>
      </c>
      <c r="BZ317" s="22"/>
      <c r="CA317" s="22"/>
      <c r="CB317" s="9"/>
      <c r="CC317" s="5"/>
      <c r="CD317" s="5"/>
      <c r="CE317" s="113"/>
      <c r="CF317" s="22"/>
      <c r="CG317" s="22"/>
      <c r="CH317" s="9"/>
      <c r="CI317" s="5"/>
      <c r="CJ317" s="5"/>
      <c r="CK317" s="5"/>
      <c r="CL317" s="5"/>
      <c r="CM317" s="22"/>
      <c r="CN317" s="9"/>
      <c r="CO317" s="5">
        <f t="shared" si="42"/>
        <v>0</v>
      </c>
      <c r="CP317" s="77">
        <f t="shared" si="43"/>
        <v>0</v>
      </c>
      <c r="CQ317" s="77">
        <f t="shared" si="43"/>
        <v>0</v>
      </c>
      <c r="CR317" s="116"/>
      <c r="CS317" s="5">
        <f t="shared" si="45"/>
        <v>0</v>
      </c>
      <c r="CT317" s="5"/>
      <c r="CU317" s="10"/>
      <c r="CV317" s="10"/>
      <c r="CW317" s="10"/>
      <c r="CX317" s="10"/>
      <c r="CY317" s="10"/>
    </row>
    <row r="318" spans="1:108" ht="16.5" customHeight="1">
      <c r="A318" s="147" t="s">
        <v>112</v>
      </c>
      <c r="B318" s="10">
        <v>2021</v>
      </c>
      <c r="C318" s="16" t="s">
        <v>3014</v>
      </c>
      <c r="D318" s="139" t="s">
        <v>3014</v>
      </c>
      <c r="E318" s="125" t="s">
        <v>3015</v>
      </c>
      <c r="F318" s="10"/>
      <c r="G318" s="10" t="s">
        <v>1845</v>
      </c>
      <c r="H318" s="10" t="s">
        <v>118</v>
      </c>
      <c r="I318" s="10" t="s">
        <v>1846</v>
      </c>
      <c r="J318" s="127" t="s">
        <v>3016</v>
      </c>
      <c r="K318" s="10" t="s">
        <v>3017</v>
      </c>
      <c r="L318" s="10" t="str">
        <f t="shared" ref="L318:L381" si="46">_xlfn.CONCAT(K318,"_",BP318,"_",BS318,"_",BV318)</f>
        <v>HOLDINGRIP SAS___</v>
      </c>
      <c r="M318" s="10" t="s">
        <v>1849</v>
      </c>
      <c r="N318" s="93">
        <v>900521065</v>
      </c>
      <c r="O318" s="132">
        <v>9</v>
      </c>
      <c r="P318" s="10" t="s">
        <v>123</v>
      </c>
      <c r="Q318" s="10" t="s">
        <v>1850</v>
      </c>
      <c r="R318" s="10" t="s">
        <v>1851</v>
      </c>
      <c r="S318" s="10"/>
      <c r="T318" s="10" t="s">
        <v>3018</v>
      </c>
      <c r="U318" s="10" t="s">
        <v>122</v>
      </c>
      <c r="V318" s="22">
        <v>80101006</v>
      </c>
      <c r="W318" s="10" t="s">
        <v>1918</v>
      </c>
      <c r="X318" s="10"/>
      <c r="Y318" s="10"/>
      <c r="Z318" s="22">
        <v>4106133</v>
      </c>
      <c r="AA318" s="22">
        <v>1</v>
      </c>
      <c r="AB318" s="94">
        <v>7</v>
      </c>
      <c r="AC318" s="10">
        <v>0</v>
      </c>
      <c r="AD318" s="99">
        <v>44226</v>
      </c>
      <c r="AE318" s="99">
        <v>44228</v>
      </c>
      <c r="AF318" s="15"/>
      <c r="AG318" s="14">
        <v>44439</v>
      </c>
      <c r="AH318" s="113">
        <v>9678664.2899999991</v>
      </c>
      <c r="AI318" s="128">
        <v>67570650</v>
      </c>
      <c r="AJ318" s="134" t="s">
        <v>3019</v>
      </c>
      <c r="AK318" s="10" t="s">
        <v>129</v>
      </c>
      <c r="AL318" s="10">
        <v>1</v>
      </c>
      <c r="AM318" t="s">
        <v>3020</v>
      </c>
      <c r="AN318" s="73" t="s">
        <v>3021</v>
      </c>
      <c r="AO318" s="10" t="s">
        <v>1856</v>
      </c>
      <c r="AP318" s="93">
        <v>131020202020202</v>
      </c>
      <c r="AQ318" s="22" t="s">
        <v>1857</v>
      </c>
      <c r="AR318" s="10" t="str">
        <f>IFERROR(VLOOKUP(AQ318,PROGRAMAS!D48:E105,2,0), )</f>
        <v>FUNCIONAMIENTO</v>
      </c>
      <c r="AS318" s="10">
        <v>0</v>
      </c>
      <c r="AT318" s="10">
        <f>IFERROR(VLOOKUP(AS318,PROGRAMAS!B2:C59,2,0), )</f>
        <v>0</v>
      </c>
      <c r="AU318" s="10">
        <v>0</v>
      </c>
      <c r="AV318" s="10">
        <f>IFERROR(VLOOKUP(AU318,PROGRAMAS!G2:I24,2,0), )</f>
        <v>0</v>
      </c>
      <c r="AW318" s="22"/>
      <c r="AX318" s="22"/>
      <c r="AY318" s="22"/>
      <c r="AZ318" s="22"/>
      <c r="BA318" s="22"/>
      <c r="BB318" s="22"/>
      <c r="BC318" s="22"/>
      <c r="BD318" s="69"/>
      <c r="BE318" s="69"/>
      <c r="BF318" s="69"/>
      <c r="BG318" s="69"/>
      <c r="BH318" s="69"/>
      <c r="BI318" s="69"/>
      <c r="BJ318" s="69"/>
      <c r="BK318" s="69"/>
      <c r="BL318" s="69"/>
      <c r="BM318" s="69"/>
      <c r="BN318" s="5"/>
      <c r="BO318" s="22"/>
      <c r="BP318" s="5"/>
      <c r="BQ318" s="5"/>
      <c r="BR318" s="5"/>
      <c r="BS318" s="5"/>
      <c r="BT318" s="5"/>
      <c r="BU318" s="5"/>
      <c r="BV318" s="5"/>
      <c r="BW318" s="5"/>
      <c r="BX318" s="22"/>
      <c r="BY318" s="113">
        <v>0</v>
      </c>
      <c r="BZ318" s="22"/>
      <c r="CA318" s="22"/>
      <c r="CB318" s="9"/>
      <c r="CC318" s="5"/>
      <c r="CD318" s="5"/>
      <c r="CE318" s="113"/>
      <c r="CF318" s="22"/>
      <c r="CG318" s="22"/>
      <c r="CH318" s="9"/>
      <c r="CI318" s="5"/>
      <c r="CJ318" s="5"/>
      <c r="CK318" s="5"/>
      <c r="CL318" s="5"/>
      <c r="CM318" s="22"/>
      <c r="CN318" s="14"/>
      <c r="CO318" s="5">
        <f t="shared" ref="CO318:CO381" si="47">+BY318+CE318+CK318</f>
        <v>0</v>
      </c>
      <c r="CP318" s="77">
        <f t="shared" ref="CP318:CP381" si="48">BZ318+CF318+CL318</f>
        <v>0</v>
      </c>
      <c r="CQ318" s="77">
        <f t="shared" ref="CQ318:CQ381" si="49">CA318+CG318+CM318</f>
        <v>0</v>
      </c>
      <c r="CR318" s="14">
        <v>44439</v>
      </c>
      <c r="CS318" s="5">
        <f t="shared" ref="CS318:CS381" si="50">+AI318+BY318+CE318+CK318</f>
        <v>67570650</v>
      </c>
      <c r="CT318" s="5"/>
      <c r="CU318" s="10"/>
      <c r="CV318" s="10"/>
      <c r="CW318" s="10" t="s">
        <v>132</v>
      </c>
      <c r="CX318" s="10" t="s">
        <v>133</v>
      </c>
      <c r="CY318" s="10"/>
      <c r="CZ318" s="10" t="s">
        <v>3022</v>
      </c>
      <c r="DA318" s="10" t="s">
        <v>3023</v>
      </c>
      <c r="DB318" s="122" t="s">
        <v>3024</v>
      </c>
      <c r="DC318" s="122" t="s">
        <v>3025</v>
      </c>
      <c r="DD318" t="s">
        <v>3026</v>
      </c>
    </row>
    <row r="319" spans="1:108" ht="16.5" customHeight="1">
      <c r="A319" s="147" t="s">
        <v>138</v>
      </c>
      <c r="B319" s="10">
        <v>2021</v>
      </c>
      <c r="C319" s="16" t="s">
        <v>3027</v>
      </c>
      <c r="D319" s="139" t="s">
        <v>3027</v>
      </c>
      <c r="E319" s="196" t="s">
        <v>3028</v>
      </c>
      <c r="G319" s="10" t="s">
        <v>1987</v>
      </c>
      <c r="H319" s="10" t="s">
        <v>118</v>
      </c>
      <c r="I319" s="10" t="s">
        <v>119</v>
      </c>
      <c r="J319" s="10" t="s">
        <v>3029</v>
      </c>
      <c r="K319" s="10" t="s">
        <v>157</v>
      </c>
      <c r="L319" s="10" t="str">
        <f t="shared" si="46"/>
        <v>EDNA MARGARITA DAVILA NOVOA___</v>
      </c>
      <c r="M319" s="10" t="s">
        <v>122</v>
      </c>
      <c r="N319" s="93">
        <v>39540981</v>
      </c>
      <c r="O319" s="132"/>
      <c r="P319" s="10" t="s">
        <v>123</v>
      </c>
      <c r="Q319" s="10" t="s">
        <v>124</v>
      </c>
      <c r="R319" s="118" t="s">
        <v>125</v>
      </c>
      <c r="S319" s="118" t="s">
        <v>158</v>
      </c>
      <c r="T319" s="10"/>
      <c r="U319" s="10"/>
      <c r="V319" s="22"/>
      <c r="W319" s="10"/>
      <c r="X319" s="10"/>
      <c r="Y319" s="10"/>
      <c r="Z319" s="22">
        <v>3114992778</v>
      </c>
      <c r="AA319" s="22">
        <v>0</v>
      </c>
      <c r="AB319" s="118">
        <v>6</v>
      </c>
      <c r="AC319" s="10">
        <v>0</v>
      </c>
      <c r="AD319" s="99">
        <v>44228</v>
      </c>
      <c r="AE319" s="108">
        <v>44229</v>
      </c>
      <c r="AG319" s="14">
        <v>44409</v>
      </c>
      <c r="AH319" s="2">
        <f t="shared" ref="AH319:AH382" si="51">IFERROR((AI319/AB319), )</f>
        <v>2500000</v>
      </c>
      <c r="AI319" s="113">
        <v>15000000</v>
      </c>
      <c r="AJ319" t="s">
        <v>3030</v>
      </c>
      <c r="AK319" s="10" t="s">
        <v>129</v>
      </c>
      <c r="AL319" s="10">
        <v>7</v>
      </c>
      <c r="AM319" t="s">
        <v>3031</v>
      </c>
      <c r="AN319" s="2" t="s">
        <v>3032</v>
      </c>
      <c r="AO319" s="10" t="s">
        <v>131</v>
      </c>
      <c r="AP319" s="93" t="s">
        <v>3033</v>
      </c>
      <c r="AQ319" s="24">
        <v>5</v>
      </c>
      <c r="AR319" s="10" t="str">
        <f>IFERROR(VLOOKUP(AQ319,PROGRAMAS!D49:E106,2,0), )</f>
        <v>Propósito 5: Construir Bogotá - Región con gobierno abierto, transparente y ciudadanía consciente</v>
      </c>
      <c r="AS319" s="10">
        <v>57</v>
      </c>
      <c r="AT319" s="10" t="str">
        <f>IFERROR(VLOOKUP(AS319,PROGRAMAS!B2:C59,2,0), )</f>
        <v>Gestión pública local</v>
      </c>
      <c r="AU319" s="10">
        <v>2169</v>
      </c>
      <c r="AV319" s="10" t="str">
        <f>IFERROR(VLOOKUP(AU319,PROGRAMAS!G2:I24,2,0), )</f>
        <v>FORTALECIMIENTO INSTITUCIONAL Y RENDICIÓN DE CUENTAS</v>
      </c>
      <c r="AW319" s="22">
        <v>1</v>
      </c>
      <c r="AX319" s="22">
        <v>1</v>
      </c>
      <c r="AY319" s="22"/>
      <c r="AZ319" s="22"/>
      <c r="BA319" s="22"/>
      <c r="BB319" s="22"/>
      <c r="BC319" s="22"/>
      <c r="BN319" s="5"/>
      <c r="BQ319" s="5"/>
      <c r="BX319" s="24">
        <v>504</v>
      </c>
      <c r="BY319" s="113">
        <v>3750000</v>
      </c>
      <c r="BZ319" s="22">
        <v>1</v>
      </c>
      <c r="CA319" s="22">
        <v>15</v>
      </c>
      <c r="CB319" s="145">
        <v>44455</v>
      </c>
      <c r="CN319" s="14"/>
      <c r="CO319" s="5">
        <f t="shared" si="47"/>
        <v>3750000</v>
      </c>
      <c r="CP319" s="77">
        <f t="shared" si="48"/>
        <v>1</v>
      </c>
      <c r="CQ319" s="77">
        <f t="shared" si="49"/>
        <v>15</v>
      </c>
      <c r="CR319" s="145">
        <v>44455</v>
      </c>
      <c r="CS319" s="5">
        <f t="shared" si="50"/>
        <v>18750000</v>
      </c>
      <c r="CT319" s="5"/>
      <c r="CU319" s="10"/>
      <c r="CW319" s="10" t="s">
        <v>132</v>
      </c>
      <c r="CX319" s="10" t="s">
        <v>133</v>
      </c>
      <c r="CZ319" s="10" t="s">
        <v>3034</v>
      </c>
      <c r="DA319" s="10" t="s">
        <v>148</v>
      </c>
      <c r="DB319" s="122" t="s">
        <v>3035</v>
      </c>
      <c r="DC319" s="122" t="s">
        <v>3036</v>
      </c>
      <c r="DD319" s="122" t="s">
        <v>3037</v>
      </c>
    </row>
    <row r="320" spans="1:108" ht="16.5" customHeight="1">
      <c r="A320" s="147" t="s">
        <v>151</v>
      </c>
      <c r="B320" s="10">
        <v>2021</v>
      </c>
      <c r="C320" s="16" t="s">
        <v>3038</v>
      </c>
      <c r="D320" s="140" t="s">
        <v>3038</v>
      </c>
      <c r="E320" s="198" t="s">
        <v>3039</v>
      </c>
      <c r="G320" s="10" t="s">
        <v>1987</v>
      </c>
      <c r="H320" s="10" t="s">
        <v>118</v>
      </c>
      <c r="I320" s="10" t="s">
        <v>119</v>
      </c>
      <c r="J320" s="10" t="s">
        <v>3040</v>
      </c>
      <c r="K320" s="10" t="s">
        <v>655</v>
      </c>
      <c r="L320" s="10" t="str">
        <f t="shared" si="46"/>
        <v>LUISA BIBIANA MEDINA RODRIGUEZ___</v>
      </c>
      <c r="M320" s="10" t="s">
        <v>122</v>
      </c>
      <c r="N320" s="93">
        <v>51891458</v>
      </c>
      <c r="O320" s="132"/>
      <c r="P320" s="10" t="s">
        <v>123</v>
      </c>
      <c r="Q320" s="10" t="s">
        <v>124</v>
      </c>
      <c r="R320" t="s">
        <v>656</v>
      </c>
      <c r="S320" t="s">
        <v>657</v>
      </c>
      <c r="T320" s="10"/>
      <c r="U320" s="10"/>
      <c r="V320" s="22"/>
      <c r="W320" s="10"/>
      <c r="X320" s="10"/>
      <c r="Y320" s="10"/>
      <c r="Z320" s="22">
        <v>3013337582</v>
      </c>
      <c r="AA320" s="22">
        <v>0</v>
      </c>
      <c r="AB320" s="118">
        <v>6</v>
      </c>
      <c r="AD320" s="99">
        <v>44228</v>
      </c>
      <c r="AE320" s="108">
        <v>44229</v>
      </c>
      <c r="AG320" s="14">
        <v>44409</v>
      </c>
      <c r="AH320" s="2">
        <f t="shared" si="51"/>
        <v>6500000</v>
      </c>
      <c r="AI320" s="113">
        <v>39000000</v>
      </c>
      <c r="AJ320" t="s">
        <v>3041</v>
      </c>
      <c r="AK320" s="10" t="s">
        <v>129</v>
      </c>
      <c r="AL320" s="10">
        <v>8</v>
      </c>
      <c r="AM320" s="2" t="s">
        <v>3042</v>
      </c>
      <c r="AN320" s="2" t="s">
        <v>3032</v>
      </c>
      <c r="AO320" s="10" t="s">
        <v>131</v>
      </c>
      <c r="AP320" s="93" t="s">
        <v>3033</v>
      </c>
      <c r="AQ320" s="24">
        <v>5</v>
      </c>
      <c r="AR320" s="10" t="str">
        <f>IFERROR(VLOOKUP(AQ320,PROGRAMAS!D50:E107,2,0), )</f>
        <v>Propósito 5: Construir Bogotá - Región con gobierno abierto, transparente y ciudadanía consciente</v>
      </c>
      <c r="AS320" s="10">
        <v>57</v>
      </c>
      <c r="AT320" s="10" t="str">
        <f>IFERROR(VLOOKUP(AS320,PROGRAMAS!B2:C59,2,0), )</f>
        <v>Gestión pública local</v>
      </c>
      <c r="AU320" s="10">
        <v>2169</v>
      </c>
      <c r="AV320" s="10" t="str">
        <f>IFERROR(VLOOKUP(AU320,PROGRAMAS!G2:I24,2,0), )</f>
        <v>FORTALECIMIENTO INSTITUCIONAL Y RENDICIÓN DE CUENTAS</v>
      </c>
      <c r="AW320" s="22">
        <v>1</v>
      </c>
      <c r="AX320" s="22">
        <v>1</v>
      </c>
      <c r="AY320" s="22"/>
      <c r="AZ320" s="22"/>
      <c r="BA320" s="22"/>
      <c r="BB320" s="22"/>
      <c r="BC320" s="22"/>
      <c r="BN320" s="5"/>
      <c r="BX320" s="24">
        <v>407</v>
      </c>
      <c r="BY320" s="113">
        <v>9750000</v>
      </c>
      <c r="BZ320" s="24">
        <v>1</v>
      </c>
      <c r="CA320" s="24">
        <v>15</v>
      </c>
      <c r="CB320" s="145">
        <v>44455</v>
      </c>
      <c r="CN320" s="14"/>
      <c r="CO320" s="5">
        <f t="shared" si="47"/>
        <v>9750000</v>
      </c>
      <c r="CP320" s="77">
        <f t="shared" si="48"/>
        <v>1</v>
      </c>
      <c r="CQ320" s="77">
        <f t="shared" si="49"/>
        <v>15</v>
      </c>
      <c r="CR320" s="145">
        <v>44455</v>
      </c>
      <c r="CS320" s="5">
        <f t="shared" si="50"/>
        <v>48750000</v>
      </c>
      <c r="CT320" s="5"/>
      <c r="CU320" s="10"/>
      <c r="CW320" s="10" t="s">
        <v>132</v>
      </c>
      <c r="CX320" s="10" t="s">
        <v>133</v>
      </c>
      <c r="CZ320" s="10" t="s">
        <v>3043</v>
      </c>
      <c r="DA320" s="10" t="s">
        <v>3044</v>
      </c>
      <c r="DB320" s="122" t="s">
        <v>3035</v>
      </c>
      <c r="DC320" s="122" t="s">
        <v>3036</v>
      </c>
    </row>
    <row r="321" spans="1:114" ht="16.5" customHeight="1">
      <c r="A321" s="147" t="s">
        <v>162</v>
      </c>
      <c r="B321" s="10">
        <v>2021</v>
      </c>
      <c r="C321" s="16" t="s">
        <v>3045</v>
      </c>
      <c r="D321" s="140" t="s">
        <v>3046</v>
      </c>
      <c r="E321" s="198" t="s">
        <v>3047</v>
      </c>
      <c r="G321" s="10" t="s">
        <v>1987</v>
      </c>
      <c r="H321" s="10" t="s">
        <v>118</v>
      </c>
      <c r="I321" s="10" t="s">
        <v>119</v>
      </c>
      <c r="J321" s="10" t="s">
        <v>3048</v>
      </c>
      <c r="K321" s="10" t="s">
        <v>3049</v>
      </c>
      <c r="L321" s="10" t="str">
        <f t="shared" si="46"/>
        <v>MARISOL QUINTAS CHANG___</v>
      </c>
      <c r="M321" s="10" t="s">
        <v>122</v>
      </c>
      <c r="N321" s="93">
        <v>39779104</v>
      </c>
      <c r="O321" s="132"/>
      <c r="P321" t="s">
        <v>2161</v>
      </c>
      <c r="Q321" s="10" t="s">
        <v>124</v>
      </c>
      <c r="R321" t="s">
        <v>200</v>
      </c>
      <c r="T321" s="10"/>
      <c r="U321" s="10"/>
      <c r="V321" s="22"/>
      <c r="W321" s="10"/>
      <c r="X321" s="10"/>
      <c r="Y321" s="10"/>
      <c r="Z321" s="22">
        <v>3103262501</v>
      </c>
      <c r="AA321" s="22">
        <v>0</v>
      </c>
      <c r="AB321" s="118">
        <v>6</v>
      </c>
      <c r="AC321" s="10"/>
      <c r="AD321" s="99">
        <v>44229</v>
      </c>
      <c r="AE321" s="108">
        <v>44229</v>
      </c>
      <c r="AG321" s="14">
        <v>44409</v>
      </c>
      <c r="AH321" s="2">
        <f t="shared" si="51"/>
        <v>2200000</v>
      </c>
      <c r="AI321" s="113">
        <v>13200000</v>
      </c>
      <c r="AJ321" t="s">
        <v>3050</v>
      </c>
      <c r="AK321" s="10" t="s">
        <v>129</v>
      </c>
      <c r="AL321" s="10">
        <v>11</v>
      </c>
      <c r="AM321" s="2" t="s">
        <v>3051</v>
      </c>
      <c r="AN321" s="2" t="s">
        <v>3032</v>
      </c>
      <c r="AO321" s="10" t="s">
        <v>131</v>
      </c>
      <c r="AP321" s="93" t="s">
        <v>3033</v>
      </c>
      <c r="AQ321" s="24">
        <v>5</v>
      </c>
      <c r="AR321" s="10" t="str">
        <f>IFERROR(VLOOKUP(AQ321,PROGRAMAS!D51:E108,2,0), )</f>
        <v>Propósito 5: Construir Bogotá - Región con gobierno abierto, transparente y ciudadanía consciente</v>
      </c>
      <c r="AS321" s="10">
        <v>57</v>
      </c>
      <c r="AT321" s="10" t="str">
        <f>IFERROR(VLOOKUP(AS321,PROGRAMAS!B2:C59,2,0), )</f>
        <v>Gestión pública local</v>
      </c>
      <c r="AU321" s="10">
        <v>2169</v>
      </c>
      <c r="AV321" s="10" t="str">
        <f>IFERROR(VLOOKUP(AU321,PROGRAMAS!G2:I24,2,0), )</f>
        <v>FORTALECIMIENTO INSTITUCIONAL Y RENDICIÓN DE CUENTAS</v>
      </c>
      <c r="AW321" s="22"/>
      <c r="AX321" s="22"/>
      <c r="AY321" s="22"/>
      <c r="AZ321" s="22"/>
      <c r="BA321" s="22"/>
      <c r="BB321" s="22"/>
      <c r="BC321" s="22"/>
      <c r="BN321" s="5"/>
      <c r="BY321" s="113">
        <v>0</v>
      </c>
      <c r="CN321" s="14"/>
      <c r="CO321" s="5">
        <f t="shared" si="47"/>
        <v>0</v>
      </c>
      <c r="CP321" s="77">
        <f t="shared" si="48"/>
        <v>0</v>
      </c>
      <c r="CQ321" s="77">
        <f t="shared" si="49"/>
        <v>0</v>
      </c>
      <c r="CR321" s="14">
        <v>44409</v>
      </c>
      <c r="CS321" s="5">
        <f t="shared" si="50"/>
        <v>13200000</v>
      </c>
      <c r="CT321" s="5"/>
      <c r="CU321" s="10"/>
      <c r="CW321" s="10" t="s">
        <v>132</v>
      </c>
      <c r="CX321" s="10" t="s">
        <v>133</v>
      </c>
      <c r="CZ321" s="10" t="s">
        <v>3052</v>
      </c>
      <c r="DA321" s="10" t="s">
        <v>148</v>
      </c>
      <c r="DB321" s="122" t="s">
        <v>3035</v>
      </c>
      <c r="DC321" s="122" t="s">
        <v>3036</v>
      </c>
    </row>
    <row r="322" spans="1:114" ht="16.5" customHeight="1">
      <c r="A322" s="147" t="s">
        <v>171</v>
      </c>
      <c r="B322" s="10">
        <v>2021</v>
      </c>
      <c r="C322" s="16" t="s">
        <v>3053</v>
      </c>
      <c r="D322" s="140" t="s">
        <v>3053</v>
      </c>
      <c r="E322" s="198" t="s">
        <v>3054</v>
      </c>
      <c r="G322" s="10" t="s">
        <v>1987</v>
      </c>
      <c r="H322" s="10" t="s">
        <v>118</v>
      </c>
      <c r="I322" s="10" t="s">
        <v>119</v>
      </c>
      <c r="J322" s="10" t="s">
        <v>3055</v>
      </c>
      <c r="K322" s="10" t="s">
        <v>3056</v>
      </c>
      <c r="L322" s="10" t="str">
        <f t="shared" si="46"/>
        <v>JOSE ALEXANDER ROMERO TABLA ___</v>
      </c>
      <c r="M322" s="10" t="s">
        <v>122</v>
      </c>
      <c r="N322" s="93">
        <v>1086328504</v>
      </c>
      <c r="O322" s="132"/>
      <c r="P322" t="s">
        <v>3057</v>
      </c>
      <c r="Q322" s="10" t="s">
        <v>124</v>
      </c>
      <c r="R322" t="s">
        <v>3058</v>
      </c>
      <c r="T322" s="10"/>
      <c r="U322" s="10"/>
      <c r="V322" s="22"/>
      <c r="W322" s="10"/>
      <c r="X322" s="10"/>
      <c r="Y322" s="10"/>
      <c r="Z322" s="22">
        <v>3148014072</v>
      </c>
      <c r="AA322" s="22">
        <v>0</v>
      </c>
      <c r="AB322" s="118">
        <v>10</v>
      </c>
      <c r="AD322" s="99">
        <v>44229</v>
      </c>
      <c r="AE322" s="108">
        <v>44229</v>
      </c>
      <c r="AG322" s="14">
        <v>44531</v>
      </c>
      <c r="AH322" s="2">
        <f t="shared" si="51"/>
        <v>6500000</v>
      </c>
      <c r="AI322" s="113">
        <v>65000000</v>
      </c>
      <c r="AJ322" t="s">
        <v>3059</v>
      </c>
      <c r="AK322" s="10" t="s">
        <v>129</v>
      </c>
      <c r="AL322" s="10">
        <v>12</v>
      </c>
      <c r="AM322" s="2" t="s">
        <v>3060</v>
      </c>
      <c r="AN322" s="2" t="s">
        <v>3032</v>
      </c>
      <c r="AO322" s="10" t="s">
        <v>131</v>
      </c>
      <c r="AP322" s="93" t="s">
        <v>3033</v>
      </c>
      <c r="AQ322" s="24">
        <v>5</v>
      </c>
      <c r="AR322" s="10" t="str">
        <f>IFERROR(VLOOKUP(AQ322,PROGRAMAS!D52:E109,2,0), )</f>
        <v>Propósito 5: Construir Bogotá - Región con gobierno abierto, transparente y ciudadanía consciente</v>
      </c>
      <c r="AS322" s="10">
        <v>57</v>
      </c>
      <c r="AT322" s="10" t="str">
        <f>IFERROR(VLOOKUP(AS322,PROGRAMAS!B2:C59,2,0), )</f>
        <v>Gestión pública local</v>
      </c>
      <c r="AU322" s="10">
        <v>2169</v>
      </c>
      <c r="AV322" s="10" t="str">
        <f>IFERROR(VLOOKUP(AU322,PROGRAMAS!G2:I24,2,0), )</f>
        <v>FORTALECIMIENTO INSTITUCIONAL Y RENDICIÓN DE CUENTAS</v>
      </c>
      <c r="AW322" s="22"/>
      <c r="AX322" s="22"/>
      <c r="AY322" s="22"/>
      <c r="AZ322" s="22"/>
      <c r="BA322" s="22"/>
      <c r="BB322" s="22"/>
      <c r="BC322" s="22"/>
      <c r="BN322" s="5"/>
      <c r="BY322" s="113">
        <v>0</v>
      </c>
      <c r="CN322" s="14"/>
      <c r="CO322" s="5">
        <f t="shared" si="47"/>
        <v>0</v>
      </c>
      <c r="CP322" s="77">
        <f t="shared" si="48"/>
        <v>0</v>
      </c>
      <c r="CQ322" s="77">
        <f t="shared" si="49"/>
        <v>0</v>
      </c>
      <c r="CR322" s="14">
        <v>44531</v>
      </c>
      <c r="CS322" s="5">
        <f t="shared" si="50"/>
        <v>65000000</v>
      </c>
      <c r="CT322" s="5"/>
      <c r="CU322" s="10"/>
      <c r="CW322" s="10" t="s">
        <v>132</v>
      </c>
      <c r="CX322" s="10" t="s">
        <v>133</v>
      </c>
      <c r="CZ322" s="10" t="s">
        <v>3034</v>
      </c>
      <c r="DA322" s="10" t="s">
        <v>3044</v>
      </c>
      <c r="DB322" s="122" t="s">
        <v>3035</v>
      </c>
      <c r="DC322" s="122" t="s">
        <v>3036</v>
      </c>
    </row>
    <row r="323" spans="1:114" ht="16.5" customHeight="1">
      <c r="A323" s="147" t="s">
        <v>182</v>
      </c>
      <c r="B323" s="10">
        <v>2021</v>
      </c>
      <c r="C323" s="16" t="s">
        <v>3061</v>
      </c>
      <c r="D323" s="140" t="s">
        <v>3061</v>
      </c>
      <c r="E323" s="198" t="s">
        <v>3062</v>
      </c>
      <c r="G323" s="10" t="s">
        <v>1987</v>
      </c>
      <c r="H323" s="10" t="s">
        <v>118</v>
      </c>
      <c r="I323" s="10" t="s">
        <v>119</v>
      </c>
      <c r="J323" s="10" t="s">
        <v>3063</v>
      </c>
      <c r="K323" s="10" t="s">
        <v>3064</v>
      </c>
      <c r="L323" s="10" t="str">
        <f t="shared" si="46"/>
        <v>JORGE CAMILO RUANO_HERNAN FRANCISCO TOVAR MOSQUERA__</v>
      </c>
      <c r="M323" s="10" t="s">
        <v>122</v>
      </c>
      <c r="N323" s="93">
        <v>1085294870</v>
      </c>
      <c r="O323" s="132"/>
      <c r="P323" t="s">
        <v>709</v>
      </c>
      <c r="Q323" s="10" t="s">
        <v>124</v>
      </c>
      <c r="R323" t="s">
        <v>3058</v>
      </c>
      <c r="T323" s="10"/>
      <c r="U323" s="10"/>
      <c r="V323" s="22"/>
      <c r="W323" s="10"/>
      <c r="X323" s="10"/>
      <c r="Y323" s="10"/>
      <c r="Z323" s="22">
        <v>3168250816</v>
      </c>
      <c r="AA323" s="22">
        <v>0</v>
      </c>
      <c r="AB323" s="118">
        <v>10</v>
      </c>
      <c r="AC323" s="10"/>
      <c r="AD323" s="99">
        <v>44228</v>
      </c>
      <c r="AE323" s="108">
        <v>44229</v>
      </c>
      <c r="AG323" s="14">
        <v>44531</v>
      </c>
      <c r="AH323" s="2">
        <f t="shared" si="51"/>
        <v>6500000</v>
      </c>
      <c r="AI323" s="113">
        <v>65000000</v>
      </c>
      <c r="AJ323" t="s">
        <v>3065</v>
      </c>
      <c r="AK323" s="2" t="s">
        <v>252</v>
      </c>
      <c r="AL323" s="10">
        <v>9</v>
      </c>
      <c r="AM323" s="2" t="s">
        <v>3066</v>
      </c>
      <c r="AN323" s="2" t="s">
        <v>3032</v>
      </c>
      <c r="AO323" s="10" t="s">
        <v>131</v>
      </c>
      <c r="AP323" s="93" t="s">
        <v>3033</v>
      </c>
      <c r="AQ323" s="24">
        <v>5</v>
      </c>
      <c r="AR323" s="10" t="str">
        <f>IFERROR(VLOOKUP(AQ323,PROGRAMAS!D53:E110,2,0), )</f>
        <v>Propósito 5: Construir Bogotá - Región con gobierno abierto, transparente y ciudadanía consciente</v>
      </c>
      <c r="AS323" s="10">
        <v>57</v>
      </c>
      <c r="AT323" s="10" t="str">
        <f>IFERROR(VLOOKUP(AS323,PROGRAMAS!B2:C59,2,0), )</f>
        <v>Gestión pública local</v>
      </c>
      <c r="AU323" s="10">
        <v>2169</v>
      </c>
      <c r="AV323" s="10" t="str">
        <f>IFERROR(VLOOKUP(AU323,PROGRAMAS!G2:I24,2,0), )</f>
        <v>FORTALECIMIENTO INSTITUCIONAL Y RENDICIÓN DE CUENTAS</v>
      </c>
      <c r="AW323" s="22">
        <v>1</v>
      </c>
      <c r="AX323" s="22">
        <v>1</v>
      </c>
      <c r="AY323" s="22">
        <v>1</v>
      </c>
      <c r="AZ323" s="22"/>
      <c r="BA323" s="22"/>
      <c r="BB323" s="22"/>
      <c r="BC323" s="22"/>
      <c r="BD323" s="71">
        <v>44553</v>
      </c>
      <c r="BN323" s="5" t="s">
        <v>364</v>
      </c>
      <c r="BO323" s="24">
        <v>79956883</v>
      </c>
      <c r="BP323" s="2" t="s">
        <v>3067</v>
      </c>
      <c r="BY323" s="113">
        <v>9100000</v>
      </c>
      <c r="BZ323" s="24">
        <v>1</v>
      </c>
      <c r="CA323" s="24">
        <v>12</v>
      </c>
      <c r="CB323" s="145">
        <v>44574</v>
      </c>
      <c r="CN323" s="14"/>
      <c r="CO323" s="5">
        <f t="shared" si="47"/>
        <v>9100000</v>
      </c>
      <c r="CP323" s="77">
        <f t="shared" si="48"/>
        <v>1</v>
      </c>
      <c r="CQ323" s="77">
        <f t="shared" si="49"/>
        <v>12</v>
      </c>
      <c r="CR323" s="145">
        <v>44574</v>
      </c>
      <c r="CS323" s="5">
        <f t="shared" si="50"/>
        <v>74100000</v>
      </c>
      <c r="CT323" s="5"/>
      <c r="CU323" s="10"/>
      <c r="CW323" s="10" t="s">
        <v>132</v>
      </c>
      <c r="CX323" s="10" t="s">
        <v>133</v>
      </c>
      <c r="CZ323" s="10" t="s">
        <v>134</v>
      </c>
      <c r="DA323" s="10" t="s">
        <v>3044</v>
      </c>
      <c r="DB323" s="122" t="s">
        <v>3035</v>
      </c>
      <c r="DC323" s="122" t="s">
        <v>3036</v>
      </c>
    </row>
    <row r="324" spans="1:114" ht="16.5" customHeight="1">
      <c r="A324" s="147" t="s">
        <v>193</v>
      </c>
      <c r="B324" s="10">
        <v>2021</v>
      </c>
      <c r="C324" s="16" t="s">
        <v>3068</v>
      </c>
      <c r="D324" s="140" t="s">
        <v>3068</v>
      </c>
      <c r="E324" s="198" t="s">
        <v>3069</v>
      </c>
      <c r="G324" s="10" t="s">
        <v>1987</v>
      </c>
      <c r="H324" s="10" t="s">
        <v>118</v>
      </c>
      <c r="I324" s="10" t="s">
        <v>119</v>
      </c>
      <c r="J324" s="10" t="s">
        <v>3070</v>
      </c>
      <c r="K324" s="10" t="s">
        <v>481</v>
      </c>
      <c r="L324" s="10" t="str">
        <f t="shared" si="46"/>
        <v>LUISA FERNANDA GUZMAN MARTINEZ___</v>
      </c>
      <c r="M324" s="10" t="s">
        <v>122</v>
      </c>
      <c r="N324" s="93">
        <v>52499398</v>
      </c>
      <c r="O324" s="132"/>
      <c r="P324" s="10" t="s">
        <v>123</v>
      </c>
      <c r="Q324" s="10" t="s">
        <v>124</v>
      </c>
      <c r="R324" t="s">
        <v>2220</v>
      </c>
      <c r="S324" t="s">
        <v>3071</v>
      </c>
      <c r="T324" s="10"/>
      <c r="U324" s="10"/>
      <c r="V324" s="22"/>
      <c r="W324" s="10"/>
      <c r="X324" s="10"/>
      <c r="Y324" s="10"/>
      <c r="Z324" s="22">
        <v>3164811637</v>
      </c>
      <c r="AA324" s="22">
        <v>0</v>
      </c>
      <c r="AB324" s="118">
        <v>6</v>
      </c>
      <c r="AD324" s="99">
        <v>44229</v>
      </c>
      <c r="AE324" s="108">
        <v>44229</v>
      </c>
      <c r="AG324" s="14">
        <v>44409</v>
      </c>
      <c r="AH324" s="2">
        <f t="shared" si="51"/>
        <v>4150000</v>
      </c>
      <c r="AI324" s="113">
        <v>24900000</v>
      </c>
      <c r="AJ324" t="s">
        <v>3072</v>
      </c>
      <c r="AK324" s="10" t="s">
        <v>129</v>
      </c>
      <c r="AL324" s="10">
        <v>10</v>
      </c>
      <c r="AM324" s="2" t="s">
        <v>3073</v>
      </c>
      <c r="AN324" s="2" t="s">
        <v>3032</v>
      </c>
      <c r="AO324" s="10" t="s">
        <v>131</v>
      </c>
      <c r="AP324" s="93" t="s">
        <v>3033</v>
      </c>
      <c r="AQ324" s="24">
        <v>5</v>
      </c>
      <c r="AR324" s="10" t="str">
        <f>IFERROR(VLOOKUP(AQ324,PROGRAMAS!D54:E111,2,0), )</f>
        <v>Propósito 5: Construir Bogotá - Región con gobierno abierto, transparente y ciudadanía consciente</v>
      </c>
      <c r="AS324" s="10">
        <v>57</v>
      </c>
      <c r="AT324" s="10" t="str">
        <f>IFERROR(VLOOKUP(AS324,PROGRAMAS!B2:C59,2,0), )</f>
        <v>Gestión pública local</v>
      </c>
      <c r="AU324" s="10">
        <v>2169</v>
      </c>
      <c r="AV324" s="10" t="str">
        <f>IFERROR(VLOOKUP(AU324,PROGRAMAS!G2:I24,2,0), )</f>
        <v>FORTALECIMIENTO INSTITUCIONAL Y RENDICIÓN DE CUENTAS</v>
      </c>
      <c r="AW324" s="22">
        <v>1</v>
      </c>
      <c r="AX324" s="22">
        <v>1</v>
      </c>
      <c r="AY324" s="22"/>
      <c r="AZ324" s="22"/>
      <c r="BA324" s="22"/>
      <c r="BB324" s="22"/>
      <c r="BC324" s="22"/>
      <c r="BN324" s="5"/>
      <c r="BY324" s="113">
        <v>6225000</v>
      </c>
      <c r="BZ324" s="24">
        <v>1</v>
      </c>
      <c r="CA324" s="24">
        <v>15</v>
      </c>
      <c r="CB324" s="145">
        <v>44455</v>
      </c>
      <c r="CN324" s="14"/>
      <c r="CO324" s="5">
        <f t="shared" si="47"/>
        <v>6225000</v>
      </c>
      <c r="CP324" s="77">
        <f t="shared" si="48"/>
        <v>1</v>
      </c>
      <c r="CQ324" s="77">
        <f t="shared" si="49"/>
        <v>15</v>
      </c>
      <c r="CR324" s="145">
        <v>44455</v>
      </c>
      <c r="CS324" s="5">
        <f t="shared" si="50"/>
        <v>31125000</v>
      </c>
      <c r="CT324" s="5"/>
      <c r="CU324" s="10"/>
      <c r="CW324" s="10" t="s">
        <v>132</v>
      </c>
      <c r="CX324" s="10" t="s">
        <v>133</v>
      </c>
      <c r="CZ324" s="10" t="s">
        <v>3034</v>
      </c>
      <c r="DA324" s="10" t="s">
        <v>3074</v>
      </c>
      <c r="DB324" s="122" t="s">
        <v>3035</v>
      </c>
      <c r="DC324" s="122" t="s">
        <v>3036</v>
      </c>
    </row>
    <row r="325" spans="1:114" ht="16.5" customHeight="1">
      <c r="A325" s="147" t="s">
        <v>206</v>
      </c>
      <c r="B325" s="10">
        <v>2021</v>
      </c>
      <c r="C325" s="16" t="s">
        <v>3075</v>
      </c>
      <c r="D325" s="140" t="s">
        <v>3076</v>
      </c>
      <c r="E325" s="198" t="s">
        <v>3077</v>
      </c>
      <c r="G325" s="10" t="s">
        <v>1987</v>
      </c>
      <c r="H325" s="10" t="s">
        <v>118</v>
      </c>
      <c r="I325" s="10" t="s">
        <v>119</v>
      </c>
      <c r="J325" s="10" t="s">
        <v>3078</v>
      </c>
      <c r="K325" s="10" t="s">
        <v>1658</v>
      </c>
      <c r="L325" s="10" t="str">
        <f t="shared" si="46"/>
        <v>DIANA ESMERALDA CARRILLO ACOSTA___</v>
      </c>
      <c r="M325" s="10" t="s">
        <v>122</v>
      </c>
      <c r="N325" s="93">
        <v>1026263857</v>
      </c>
      <c r="O325" s="132"/>
      <c r="P325" s="10" t="s">
        <v>123</v>
      </c>
      <c r="Q325" s="10" t="s">
        <v>124</v>
      </c>
      <c r="R325" t="s">
        <v>3079</v>
      </c>
      <c r="S325" t="s">
        <v>3080</v>
      </c>
      <c r="T325" s="10"/>
      <c r="U325" s="10"/>
      <c r="V325" s="22"/>
      <c r="W325" s="10"/>
      <c r="X325" s="10"/>
      <c r="Y325" s="10"/>
      <c r="Z325" s="92">
        <v>3222609960</v>
      </c>
      <c r="AA325" s="22">
        <v>0</v>
      </c>
      <c r="AB325" s="118">
        <v>10</v>
      </c>
      <c r="AC325" s="10"/>
      <c r="AD325" s="99">
        <v>44253</v>
      </c>
      <c r="AE325" s="108">
        <v>44231</v>
      </c>
      <c r="AG325" s="14">
        <v>44533</v>
      </c>
      <c r="AH325" s="2">
        <f t="shared" si="51"/>
        <v>3000000</v>
      </c>
      <c r="AI325" s="113">
        <v>30000000</v>
      </c>
      <c r="AJ325" t="s">
        <v>3081</v>
      </c>
      <c r="AK325" s="2" t="s">
        <v>262</v>
      </c>
      <c r="AL325" s="10">
        <v>34</v>
      </c>
      <c r="AM325" s="2" t="s">
        <v>3082</v>
      </c>
      <c r="AN325" s="2" t="s">
        <v>3083</v>
      </c>
      <c r="AO325" s="10" t="s">
        <v>131</v>
      </c>
      <c r="AP325" s="124" t="s">
        <v>3033</v>
      </c>
      <c r="AQ325" s="24">
        <v>5</v>
      </c>
      <c r="AR325" s="10" t="str">
        <f>IFERROR(VLOOKUP(AQ325,PROGRAMAS!D55:E112,2,0), )</f>
        <v>Propósito 5: Construir Bogotá - Región con gobierno abierto, transparente y ciudadanía consciente</v>
      </c>
      <c r="AS325" s="10">
        <v>57</v>
      </c>
      <c r="AT325" s="10" t="str">
        <f>IFERROR(VLOOKUP(AS325,PROGRAMAS!B2:C59,2,0), )</f>
        <v>Gestión pública local</v>
      </c>
      <c r="AU325" s="10">
        <v>2169</v>
      </c>
      <c r="AV325" s="10" t="str">
        <f>IFERROR(VLOOKUP(AU325,PROGRAMAS!G2:I24,2,0), )</f>
        <v>FORTALECIMIENTO INSTITUCIONAL Y RENDICIÓN DE CUENTAS</v>
      </c>
      <c r="AW325" s="22">
        <v>1</v>
      </c>
      <c r="AX325" s="22">
        <v>1</v>
      </c>
      <c r="AY325" s="22"/>
      <c r="AZ325" s="22"/>
      <c r="BA325" s="22"/>
      <c r="BB325" s="22"/>
      <c r="BC325" s="22"/>
      <c r="BN325" s="5"/>
      <c r="BY325" s="113">
        <v>2800000</v>
      </c>
      <c r="BZ325" s="24">
        <v>0</v>
      </c>
      <c r="CA325" s="24">
        <v>28</v>
      </c>
      <c r="CB325" s="145">
        <v>44561</v>
      </c>
      <c r="CN325" s="14"/>
      <c r="CO325" s="5">
        <f t="shared" si="47"/>
        <v>2800000</v>
      </c>
      <c r="CP325" s="77">
        <f t="shared" si="48"/>
        <v>0</v>
      </c>
      <c r="CQ325" s="77">
        <f t="shared" si="49"/>
        <v>28</v>
      </c>
      <c r="CR325" s="145">
        <v>44561</v>
      </c>
      <c r="CS325" s="5">
        <f t="shared" si="50"/>
        <v>32800000</v>
      </c>
      <c r="CT325" s="5"/>
      <c r="CU325" s="10"/>
      <c r="CW325" s="10" t="s">
        <v>132</v>
      </c>
      <c r="CX325" s="10" t="s">
        <v>133</v>
      </c>
      <c r="CZ325" s="10" t="s">
        <v>134</v>
      </c>
      <c r="DA325" s="10" t="s">
        <v>148</v>
      </c>
      <c r="DB325" s="122" t="s">
        <v>3035</v>
      </c>
      <c r="DC325" s="122" t="s">
        <v>3036</v>
      </c>
    </row>
    <row r="326" spans="1:114" ht="16.5" customHeight="1">
      <c r="A326" s="147" t="s">
        <v>218</v>
      </c>
      <c r="B326" s="10">
        <v>2021</v>
      </c>
      <c r="C326" s="16" t="s">
        <v>3084</v>
      </c>
      <c r="D326" s="140" t="s">
        <v>3085</v>
      </c>
      <c r="E326" s="198" t="s">
        <v>3086</v>
      </c>
      <c r="G326" s="10" t="s">
        <v>1987</v>
      </c>
      <c r="H326" s="10" t="s">
        <v>118</v>
      </c>
      <c r="I326" s="10" t="s">
        <v>119</v>
      </c>
      <c r="J326" s="10" t="s">
        <v>3087</v>
      </c>
      <c r="K326" s="10" t="s">
        <v>3088</v>
      </c>
      <c r="L326" s="10" t="str">
        <f t="shared" si="46"/>
        <v>ANDREA CABALLERO___</v>
      </c>
      <c r="M326" s="10" t="s">
        <v>122</v>
      </c>
      <c r="N326" s="93">
        <v>1032472000</v>
      </c>
      <c r="O326" s="132"/>
      <c r="P326" s="10" t="s">
        <v>123</v>
      </c>
      <c r="Q326" s="10" t="s">
        <v>124</v>
      </c>
      <c r="R326" t="s">
        <v>326</v>
      </c>
      <c r="T326" s="10"/>
      <c r="U326" s="10"/>
      <c r="V326" s="22"/>
      <c r="W326" s="10"/>
      <c r="X326" s="10"/>
      <c r="Y326" s="10"/>
      <c r="Z326" s="22" t="s">
        <v>3089</v>
      </c>
      <c r="AA326" s="22">
        <v>0</v>
      </c>
      <c r="AB326" s="118">
        <v>6</v>
      </c>
      <c r="AD326" s="99">
        <v>44230</v>
      </c>
      <c r="AE326" s="108">
        <v>44230</v>
      </c>
      <c r="AG326" s="14">
        <v>44410</v>
      </c>
      <c r="AH326" s="2">
        <f t="shared" si="51"/>
        <v>4250000</v>
      </c>
      <c r="AI326" s="113">
        <v>25500000</v>
      </c>
      <c r="AJ326" t="s">
        <v>3090</v>
      </c>
      <c r="AK326" s="2" t="s">
        <v>791</v>
      </c>
      <c r="AL326" s="10">
        <v>21</v>
      </c>
      <c r="AM326" s="2" t="s">
        <v>3091</v>
      </c>
      <c r="AN326" s="2" t="s">
        <v>3092</v>
      </c>
      <c r="AO326" s="10" t="s">
        <v>131</v>
      </c>
      <c r="AP326" s="124" t="s">
        <v>3033</v>
      </c>
      <c r="AQ326" s="24">
        <v>5</v>
      </c>
      <c r="AR326" s="10" t="str">
        <f>IFERROR(VLOOKUP(AQ326,PROGRAMAS!D56:E113,2,0), )</f>
        <v>Propósito 5: Construir Bogotá - Región con gobierno abierto, transparente y ciudadanía consciente</v>
      </c>
      <c r="AS326" s="10">
        <v>57</v>
      </c>
      <c r="AT326" s="10" t="str">
        <f>IFERROR(VLOOKUP(AS326,PROGRAMAS!B2:C59,2,0), )</f>
        <v>Gestión pública local</v>
      </c>
      <c r="AU326" s="10">
        <v>2169</v>
      </c>
      <c r="AV326" s="10" t="str">
        <f>IFERROR(VLOOKUP(AU326,PROGRAMAS!G2:I24,2,0), )</f>
        <v>FORTALECIMIENTO INSTITUCIONAL Y RENDICIÓN DE CUENTAS</v>
      </c>
      <c r="AW326" s="22"/>
      <c r="AX326" s="22"/>
      <c r="AY326" s="22"/>
      <c r="AZ326" s="22"/>
      <c r="BA326" s="22"/>
      <c r="BB326" s="22"/>
      <c r="BC326" s="22"/>
      <c r="BN326" s="5"/>
      <c r="BY326" s="113">
        <v>0</v>
      </c>
      <c r="CN326" s="14"/>
      <c r="CO326" s="5">
        <f t="shared" si="47"/>
        <v>0</v>
      </c>
      <c r="CP326" s="77">
        <f t="shared" si="48"/>
        <v>0</v>
      </c>
      <c r="CQ326" s="77">
        <f t="shared" si="49"/>
        <v>0</v>
      </c>
      <c r="CR326" s="14">
        <v>44410</v>
      </c>
      <c r="CS326" s="5">
        <f t="shared" si="50"/>
        <v>25500000</v>
      </c>
      <c r="CT326" s="5"/>
      <c r="CU326" s="10"/>
      <c r="CW326" s="10" t="s">
        <v>132</v>
      </c>
      <c r="CX326" s="10" t="s">
        <v>133</v>
      </c>
      <c r="CZ326" s="10" t="s">
        <v>3052</v>
      </c>
      <c r="DA326" s="10" t="s">
        <v>148</v>
      </c>
      <c r="DB326" s="122" t="s">
        <v>3035</v>
      </c>
      <c r="DC326" s="122" t="s">
        <v>3036</v>
      </c>
    </row>
    <row r="327" spans="1:114" ht="16.5" customHeight="1">
      <c r="A327" s="147" t="s">
        <v>229</v>
      </c>
      <c r="B327" s="10">
        <v>2021</v>
      </c>
      <c r="C327" s="16" t="s">
        <v>3093</v>
      </c>
      <c r="D327" s="140" t="s">
        <v>3094</v>
      </c>
      <c r="E327" s="198" t="s">
        <v>3095</v>
      </c>
      <c r="G327" s="10" t="s">
        <v>1987</v>
      </c>
      <c r="H327" s="10" t="s">
        <v>118</v>
      </c>
      <c r="I327" s="10" t="s">
        <v>119</v>
      </c>
      <c r="J327" s="10" t="s">
        <v>3096</v>
      </c>
      <c r="K327" s="10" t="s">
        <v>3097</v>
      </c>
      <c r="L327" s="10" t="str">
        <f t="shared" si="46"/>
        <v>BLANCA LEIDY NAVARRO___</v>
      </c>
      <c r="M327" s="10" t="s">
        <v>122</v>
      </c>
      <c r="N327" s="93">
        <v>1030525081</v>
      </c>
      <c r="O327" s="132"/>
      <c r="P327" s="10" t="s">
        <v>123</v>
      </c>
      <c r="Q327" s="10" t="s">
        <v>124</v>
      </c>
      <c r="R327" t="s">
        <v>2210</v>
      </c>
      <c r="T327" s="10"/>
      <c r="U327" s="10"/>
      <c r="V327" s="22"/>
      <c r="W327" s="10"/>
      <c r="X327" s="10"/>
      <c r="Y327" s="10"/>
      <c r="Z327" s="92">
        <v>3118402452</v>
      </c>
      <c r="AA327" s="22">
        <v>0</v>
      </c>
      <c r="AB327" s="118">
        <v>6</v>
      </c>
      <c r="AC327" s="10"/>
      <c r="AD327" s="99">
        <v>44230</v>
      </c>
      <c r="AE327" s="108">
        <v>44230</v>
      </c>
      <c r="AG327" s="14">
        <v>44410</v>
      </c>
      <c r="AH327" s="2">
        <f t="shared" si="51"/>
        <v>4250000</v>
      </c>
      <c r="AI327" s="113">
        <v>25500000</v>
      </c>
      <c r="AJ327" t="s">
        <v>3098</v>
      </c>
      <c r="AK327" s="10" t="s">
        <v>129</v>
      </c>
      <c r="AL327" s="10">
        <v>22</v>
      </c>
      <c r="AM327" s="2" t="s">
        <v>3099</v>
      </c>
      <c r="AN327" s="2" t="s">
        <v>3092</v>
      </c>
      <c r="AO327" s="10" t="s">
        <v>131</v>
      </c>
      <c r="AP327" s="124" t="s">
        <v>3033</v>
      </c>
      <c r="AQ327" s="24">
        <v>5</v>
      </c>
      <c r="AR327" s="10" t="str">
        <f>IFERROR(VLOOKUP(AQ327,PROGRAMAS!D57:E114,2,0), )</f>
        <v>Propósito 5: Construir Bogotá - Región con gobierno abierto, transparente y ciudadanía consciente</v>
      </c>
      <c r="AS327" s="10">
        <v>57</v>
      </c>
      <c r="AT327" s="10" t="str">
        <f>IFERROR(VLOOKUP(AS327,PROGRAMAS!B2:C59,2,0), )</f>
        <v>Gestión pública local</v>
      </c>
      <c r="AU327" s="10">
        <v>2169</v>
      </c>
      <c r="AV327" s="10" t="str">
        <f>IFERROR(VLOOKUP(AU327,PROGRAMAS!G2:I24,2,0), )</f>
        <v>FORTALECIMIENTO INSTITUCIONAL Y RENDICIÓN DE CUENTAS</v>
      </c>
      <c r="AW327" s="22">
        <v>2</v>
      </c>
      <c r="AX327" s="22">
        <v>2</v>
      </c>
      <c r="AY327" s="22"/>
      <c r="AZ327" s="22"/>
      <c r="BA327" s="22"/>
      <c r="BB327" s="22"/>
      <c r="BC327" s="22"/>
      <c r="BN327" s="5"/>
      <c r="BY327" s="113">
        <v>6375000</v>
      </c>
      <c r="BZ327" s="24">
        <v>1</v>
      </c>
      <c r="CA327" s="24">
        <v>15</v>
      </c>
      <c r="CB327" s="145">
        <v>44456</v>
      </c>
      <c r="CE327" s="2">
        <v>2125000</v>
      </c>
      <c r="CF327" s="24">
        <v>0</v>
      </c>
      <c r="CG327" s="24">
        <v>15</v>
      </c>
      <c r="CH327" s="145">
        <v>44471</v>
      </c>
      <c r="CN327" s="14"/>
      <c r="CO327" s="5">
        <f t="shared" si="47"/>
        <v>8500000</v>
      </c>
      <c r="CP327" s="77">
        <f t="shared" si="48"/>
        <v>1</v>
      </c>
      <c r="CQ327" s="77">
        <f t="shared" si="49"/>
        <v>30</v>
      </c>
      <c r="CR327" s="117">
        <v>44471</v>
      </c>
      <c r="CS327" s="5">
        <f t="shared" si="50"/>
        <v>34000000</v>
      </c>
      <c r="CT327" s="5"/>
      <c r="CU327" s="10"/>
      <c r="CW327" s="10" t="s">
        <v>132</v>
      </c>
      <c r="CX327" s="10" t="s">
        <v>133</v>
      </c>
      <c r="CZ327" s="10" t="s">
        <v>134</v>
      </c>
      <c r="DA327" s="10" t="s">
        <v>148</v>
      </c>
      <c r="DB327" s="122" t="s">
        <v>3035</v>
      </c>
      <c r="DC327" s="122" t="s">
        <v>3036</v>
      </c>
    </row>
    <row r="328" spans="1:114" ht="16.5" customHeight="1">
      <c r="A328" s="147" t="s">
        <v>242</v>
      </c>
      <c r="B328" s="10">
        <v>2021</v>
      </c>
      <c r="C328" s="16" t="s">
        <v>3100</v>
      </c>
      <c r="D328" s="140" t="s">
        <v>3101</v>
      </c>
      <c r="E328" s="198" t="s">
        <v>3102</v>
      </c>
      <c r="G328" s="10" t="s">
        <v>1987</v>
      </c>
      <c r="H328" s="10" t="s">
        <v>118</v>
      </c>
      <c r="I328" s="10" t="s">
        <v>119</v>
      </c>
      <c r="J328" s="10" t="s">
        <v>3103</v>
      </c>
      <c r="K328" s="10" t="s">
        <v>3104</v>
      </c>
      <c r="L328" s="10" t="str">
        <f t="shared" si="46"/>
        <v>LUIS ALFREDO  GONZALEZ ROJAS_JOHN GUERRERO PIÑEROS__</v>
      </c>
      <c r="M328" s="10" t="s">
        <v>122</v>
      </c>
      <c r="N328" s="93">
        <v>79136548</v>
      </c>
      <c r="O328" s="132"/>
      <c r="P328" t="s">
        <v>676</v>
      </c>
      <c r="Q328" s="10" t="s">
        <v>124</v>
      </c>
      <c r="R328" t="s">
        <v>125</v>
      </c>
      <c r="T328" s="10"/>
      <c r="U328" s="10"/>
      <c r="V328" s="22"/>
      <c r="W328" s="10"/>
      <c r="X328" s="10"/>
      <c r="Y328" s="10"/>
      <c r="Z328" s="22">
        <v>3118462395</v>
      </c>
      <c r="AA328" s="22">
        <v>0</v>
      </c>
      <c r="AB328" s="118">
        <v>10</v>
      </c>
      <c r="AD328" s="99">
        <v>44235</v>
      </c>
      <c r="AE328" s="108">
        <v>44235</v>
      </c>
      <c r="AG328" s="215">
        <v>44539</v>
      </c>
      <c r="AH328" s="2">
        <f t="shared" si="51"/>
        <v>2500000</v>
      </c>
      <c r="AI328" s="113">
        <v>25000000</v>
      </c>
      <c r="AJ328" t="s">
        <v>3105</v>
      </c>
      <c r="AK328" s="10" t="s">
        <v>129</v>
      </c>
      <c r="AL328" s="10">
        <v>155</v>
      </c>
      <c r="AM328" s="2" t="s">
        <v>3106</v>
      </c>
      <c r="AN328" s="2" t="s">
        <v>3107</v>
      </c>
      <c r="AO328" s="10" t="s">
        <v>131</v>
      </c>
      <c r="AP328" s="124" t="s">
        <v>3033</v>
      </c>
      <c r="AQ328" s="24">
        <v>5</v>
      </c>
      <c r="AR328" s="10" t="str">
        <f>IFERROR(VLOOKUP(AQ328,PROGRAMAS!D58:E115,2,0), )</f>
        <v>Propósito 5: Construir Bogotá - Región con gobierno abierto, transparente y ciudadanía consciente</v>
      </c>
      <c r="AS328" s="10">
        <v>57</v>
      </c>
      <c r="AT328" s="10" t="str">
        <f>IFERROR(VLOOKUP(AS328,PROGRAMAS!B2:C59,2,0), )</f>
        <v>Gestión pública local</v>
      </c>
      <c r="AU328" s="10">
        <v>2169</v>
      </c>
      <c r="AV328" s="10" t="str">
        <f>IFERROR(VLOOKUP(AU328,PROGRAMAS!G2:I24,2,0), )</f>
        <v>FORTALECIMIENTO INSTITUCIONAL Y RENDICIÓN DE CUENTAS</v>
      </c>
      <c r="AW328" s="22">
        <v>1</v>
      </c>
      <c r="AX328" s="22">
        <v>1</v>
      </c>
      <c r="AY328" s="22">
        <v>1</v>
      </c>
      <c r="AZ328" s="22">
        <v>2</v>
      </c>
      <c r="BA328" s="22"/>
      <c r="BB328" s="22"/>
      <c r="BC328" s="22"/>
      <c r="BD328" s="71">
        <v>44510</v>
      </c>
      <c r="BG328" s="71">
        <v>44299</v>
      </c>
      <c r="BH328" s="71">
        <v>44504</v>
      </c>
      <c r="BK328" s="71">
        <v>44301</v>
      </c>
      <c r="BL328" s="71">
        <v>44510</v>
      </c>
      <c r="BN328" s="5" t="s">
        <v>364</v>
      </c>
      <c r="BO328" s="24">
        <v>79445643</v>
      </c>
      <c r="BP328" s="2" t="s">
        <v>144</v>
      </c>
      <c r="BY328" s="113">
        <v>1916666</v>
      </c>
      <c r="BZ328" s="24">
        <v>0</v>
      </c>
      <c r="CA328" s="24">
        <v>23</v>
      </c>
      <c r="CB328" s="145">
        <v>44561</v>
      </c>
      <c r="CN328" s="14"/>
      <c r="CO328" s="5">
        <f t="shared" si="47"/>
        <v>1916666</v>
      </c>
      <c r="CP328" s="77">
        <f t="shared" si="48"/>
        <v>0</v>
      </c>
      <c r="CQ328" s="77">
        <f t="shared" si="49"/>
        <v>23</v>
      </c>
      <c r="CR328" s="145">
        <v>44561</v>
      </c>
      <c r="CS328" s="5">
        <f t="shared" si="50"/>
        <v>26916666</v>
      </c>
      <c r="CT328" s="5"/>
      <c r="CU328" s="10"/>
      <c r="CW328" s="10" t="s">
        <v>132</v>
      </c>
      <c r="CX328" s="10" t="s">
        <v>133</v>
      </c>
      <c r="CZ328" s="10" t="s">
        <v>134</v>
      </c>
      <c r="DA328" s="10" t="s">
        <v>3108</v>
      </c>
      <c r="DB328" s="122" t="s">
        <v>3109</v>
      </c>
      <c r="DC328" s="122" t="s">
        <v>3110</v>
      </c>
    </row>
    <row r="329" spans="1:114" ht="16.5" customHeight="1">
      <c r="A329" s="147" t="s">
        <v>254</v>
      </c>
      <c r="B329" s="10">
        <v>2021</v>
      </c>
      <c r="C329" s="16" t="s">
        <v>3111</v>
      </c>
      <c r="D329" s="140" t="s">
        <v>3112</v>
      </c>
      <c r="E329" s="198" t="s">
        <v>3113</v>
      </c>
      <c r="G329" s="10" t="s">
        <v>1987</v>
      </c>
      <c r="H329" s="10" t="s">
        <v>118</v>
      </c>
      <c r="I329" s="10" t="s">
        <v>119</v>
      </c>
      <c r="J329" s="10" t="s">
        <v>3114</v>
      </c>
      <c r="K329" s="10" t="s">
        <v>3115</v>
      </c>
      <c r="L329" s="10" t="str">
        <f t="shared" si="46"/>
        <v>LUIS FERNANDO MENDEZ AVILA___</v>
      </c>
      <c r="M329" s="10" t="s">
        <v>122</v>
      </c>
      <c r="N329" s="93">
        <v>80794862</v>
      </c>
      <c r="O329" s="132"/>
      <c r="P329" s="10" t="s">
        <v>123</v>
      </c>
      <c r="Q329" s="10" t="s">
        <v>124</v>
      </c>
      <c r="R329" t="s">
        <v>3116</v>
      </c>
      <c r="S329" t="s">
        <v>145</v>
      </c>
      <c r="T329" s="10"/>
      <c r="U329" s="10"/>
      <c r="V329" s="22"/>
      <c r="W329" s="10"/>
      <c r="X329" s="10"/>
      <c r="Y329" s="10"/>
      <c r="Z329" s="22">
        <v>3003179366</v>
      </c>
      <c r="AA329" s="22">
        <v>0</v>
      </c>
      <c r="AB329" s="118">
        <v>10</v>
      </c>
      <c r="AC329" s="10"/>
      <c r="AD329" s="99">
        <v>44230</v>
      </c>
      <c r="AE329" s="108">
        <v>44231</v>
      </c>
      <c r="AG329" s="14">
        <v>44533</v>
      </c>
      <c r="AH329" s="2">
        <f t="shared" si="51"/>
        <v>6500000</v>
      </c>
      <c r="AI329" s="113">
        <v>65000000</v>
      </c>
      <c r="AJ329" t="s">
        <v>3117</v>
      </c>
      <c r="AK329" s="10" t="s">
        <v>129</v>
      </c>
      <c r="AL329" s="10">
        <v>23</v>
      </c>
      <c r="AM329" s="2" t="s">
        <v>3118</v>
      </c>
      <c r="AN329" s="2" t="s">
        <v>3092</v>
      </c>
      <c r="AO329" s="10" t="s">
        <v>131</v>
      </c>
      <c r="AP329" s="124" t="s">
        <v>3033</v>
      </c>
      <c r="AQ329" s="24">
        <v>5</v>
      </c>
      <c r="AR329" s="10">
        <f>IFERROR(VLOOKUP(AQ329,PROGRAMAS!D59:E116,2,0), )</f>
        <v>0</v>
      </c>
      <c r="AS329" s="10">
        <v>57</v>
      </c>
      <c r="AT329" s="10" t="str">
        <f>IFERROR(VLOOKUP(AS329,PROGRAMAS!B2:C59,2,0), )</f>
        <v>Gestión pública local</v>
      </c>
      <c r="AU329" s="10">
        <v>2169</v>
      </c>
      <c r="AV329" s="10" t="str">
        <f>IFERROR(VLOOKUP(AU329,PROGRAMAS!G2:I24,2,0), )</f>
        <v>FORTALECIMIENTO INSTITUCIONAL Y RENDICIÓN DE CUENTAS</v>
      </c>
      <c r="AW329" s="22"/>
      <c r="AX329" s="22"/>
      <c r="AY329" s="22"/>
      <c r="AZ329" s="22"/>
      <c r="BA329" s="22"/>
      <c r="BB329" s="22"/>
      <c r="BC329" s="22"/>
      <c r="BN329" s="5"/>
      <c r="BY329" s="113">
        <v>0</v>
      </c>
      <c r="CN329" s="14"/>
      <c r="CO329" s="5">
        <f t="shared" si="47"/>
        <v>0</v>
      </c>
      <c r="CP329" s="77">
        <f t="shared" si="48"/>
        <v>0</v>
      </c>
      <c r="CQ329" s="77">
        <f t="shared" si="49"/>
        <v>0</v>
      </c>
      <c r="CR329" s="14">
        <v>44533</v>
      </c>
      <c r="CS329" s="5">
        <f t="shared" si="50"/>
        <v>65000000</v>
      </c>
      <c r="CT329" s="5"/>
      <c r="CU329" s="10"/>
      <c r="CW329" s="10" t="s">
        <v>132</v>
      </c>
      <c r="CX329" s="10" t="s">
        <v>133</v>
      </c>
      <c r="CZ329" s="10" t="s">
        <v>3052</v>
      </c>
      <c r="DA329" s="10" t="s">
        <v>3044</v>
      </c>
      <c r="DB329" s="122" t="s">
        <v>3035</v>
      </c>
      <c r="DC329" s="122" t="s">
        <v>3036</v>
      </c>
    </row>
    <row r="330" spans="1:114" ht="16.5" customHeight="1">
      <c r="A330" s="147" t="s">
        <v>265</v>
      </c>
      <c r="B330" s="10">
        <v>2021</v>
      </c>
      <c r="C330" s="16" t="s">
        <v>3119</v>
      </c>
      <c r="D330" s="140" t="s">
        <v>3119</v>
      </c>
      <c r="E330" s="198" t="s">
        <v>3120</v>
      </c>
      <c r="G330" s="10" t="s">
        <v>1987</v>
      </c>
      <c r="H330" s="10" t="s">
        <v>118</v>
      </c>
      <c r="I330" s="10" t="s">
        <v>119</v>
      </c>
      <c r="J330" s="10" t="s">
        <v>3121</v>
      </c>
      <c r="K330" s="10" t="s">
        <v>455</v>
      </c>
      <c r="L330" s="10" t="str">
        <f t="shared" si="46"/>
        <v>LUIS FELIPE RODRIGUEZ RAMIREZ_NAYARA TORRES RANGEL__</v>
      </c>
      <c r="M330" s="10" t="s">
        <v>122</v>
      </c>
      <c r="N330" s="93">
        <v>1016063292</v>
      </c>
      <c r="O330" s="132"/>
      <c r="P330" s="10" t="s">
        <v>123</v>
      </c>
      <c r="Q330" s="10" t="s">
        <v>124</v>
      </c>
      <c r="R330" t="s">
        <v>3116</v>
      </c>
      <c r="T330" s="10"/>
      <c r="U330" s="10"/>
      <c r="V330" s="22"/>
      <c r="W330" s="10"/>
      <c r="X330" s="10"/>
      <c r="Y330" s="10"/>
      <c r="Z330" s="22">
        <v>3194519093</v>
      </c>
      <c r="AA330" s="22">
        <v>0</v>
      </c>
      <c r="AB330" s="118">
        <v>6</v>
      </c>
      <c r="AD330" s="99">
        <v>44235</v>
      </c>
      <c r="AE330" s="108">
        <v>44235</v>
      </c>
      <c r="AG330" s="14">
        <v>44415</v>
      </c>
      <c r="AH330" s="2">
        <f t="shared" si="51"/>
        <v>4250000</v>
      </c>
      <c r="AI330" s="113">
        <v>25500000</v>
      </c>
      <c r="AJ330" t="s">
        <v>3122</v>
      </c>
      <c r="AK330" s="10" t="s">
        <v>129</v>
      </c>
      <c r="AL330" s="10">
        <v>156</v>
      </c>
      <c r="AM330" s="2" t="s">
        <v>3123</v>
      </c>
      <c r="AN330" s="2" t="s">
        <v>3107</v>
      </c>
      <c r="AO330" s="10" t="s">
        <v>131</v>
      </c>
      <c r="AP330" s="124" t="s">
        <v>3033</v>
      </c>
      <c r="AQ330" s="24">
        <v>5</v>
      </c>
      <c r="AR330" s="10">
        <f>IFERROR(VLOOKUP(AQ330,PROGRAMAS!D60:E117,2,0), )</f>
        <v>0</v>
      </c>
      <c r="AS330" s="10">
        <v>57</v>
      </c>
      <c r="AT330" s="10" t="str">
        <f>IFERROR(VLOOKUP(AS330,PROGRAMAS!B2:C59,2,0), )</f>
        <v>Gestión pública local</v>
      </c>
      <c r="AU330" s="10">
        <v>2169</v>
      </c>
      <c r="AV330" s="10" t="str">
        <f>IFERROR(VLOOKUP(AU330,PROGRAMAS!G2:I24,2,0), )</f>
        <v>FORTALECIMIENTO INSTITUCIONAL Y RENDICIÓN DE CUENTAS</v>
      </c>
      <c r="AW330" s="22">
        <v>2</v>
      </c>
      <c r="AX330" s="22">
        <v>2</v>
      </c>
      <c r="AY330" s="22">
        <v>1</v>
      </c>
      <c r="AZ330" s="22"/>
      <c r="BA330" s="22"/>
      <c r="BB330" s="22"/>
      <c r="BC330" s="22"/>
      <c r="BD330" s="71">
        <v>44483</v>
      </c>
      <c r="BN330" s="5" t="s">
        <v>364</v>
      </c>
      <c r="BO330" s="24">
        <v>1014219762</v>
      </c>
      <c r="BP330" s="2" t="s">
        <v>814</v>
      </c>
      <c r="BY330" s="113">
        <v>4250000</v>
      </c>
      <c r="BZ330" s="24">
        <v>1</v>
      </c>
      <c r="CB330" s="145">
        <v>44446</v>
      </c>
      <c r="CE330" s="2">
        <v>8500000</v>
      </c>
      <c r="CF330" s="24">
        <v>2</v>
      </c>
      <c r="CH330" s="145">
        <v>44507</v>
      </c>
      <c r="CN330" s="14"/>
      <c r="CO330" s="5">
        <f t="shared" si="47"/>
        <v>12750000</v>
      </c>
      <c r="CP330" s="77">
        <f t="shared" si="48"/>
        <v>3</v>
      </c>
      <c r="CQ330" s="77">
        <f t="shared" si="49"/>
        <v>0</v>
      </c>
      <c r="CR330" s="117">
        <v>44507</v>
      </c>
      <c r="CS330" s="5">
        <f t="shared" si="50"/>
        <v>38250000</v>
      </c>
      <c r="CT330" s="5"/>
      <c r="CU330" s="10"/>
      <c r="CW330" s="10" t="s">
        <v>132</v>
      </c>
      <c r="CX330" s="10" t="s">
        <v>133</v>
      </c>
      <c r="CZ330" s="10" t="s">
        <v>3034</v>
      </c>
      <c r="DA330" s="10" t="s">
        <v>148</v>
      </c>
      <c r="DB330" s="122" t="s">
        <v>3035</v>
      </c>
      <c r="DC330" s="122" t="s">
        <v>3036</v>
      </c>
    </row>
    <row r="331" spans="1:114" ht="16.5" customHeight="1">
      <c r="A331" s="147" t="s">
        <v>279</v>
      </c>
      <c r="B331" s="10">
        <v>2021</v>
      </c>
      <c r="C331" s="16" t="s">
        <v>3124</v>
      </c>
      <c r="D331" s="140" t="s">
        <v>3125</v>
      </c>
      <c r="E331" s="198" t="s">
        <v>3126</v>
      </c>
      <c r="G331" s="10" t="s">
        <v>1987</v>
      </c>
      <c r="H331" s="10" t="s">
        <v>118</v>
      </c>
      <c r="I331" s="10" t="s">
        <v>119</v>
      </c>
      <c r="J331" s="10" t="s">
        <v>3127</v>
      </c>
      <c r="K331" s="10" t="s">
        <v>3128</v>
      </c>
      <c r="L331" s="10" t="str">
        <f t="shared" si="46"/>
        <v>OSCAR  GYOVANNY CONTRERAS NOVOA___</v>
      </c>
      <c r="M331" s="10" t="s">
        <v>122</v>
      </c>
      <c r="N331" s="93">
        <v>1032365459</v>
      </c>
      <c r="O331" s="132"/>
      <c r="P331" t="s">
        <v>3129</v>
      </c>
      <c r="Q331" s="10" t="s">
        <v>124</v>
      </c>
      <c r="R331" t="s">
        <v>3130</v>
      </c>
      <c r="T331" s="10"/>
      <c r="U331" s="10"/>
      <c r="V331" s="22"/>
      <c r="W331" s="10"/>
      <c r="X331" s="10"/>
      <c r="Y331" s="10"/>
      <c r="Z331" s="92">
        <v>3118580630</v>
      </c>
      <c r="AA331" s="22">
        <v>0</v>
      </c>
      <c r="AB331" s="118">
        <v>6</v>
      </c>
      <c r="AC331" s="10"/>
      <c r="AD331" s="99">
        <v>44230</v>
      </c>
      <c r="AE331" s="108">
        <v>44230</v>
      </c>
      <c r="AG331" s="14">
        <v>44410</v>
      </c>
      <c r="AH331" s="2">
        <f t="shared" si="51"/>
        <v>4250000</v>
      </c>
      <c r="AI331" s="113">
        <v>25500000</v>
      </c>
      <c r="AJ331" t="s">
        <v>3131</v>
      </c>
      <c r="AK331" s="10" t="s">
        <v>129</v>
      </c>
      <c r="AL331" s="10">
        <v>20</v>
      </c>
      <c r="AM331" s="2" t="s">
        <v>3132</v>
      </c>
      <c r="AN331" s="2" t="s">
        <v>3092</v>
      </c>
      <c r="AO331" s="10" t="s">
        <v>131</v>
      </c>
      <c r="AP331" s="124" t="s">
        <v>3033</v>
      </c>
      <c r="AQ331" s="24">
        <v>5</v>
      </c>
      <c r="AR331" s="10">
        <f>IFERROR(VLOOKUP(AQ331,PROGRAMAS!D61:E118,2,0), )</f>
        <v>0</v>
      </c>
      <c r="AS331" s="10">
        <v>57</v>
      </c>
      <c r="AT331" s="10" t="str">
        <f>IFERROR(VLOOKUP(AS331,PROGRAMAS!B2:C59,2,0), )</f>
        <v>Gestión pública local</v>
      </c>
      <c r="AU331" s="10">
        <v>2169</v>
      </c>
      <c r="AV331" s="10" t="str">
        <f>IFERROR(VLOOKUP(AU331,PROGRAMAS!G2:I24,2,0), )</f>
        <v>FORTALECIMIENTO INSTITUCIONAL Y RENDICIÓN DE CUENTAS</v>
      </c>
      <c r="AW331" s="22">
        <v>2</v>
      </c>
      <c r="AX331" s="22">
        <v>2</v>
      </c>
      <c r="AY331" s="22"/>
      <c r="AZ331" s="22"/>
      <c r="BA331" s="22"/>
      <c r="BB331" s="22"/>
      <c r="BC331" s="22"/>
      <c r="BN331" s="5"/>
      <c r="BY331" s="113">
        <v>6375000</v>
      </c>
      <c r="BZ331" s="24">
        <v>1</v>
      </c>
      <c r="CA331" s="24">
        <v>15</v>
      </c>
      <c r="CB331" s="145">
        <v>44456</v>
      </c>
      <c r="CE331" s="2">
        <v>4250000</v>
      </c>
      <c r="CF331" s="24">
        <v>1</v>
      </c>
      <c r="CH331" s="145">
        <v>44486</v>
      </c>
      <c r="CO331" s="5">
        <f t="shared" si="47"/>
        <v>10625000</v>
      </c>
      <c r="CP331" s="77">
        <f t="shared" si="48"/>
        <v>2</v>
      </c>
      <c r="CQ331" s="77">
        <f t="shared" si="49"/>
        <v>15</v>
      </c>
      <c r="CR331" s="117">
        <v>44486</v>
      </c>
      <c r="CS331" s="5">
        <f t="shared" si="50"/>
        <v>36125000</v>
      </c>
      <c r="CT331" s="5"/>
      <c r="CU331" s="10"/>
      <c r="CW331" s="10" t="s">
        <v>132</v>
      </c>
      <c r="CX331" s="10" t="s">
        <v>133</v>
      </c>
      <c r="CZ331" s="10" t="s">
        <v>3034</v>
      </c>
      <c r="DA331" s="10" t="s">
        <v>3074</v>
      </c>
      <c r="DB331" s="122" t="s">
        <v>3035</v>
      </c>
      <c r="DC331" s="122" t="s">
        <v>3036</v>
      </c>
    </row>
    <row r="332" spans="1:114" ht="16.5" customHeight="1">
      <c r="A332" s="147" t="s">
        <v>294</v>
      </c>
      <c r="B332" s="10">
        <v>2021</v>
      </c>
      <c r="C332" s="16" t="s">
        <v>3133</v>
      </c>
      <c r="D332" s="140" t="s">
        <v>3134</v>
      </c>
      <c r="E332" s="198" t="s">
        <v>3135</v>
      </c>
      <c r="G332" s="10" t="s">
        <v>1987</v>
      </c>
      <c r="H332" s="10" t="s">
        <v>118</v>
      </c>
      <c r="I332" s="10" t="s">
        <v>119</v>
      </c>
      <c r="J332" s="10" t="s">
        <v>3136</v>
      </c>
      <c r="K332" s="10" t="s">
        <v>3137</v>
      </c>
      <c r="L332" s="10" t="str">
        <f t="shared" si="46"/>
        <v>SYRUS ASDRUBAL PACHECO_MAYRA ALEJANDRA SOTO ARCOS__</v>
      </c>
      <c r="M332" s="10" t="s">
        <v>122</v>
      </c>
      <c r="N332" s="93">
        <v>1090467266</v>
      </c>
      <c r="O332" s="132"/>
      <c r="P332" t="s">
        <v>676</v>
      </c>
      <c r="Q332" s="10" t="s">
        <v>124</v>
      </c>
      <c r="R332" t="s">
        <v>3138</v>
      </c>
      <c r="T332" s="10"/>
      <c r="U332" s="10"/>
      <c r="V332" s="22"/>
      <c r="W332" s="10"/>
      <c r="X332" s="10"/>
      <c r="Y332" s="10"/>
      <c r="Z332" s="22">
        <v>3057042729</v>
      </c>
      <c r="AA332" s="22">
        <v>0</v>
      </c>
      <c r="AB332" s="118">
        <v>10</v>
      </c>
      <c r="AD332" s="99">
        <v>44231</v>
      </c>
      <c r="AE332" s="108">
        <v>44231</v>
      </c>
      <c r="AG332" s="14">
        <v>44533</v>
      </c>
      <c r="AH332" s="2">
        <f t="shared" si="51"/>
        <v>4000000</v>
      </c>
      <c r="AI332" s="113">
        <v>40000000</v>
      </c>
      <c r="AJ332" t="s">
        <v>3139</v>
      </c>
      <c r="AK332" s="10" t="s">
        <v>129</v>
      </c>
      <c r="AL332" s="10">
        <v>35</v>
      </c>
      <c r="AM332" t="s">
        <v>3140</v>
      </c>
      <c r="AN332" s="2" t="s">
        <v>3083</v>
      </c>
      <c r="AO332" s="10" t="s">
        <v>131</v>
      </c>
      <c r="AP332" s="124" t="s">
        <v>3033</v>
      </c>
      <c r="AQ332" s="24">
        <v>5</v>
      </c>
      <c r="AR332" s="10">
        <f>IFERROR(VLOOKUP(AQ332,PROGRAMAS!D62:E119,2,0), )</f>
        <v>0</v>
      </c>
      <c r="AS332" s="10">
        <v>57</v>
      </c>
      <c r="AT332" s="10" t="str">
        <f>IFERROR(VLOOKUP(AS332,PROGRAMAS!B2:C59,2,0), )</f>
        <v>Gestión pública local</v>
      </c>
      <c r="AU332" s="10">
        <v>2169</v>
      </c>
      <c r="AV332" s="10" t="str">
        <f>IFERROR(VLOOKUP(AU332,PROGRAMAS!G2:I24,2,0), )</f>
        <v>FORTALECIMIENTO INSTITUCIONAL Y RENDICIÓN DE CUENTAS</v>
      </c>
      <c r="AW332" s="22">
        <v>2</v>
      </c>
      <c r="AX332" s="22">
        <v>2</v>
      </c>
      <c r="AY332" s="22">
        <v>1</v>
      </c>
      <c r="AZ332" s="22"/>
      <c r="BA332" s="22"/>
      <c r="BB332" s="22"/>
      <c r="BC332" s="22"/>
      <c r="BD332" s="71">
        <v>44280</v>
      </c>
      <c r="BN332" s="5" t="s">
        <v>364</v>
      </c>
      <c r="BO332" s="224">
        <v>1032439173</v>
      </c>
      <c r="BP332" s="2" t="s">
        <v>1409</v>
      </c>
      <c r="BY332" s="113">
        <v>3733333</v>
      </c>
      <c r="BZ332" s="24">
        <v>0</v>
      </c>
      <c r="CA332" s="24">
        <v>28</v>
      </c>
      <c r="CB332" s="145">
        <v>44562</v>
      </c>
      <c r="CE332" s="2">
        <v>2666666</v>
      </c>
      <c r="CF332" s="24">
        <v>0</v>
      </c>
      <c r="CG332" s="24">
        <v>20</v>
      </c>
      <c r="CH332" s="145">
        <v>44582</v>
      </c>
      <c r="CO332" s="5">
        <f t="shared" si="47"/>
        <v>6399999</v>
      </c>
      <c r="CP332" s="77">
        <f t="shared" si="48"/>
        <v>0</v>
      </c>
      <c r="CQ332" s="77">
        <f t="shared" si="49"/>
        <v>48</v>
      </c>
      <c r="CR332" s="117">
        <v>44582</v>
      </c>
      <c r="CS332" s="5">
        <f t="shared" si="50"/>
        <v>46399999</v>
      </c>
      <c r="CT332" s="5"/>
      <c r="CU332" s="10"/>
      <c r="CW332" s="10" t="s">
        <v>132</v>
      </c>
      <c r="CX332" s="10" t="s">
        <v>133</v>
      </c>
      <c r="CZ332" s="10" t="s">
        <v>3034</v>
      </c>
      <c r="DA332" s="10" t="s">
        <v>3141</v>
      </c>
      <c r="DB332" s="122" t="s">
        <v>3035</v>
      </c>
      <c r="DC332" s="122" t="s">
        <v>3036</v>
      </c>
    </row>
    <row r="333" spans="1:114" ht="16.5" customHeight="1">
      <c r="A333" s="147" t="s">
        <v>299</v>
      </c>
      <c r="B333" s="10">
        <v>2021</v>
      </c>
      <c r="C333" s="16" t="s">
        <v>3142</v>
      </c>
      <c r="D333" s="140" t="s">
        <v>3142</v>
      </c>
      <c r="E333" s="200" t="s">
        <v>3143</v>
      </c>
      <c r="G333" s="10" t="s">
        <v>1987</v>
      </c>
      <c r="H333" s="10" t="s">
        <v>118</v>
      </c>
      <c r="I333" s="10" t="s">
        <v>119</v>
      </c>
      <c r="J333" s="10" t="s">
        <v>3144</v>
      </c>
      <c r="K333" s="10" t="s">
        <v>3145</v>
      </c>
      <c r="L333" s="10" t="str">
        <f t="shared" si="46"/>
        <v>JENY VIVANA POVEDA CORREDOR___</v>
      </c>
      <c r="M333" s="10" t="s">
        <v>122</v>
      </c>
      <c r="N333" s="93">
        <v>53125543</v>
      </c>
      <c r="O333" s="132"/>
      <c r="P333" s="10" t="s">
        <v>123</v>
      </c>
      <c r="Q333" s="10" t="s">
        <v>124</v>
      </c>
      <c r="R333" t="s">
        <v>3146</v>
      </c>
      <c r="T333" s="10"/>
      <c r="U333" s="10"/>
      <c r="V333" s="22"/>
      <c r="W333" s="10"/>
      <c r="X333" s="10"/>
      <c r="Y333" s="10"/>
      <c r="Z333" s="22">
        <v>3017590931</v>
      </c>
      <c r="AA333" s="22">
        <v>0</v>
      </c>
      <c r="AB333" s="118">
        <v>8</v>
      </c>
      <c r="AC333" s="10"/>
      <c r="AD333" s="99">
        <v>44232</v>
      </c>
      <c r="AE333" s="108">
        <v>44232</v>
      </c>
      <c r="AG333" s="14">
        <v>44473</v>
      </c>
      <c r="AH333" s="2">
        <f t="shared" si="51"/>
        <v>6500000</v>
      </c>
      <c r="AI333" s="113">
        <v>52000000</v>
      </c>
      <c r="AJ333" t="s">
        <v>3147</v>
      </c>
      <c r="AK333" s="2" t="s">
        <v>3148</v>
      </c>
      <c r="AL333" s="10">
        <v>38</v>
      </c>
      <c r="AM333" t="s">
        <v>3149</v>
      </c>
      <c r="AN333" s="2" t="s">
        <v>3150</v>
      </c>
      <c r="AO333" s="10" t="s">
        <v>131</v>
      </c>
      <c r="AP333" s="124" t="s">
        <v>3033</v>
      </c>
      <c r="AQ333" s="24">
        <v>5</v>
      </c>
      <c r="AR333" s="10">
        <f>IFERROR(VLOOKUP(AQ333,PROGRAMAS!D63:E120,2,0), )</f>
        <v>0</v>
      </c>
      <c r="AS333" s="10">
        <v>57</v>
      </c>
      <c r="AT333" s="10" t="str">
        <f>IFERROR(VLOOKUP(AS333,PROGRAMAS!B2:C59,2,0), )</f>
        <v>Gestión pública local</v>
      </c>
      <c r="AU333" s="10">
        <v>2169</v>
      </c>
      <c r="AV333" s="10" t="str">
        <f>IFERROR(VLOOKUP(AU333,PROGRAMAS!G2:I24,2,0), )</f>
        <v>FORTALECIMIENTO INSTITUCIONAL Y RENDICIÓN DE CUENTAS</v>
      </c>
      <c r="AW333" s="22">
        <v>1</v>
      </c>
      <c r="AX333" s="22">
        <v>1</v>
      </c>
      <c r="AY333" s="22"/>
      <c r="AZ333" s="22"/>
      <c r="BA333" s="22"/>
      <c r="BB333" s="22"/>
      <c r="BC333" s="22"/>
      <c r="BN333" s="5"/>
      <c r="BY333" s="113">
        <v>3250000</v>
      </c>
      <c r="BZ333" s="24">
        <v>0</v>
      </c>
      <c r="CA333" s="24">
        <v>15</v>
      </c>
      <c r="CB333" s="145">
        <v>44488</v>
      </c>
      <c r="CO333" s="5">
        <f t="shared" si="47"/>
        <v>3250000</v>
      </c>
      <c r="CP333" s="77">
        <f t="shared" si="48"/>
        <v>0</v>
      </c>
      <c r="CQ333" s="77">
        <f t="shared" si="49"/>
        <v>15</v>
      </c>
      <c r="CR333" s="145">
        <v>44488</v>
      </c>
      <c r="CS333" s="5">
        <f t="shared" si="50"/>
        <v>55250000</v>
      </c>
      <c r="CT333" s="5"/>
      <c r="CU333" s="10"/>
      <c r="CW333" s="10" t="s">
        <v>132</v>
      </c>
      <c r="CX333" s="10" t="s">
        <v>133</v>
      </c>
      <c r="CZ333" s="10" t="s">
        <v>3034</v>
      </c>
      <c r="DA333" s="10" t="s">
        <v>3044</v>
      </c>
      <c r="DB333" s="122" t="s">
        <v>3035</v>
      </c>
      <c r="DC333" s="122" t="s">
        <v>3036</v>
      </c>
      <c r="DJ333" s="14"/>
    </row>
    <row r="334" spans="1:114" ht="16.5" customHeight="1">
      <c r="A334" s="147" t="s">
        <v>304</v>
      </c>
      <c r="B334" s="10">
        <v>2021</v>
      </c>
      <c r="C334" s="16" t="s">
        <v>3151</v>
      </c>
      <c r="D334" s="140" t="s">
        <v>3151</v>
      </c>
      <c r="E334" s="198" t="s">
        <v>3152</v>
      </c>
      <c r="G334" s="10" t="s">
        <v>1987</v>
      </c>
      <c r="H334" s="10" t="s">
        <v>118</v>
      </c>
      <c r="I334" s="10" t="s">
        <v>119</v>
      </c>
      <c r="J334" s="10" t="s">
        <v>3153</v>
      </c>
      <c r="K334" s="10" t="s">
        <v>3154</v>
      </c>
      <c r="L334" s="10" t="str">
        <f t="shared" si="46"/>
        <v>YASMIN ARIZA ULLOA___</v>
      </c>
      <c r="M334" s="10" t="s">
        <v>122</v>
      </c>
      <c r="N334" s="93">
        <v>52438410</v>
      </c>
      <c r="O334" s="132"/>
      <c r="P334" s="10" t="s">
        <v>123</v>
      </c>
      <c r="Q334" s="10" t="s">
        <v>124</v>
      </c>
      <c r="R334" t="s">
        <v>3155</v>
      </c>
      <c r="T334" s="10"/>
      <c r="U334" s="10"/>
      <c r="V334" s="22"/>
      <c r="W334" s="10"/>
      <c r="X334" s="10"/>
      <c r="Y334" s="10"/>
      <c r="Z334" s="22">
        <v>3138801415</v>
      </c>
      <c r="AA334" s="22">
        <v>0</v>
      </c>
      <c r="AB334" s="118">
        <v>10</v>
      </c>
      <c r="AD334" s="99">
        <v>44231</v>
      </c>
      <c r="AE334" s="108">
        <v>44232</v>
      </c>
      <c r="AG334" s="14">
        <v>44534</v>
      </c>
      <c r="AH334" s="2">
        <f t="shared" si="51"/>
        <v>5000000</v>
      </c>
      <c r="AI334" s="113">
        <v>50000000</v>
      </c>
      <c r="AJ334" t="s">
        <v>3156</v>
      </c>
      <c r="AK334" s="10" t="s">
        <v>129</v>
      </c>
      <c r="AL334" s="10">
        <v>36</v>
      </c>
      <c r="AM334" s="2" t="s">
        <v>3157</v>
      </c>
      <c r="AN334" s="2" t="s">
        <v>3150</v>
      </c>
      <c r="AO334" s="10" t="s">
        <v>131</v>
      </c>
      <c r="AP334" s="124" t="s">
        <v>3033</v>
      </c>
      <c r="AQ334" s="24">
        <v>5</v>
      </c>
      <c r="AR334" s="10">
        <f>IFERROR(VLOOKUP(AQ334,PROGRAMAS!D64:E121,2,0), )</f>
        <v>0</v>
      </c>
      <c r="AS334" s="10">
        <v>57</v>
      </c>
      <c r="AT334" s="10" t="str">
        <f>IFERROR(VLOOKUP(AS334,PROGRAMAS!B2:C59,2,0), )</f>
        <v>Gestión pública local</v>
      </c>
      <c r="AU334" s="10">
        <v>2169</v>
      </c>
      <c r="AV334" s="10" t="str">
        <f>IFERROR(VLOOKUP(AU334,PROGRAMAS!G2:I24,2,0), )</f>
        <v>FORTALECIMIENTO INSTITUCIONAL Y RENDICIÓN DE CUENTAS</v>
      </c>
      <c r="AW334" s="22">
        <v>1</v>
      </c>
      <c r="AX334" s="22">
        <v>1</v>
      </c>
      <c r="AY334" s="22"/>
      <c r="AZ334" s="22"/>
      <c r="BA334" s="22"/>
      <c r="BB334" s="22"/>
      <c r="BC334" s="22"/>
      <c r="BN334" s="5"/>
      <c r="BY334" s="113">
        <v>6500000</v>
      </c>
      <c r="BZ334" s="24">
        <v>1</v>
      </c>
      <c r="CA334" s="24">
        <v>9</v>
      </c>
      <c r="CB334" s="145">
        <v>44574</v>
      </c>
      <c r="CO334" s="5">
        <f t="shared" si="47"/>
        <v>6500000</v>
      </c>
      <c r="CP334" s="77">
        <f t="shared" si="48"/>
        <v>1</v>
      </c>
      <c r="CQ334" s="77">
        <f t="shared" si="49"/>
        <v>9</v>
      </c>
      <c r="CR334" s="145">
        <v>44574</v>
      </c>
      <c r="CS334" s="5">
        <f t="shared" si="50"/>
        <v>56500000</v>
      </c>
      <c r="CT334" s="5"/>
      <c r="CU334" s="10"/>
      <c r="CW334" s="10" t="s">
        <v>132</v>
      </c>
      <c r="CX334" s="10" t="s">
        <v>133</v>
      </c>
      <c r="CZ334" s="10" t="s">
        <v>3034</v>
      </c>
      <c r="DA334" s="10" t="s">
        <v>148</v>
      </c>
      <c r="DB334" s="122" t="s">
        <v>3035</v>
      </c>
      <c r="DC334" s="122" t="s">
        <v>3036</v>
      </c>
    </row>
    <row r="335" spans="1:114" ht="16.5" customHeight="1">
      <c r="A335" s="147" t="s">
        <v>310</v>
      </c>
      <c r="B335" s="10">
        <v>2021</v>
      </c>
      <c r="C335" s="16" t="s">
        <v>3158</v>
      </c>
      <c r="D335" s="140" t="s">
        <v>3158</v>
      </c>
      <c r="E335" s="198" t="s">
        <v>3159</v>
      </c>
      <c r="G335" s="10" t="s">
        <v>1987</v>
      </c>
      <c r="H335" s="10" t="s">
        <v>118</v>
      </c>
      <c r="I335" s="10" t="s">
        <v>119</v>
      </c>
      <c r="J335" s="10" t="s">
        <v>3160</v>
      </c>
      <c r="K335" s="10" t="s">
        <v>3161</v>
      </c>
      <c r="L335" s="10" t="str">
        <f t="shared" si="46"/>
        <v>KAREN ALEJANDRA PAZOS___</v>
      </c>
      <c r="M335" s="10" t="s">
        <v>122</v>
      </c>
      <c r="N335" s="93">
        <v>41958344</v>
      </c>
      <c r="O335" s="132"/>
      <c r="P335" t="s">
        <v>709</v>
      </c>
      <c r="Q335" s="10" t="s">
        <v>124</v>
      </c>
      <c r="R335" t="s">
        <v>3162</v>
      </c>
      <c r="T335" s="10"/>
      <c r="U335" s="10"/>
      <c r="V335" s="22"/>
      <c r="W335" s="10"/>
      <c r="X335" s="10"/>
      <c r="Y335" s="10"/>
      <c r="Z335" s="22">
        <v>3123684076</v>
      </c>
      <c r="AA335" s="22">
        <v>0</v>
      </c>
      <c r="AB335" s="118">
        <v>6</v>
      </c>
      <c r="AC335" s="10"/>
      <c r="AD335" s="99">
        <v>44232</v>
      </c>
      <c r="AE335" s="108">
        <v>44236</v>
      </c>
      <c r="AG335" s="14">
        <v>44416</v>
      </c>
      <c r="AH335" s="2">
        <f t="shared" si="51"/>
        <v>4250000</v>
      </c>
      <c r="AI335" s="113">
        <v>25500000</v>
      </c>
      <c r="AJ335" t="s">
        <v>3163</v>
      </c>
      <c r="AK335" s="10" t="s">
        <v>129</v>
      </c>
      <c r="AL335" s="10">
        <v>141</v>
      </c>
      <c r="AM335" s="2" t="s">
        <v>3164</v>
      </c>
      <c r="AN335" s="2" t="s">
        <v>3107</v>
      </c>
      <c r="AO335" s="10" t="s">
        <v>131</v>
      </c>
      <c r="AP335" s="124" t="s">
        <v>3033</v>
      </c>
      <c r="AQ335" s="24">
        <v>5</v>
      </c>
      <c r="AR335" s="10">
        <f>IFERROR(VLOOKUP(AQ335,PROGRAMAS!D65:E122,2,0), )</f>
        <v>0</v>
      </c>
      <c r="AS335" s="10">
        <v>57</v>
      </c>
      <c r="AT335" s="10" t="str">
        <f>IFERROR(VLOOKUP(AS335,PROGRAMAS!B2:C59,2,0), )</f>
        <v>Gestión pública local</v>
      </c>
      <c r="AU335" s="10">
        <v>2169</v>
      </c>
      <c r="AV335" s="10" t="str">
        <f>IFERROR(VLOOKUP(AU335,PROGRAMAS!G2:I24,2,0), )</f>
        <v>FORTALECIMIENTO INSTITUCIONAL Y RENDICIÓN DE CUENTAS</v>
      </c>
      <c r="AW335" s="22">
        <v>2</v>
      </c>
      <c r="AX335" s="22">
        <v>2</v>
      </c>
      <c r="AY335" s="22"/>
      <c r="AZ335" s="22"/>
      <c r="BA335" s="22"/>
      <c r="BB335" s="22"/>
      <c r="BC335" s="22"/>
      <c r="BN335" s="5"/>
      <c r="BY335" s="113">
        <v>4250000</v>
      </c>
      <c r="BZ335" s="24">
        <v>1</v>
      </c>
      <c r="CA335" s="24">
        <v>0</v>
      </c>
      <c r="CB335" s="145">
        <v>44447</v>
      </c>
      <c r="CE335" s="2">
        <v>4250000</v>
      </c>
      <c r="CF335" s="24">
        <v>1</v>
      </c>
      <c r="CG335" s="24">
        <v>0</v>
      </c>
      <c r="CH335" s="145">
        <v>44477</v>
      </c>
      <c r="CO335" s="5">
        <f t="shared" si="47"/>
        <v>8500000</v>
      </c>
      <c r="CP335" s="77">
        <f t="shared" si="48"/>
        <v>2</v>
      </c>
      <c r="CQ335" s="77">
        <f t="shared" si="49"/>
        <v>0</v>
      </c>
      <c r="CR335" s="117">
        <v>44477</v>
      </c>
      <c r="CS335" s="5">
        <f t="shared" si="50"/>
        <v>34000000</v>
      </c>
      <c r="CT335" s="5"/>
      <c r="CU335" s="10"/>
      <c r="CW335" s="10" t="s">
        <v>132</v>
      </c>
      <c r="CX335" s="10" t="s">
        <v>133</v>
      </c>
      <c r="CZ335" s="10" t="s">
        <v>3034</v>
      </c>
      <c r="DA335" s="10" t="s">
        <v>148</v>
      </c>
      <c r="DB335" s="122" t="s">
        <v>3035</v>
      </c>
      <c r="DC335" s="122" t="s">
        <v>3036</v>
      </c>
    </row>
    <row r="336" spans="1:114" ht="16.5" customHeight="1">
      <c r="A336" s="147" t="s">
        <v>317</v>
      </c>
      <c r="B336" s="10">
        <v>2021</v>
      </c>
      <c r="C336" s="16" t="s">
        <v>3165</v>
      </c>
      <c r="D336" s="140" t="s">
        <v>3166</v>
      </c>
      <c r="E336" s="198" t="s">
        <v>3167</v>
      </c>
      <c r="G336" s="10" t="s">
        <v>1987</v>
      </c>
      <c r="H336" s="10" t="s">
        <v>118</v>
      </c>
      <c r="I336" s="10" t="s">
        <v>119</v>
      </c>
      <c r="J336" s="10" t="s">
        <v>3168</v>
      </c>
      <c r="K336" s="10" t="s">
        <v>556</v>
      </c>
      <c r="L336" s="10" t="str">
        <f t="shared" si="46"/>
        <v>LUISA MILENA ARIAS SIERRA___</v>
      </c>
      <c r="M336" s="10" t="s">
        <v>122</v>
      </c>
      <c r="N336" s="93">
        <v>1033783025</v>
      </c>
      <c r="O336" s="132"/>
      <c r="P336" s="10" t="s">
        <v>123</v>
      </c>
      <c r="Q336" s="10" t="s">
        <v>124</v>
      </c>
      <c r="R336" t="s">
        <v>3169</v>
      </c>
      <c r="T336" s="10"/>
      <c r="U336" s="10"/>
      <c r="V336" s="22"/>
      <c r="W336" s="10"/>
      <c r="X336" s="10"/>
      <c r="Y336" s="10"/>
      <c r="Z336" s="22">
        <v>3164368139</v>
      </c>
      <c r="AA336" s="22">
        <v>0</v>
      </c>
      <c r="AB336" s="118">
        <v>6</v>
      </c>
      <c r="AD336" s="99">
        <v>44232</v>
      </c>
      <c r="AE336" s="108">
        <v>44232</v>
      </c>
      <c r="AG336" s="14">
        <v>44412</v>
      </c>
      <c r="AH336" s="2">
        <f t="shared" si="51"/>
        <v>2600000</v>
      </c>
      <c r="AI336" s="113">
        <v>15600000</v>
      </c>
      <c r="AJ336" t="s">
        <v>3170</v>
      </c>
      <c r="AK336" s="10" t="s">
        <v>129</v>
      </c>
      <c r="AL336" s="10">
        <v>37</v>
      </c>
      <c r="AM336" s="2" t="s">
        <v>3171</v>
      </c>
      <c r="AN336" s="2" t="s">
        <v>3150</v>
      </c>
      <c r="AO336" s="10" t="s">
        <v>131</v>
      </c>
      <c r="AP336" s="124" t="s">
        <v>3033</v>
      </c>
      <c r="AQ336" s="24">
        <v>5</v>
      </c>
      <c r="AR336" s="10">
        <f>IFERROR(VLOOKUP(AQ336,PROGRAMAS!D66:E123,2,0), )</f>
        <v>0</v>
      </c>
      <c r="AS336" s="10">
        <v>57</v>
      </c>
      <c r="AT336" s="10" t="str">
        <f>IFERROR(VLOOKUP(AS336,PROGRAMAS!B2:C59,2,0), )</f>
        <v>Gestión pública local</v>
      </c>
      <c r="AU336" s="10">
        <v>2169</v>
      </c>
      <c r="AV336" s="10" t="str">
        <f>IFERROR(VLOOKUP(AU336,PROGRAMAS!G2:I24,2,0), )</f>
        <v>FORTALECIMIENTO INSTITUCIONAL Y RENDICIÓN DE CUENTAS</v>
      </c>
      <c r="AW336" s="22">
        <v>1</v>
      </c>
      <c r="AX336" s="22">
        <v>1</v>
      </c>
      <c r="AY336" s="22"/>
      <c r="AZ336" s="22"/>
      <c r="BA336" s="22"/>
      <c r="BB336" s="22"/>
      <c r="BC336" s="22"/>
      <c r="BN336" s="5"/>
      <c r="BY336" s="113">
        <v>3900000</v>
      </c>
      <c r="BZ336" s="24">
        <v>1</v>
      </c>
      <c r="CA336" s="24">
        <v>15</v>
      </c>
      <c r="CB336" s="145">
        <v>44458</v>
      </c>
      <c r="CO336" s="5">
        <f t="shared" si="47"/>
        <v>3900000</v>
      </c>
      <c r="CP336" s="77">
        <f t="shared" si="48"/>
        <v>1</v>
      </c>
      <c r="CQ336" s="77">
        <f t="shared" si="49"/>
        <v>15</v>
      </c>
      <c r="CR336" s="145">
        <v>44458</v>
      </c>
      <c r="CS336" s="5">
        <f t="shared" si="50"/>
        <v>19500000</v>
      </c>
      <c r="CT336" s="5"/>
      <c r="CU336" s="10"/>
      <c r="CW336" s="10" t="s">
        <v>132</v>
      </c>
      <c r="CX336" s="10" t="s">
        <v>133</v>
      </c>
      <c r="CZ336" s="10" t="s">
        <v>3034</v>
      </c>
      <c r="DA336" s="10" t="s">
        <v>148</v>
      </c>
      <c r="DB336" s="122" t="s">
        <v>3035</v>
      </c>
      <c r="DC336" s="122" t="s">
        <v>3036</v>
      </c>
    </row>
    <row r="337" spans="1:108" ht="16.5" customHeight="1">
      <c r="A337" s="147" t="s">
        <v>323</v>
      </c>
      <c r="B337" s="10">
        <v>2021</v>
      </c>
      <c r="C337" s="16" t="s">
        <v>3172</v>
      </c>
      <c r="D337" s="140" t="s">
        <v>3173</v>
      </c>
      <c r="E337" s="198" t="s">
        <v>3174</v>
      </c>
      <c r="G337" s="10" t="s">
        <v>1987</v>
      </c>
      <c r="H337" s="10" t="s">
        <v>118</v>
      </c>
      <c r="I337" s="10" t="s">
        <v>119</v>
      </c>
      <c r="J337" s="10" t="s">
        <v>3175</v>
      </c>
      <c r="K337" s="10" t="s">
        <v>3176</v>
      </c>
      <c r="L337" s="10" t="str">
        <f t="shared" si="46"/>
        <v>LIZETH CAROLINA QUIROGA CUBILLOS___</v>
      </c>
      <c r="M337" s="10" t="s">
        <v>122</v>
      </c>
      <c r="N337" s="93">
        <v>1020778135</v>
      </c>
      <c r="O337" s="132"/>
      <c r="P337" s="10" t="s">
        <v>123</v>
      </c>
      <c r="Q337" s="10" t="s">
        <v>124</v>
      </c>
      <c r="R337" t="s">
        <v>3177</v>
      </c>
      <c r="T337" s="10"/>
      <c r="U337" s="10"/>
      <c r="V337" s="22"/>
      <c r="W337" s="10"/>
      <c r="X337" s="10"/>
      <c r="Y337" s="10"/>
      <c r="Z337" s="92">
        <v>3017484204</v>
      </c>
      <c r="AA337" s="22">
        <v>0</v>
      </c>
      <c r="AB337" s="118">
        <v>8</v>
      </c>
      <c r="AC337" s="10"/>
      <c r="AD337" s="99">
        <v>44235</v>
      </c>
      <c r="AE337" s="108">
        <v>44235</v>
      </c>
      <c r="AG337" s="14">
        <v>44476</v>
      </c>
      <c r="AH337" s="2">
        <f t="shared" si="51"/>
        <v>4250000</v>
      </c>
      <c r="AI337" s="113">
        <v>34000000</v>
      </c>
      <c r="AJ337" t="s">
        <v>3178</v>
      </c>
      <c r="AK337" s="10" t="s">
        <v>129</v>
      </c>
      <c r="AL337" s="10">
        <v>157</v>
      </c>
      <c r="AM337" s="2" t="s">
        <v>3179</v>
      </c>
      <c r="AN337" s="2" t="s">
        <v>3107</v>
      </c>
      <c r="AO337" s="10" t="s">
        <v>131</v>
      </c>
      <c r="AP337" s="8" t="s">
        <v>3180</v>
      </c>
      <c r="AQ337" s="24">
        <v>3</v>
      </c>
      <c r="AR337" s="10">
        <f>IFERROR(VLOOKUP(AQ337,PROGRAMAS!D67:E124,2,0), )</f>
        <v>0</v>
      </c>
      <c r="AS337" s="10">
        <v>40</v>
      </c>
      <c r="AT337" s="10" t="str">
        <f>IFERROR(VLOOKUP(AS337,PROGRAMAS!B2:C59,2,0), )</f>
        <v>Más mujeres viven una vida libre de violencias, se sienten seguras y acceden con confianza al sistema de justicia</v>
      </c>
      <c r="AU337" s="10">
        <v>2162</v>
      </c>
      <c r="AV337" s="10" t="str">
        <f>IFERROR(VLOOKUP(AU337,PROGRAMAS!G2:I24,2,0), )</f>
        <v>TEUSAQUILLO LOCALIDAD SEGURA PARA LAS MUJERES</v>
      </c>
      <c r="AW337" s="22"/>
      <c r="AX337" s="22"/>
      <c r="AY337" s="22"/>
      <c r="AZ337" s="22"/>
      <c r="BA337" s="22"/>
      <c r="BB337" s="22"/>
      <c r="BC337" s="22"/>
      <c r="BN337" s="5"/>
      <c r="BY337" s="113">
        <v>0</v>
      </c>
      <c r="CO337" s="5">
        <f t="shared" si="47"/>
        <v>0</v>
      </c>
      <c r="CP337" s="77">
        <f t="shared" si="48"/>
        <v>0</v>
      </c>
      <c r="CQ337" s="77">
        <f t="shared" si="49"/>
        <v>0</v>
      </c>
      <c r="CR337" s="14">
        <v>44476</v>
      </c>
      <c r="CS337" s="5">
        <f t="shared" si="50"/>
        <v>34000000</v>
      </c>
      <c r="CT337" s="5"/>
      <c r="CU337" s="10"/>
      <c r="CW337" s="10" t="s">
        <v>132</v>
      </c>
      <c r="CX337" s="10" t="s">
        <v>133</v>
      </c>
      <c r="CZ337" s="10" t="s">
        <v>3034</v>
      </c>
      <c r="DA337" s="10" t="s">
        <v>3181</v>
      </c>
      <c r="DB337" s="122" t="s">
        <v>3035</v>
      </c>
      <c r="DC337" s="122" t="s">
        <v>3036</v>
      </c>
    </row>
    <row r="338" spans="1:108" ht="16.5" customHeight="1">
      <c r="A338" s="147" t="s">
        <v>330</v>
      </c>
      <c r="B338" s="10">
        <v>2021</v>
      </c>
      <c r="C338" s="16" t="s">
        <v>3182</v>
      </c>
      <c r="D338" s="140" t="s">
        <v>3182</v>
      </c>
      <c r="E338" s="198" t="s">
        <v>3183</v>
      </c>
      <c r="G338" s="10" t="s">
        <v>1987</v>
      </c>
      <c r="H338" s="10" t="s">
        <v>118</v>
      </c>
      <c r="I338" s="10" t="s">
        <v>119</v>
      </c>
      <c r="J338" s="10" t="s">
        <v>3184</v>
      </c>
      <c r="K338" s="10" t="s">
        <v>3185</v>
      </c>
      <c r="L338" s="10" t="str">
        <f t="shared" si="46"/>
        <v>JAIRO LEON VARGAS___</v>
      </c>
      <c r="M338" s="10" t="s">
        <v>122</v>
      </c>
      <c r="N338" s="93">
        <v>80252467</v>
      </c>
      <c r="O338" s="132"/>
      <c r="P338" s="10" t="s">
        <v>123</v>
      </c>
      <c r="Q338" s="10" t="s">
        <v>124</v>
      </c>
      <c r="R338" t="s">
        <v>3186</v>
      </c>
      <c r="T338" s="10"/>
      <c r="U338" s="10"/>
      <c r="V338" s="22"/>
      <c r="W338" s="10"/>
      <c r="X338" s="10"/>
      <c r="Y338" s="10"/>
      <c r="Z338" s="22">
        <v>8656681</v>
      </c>
      <c r="AA338" s="22">
        <v>0</v>
      </c>
      <c r="AB338" s="118">
        <v>8</v>
      </c>
      <c r="AD338" s="99">
        <v>44236</v>
      </c>
      <c r="AE338" s="108">
        <v>44237</v>
      </c>
      <c r="AG338" s="14">
        <v>44478</v>
      </c>
      <c r="AH338" s="2">
        <f t="shared" si="51"/>
        <v>4250000</v>
      </c>
      <c r="AI338" s="113">
        <v>34000000</v>
      </c>
      <c r="AJ338" t="s">
        <v>3187</v>
      </c>
      <c r="AK338" s="2" t="s">
        <v>791</v>
      </c>
      <c r="AL338" s="10">
        <v>159</v>
      </c>
      <c r="AM338" s="2" t="s">
        <v>3188</v>
      </c>
      <c r="AN338" s="2" t="s">
        <v>3189</v>
      </c>
      <c r="AO338" s="10" t="s">
        <v>131</v>
      </c>
      <c r="AP338" s="225" t="s">
        <v>3190</v>
      </c>
      <c r="AQ338" s="24">
        <v>1</v>
      </c>
      <c r="AR338" s="10">
        <f>IFERROR(VLOOKUP(AQ338,PROGRAMAS!D68:E125,2,0), )</f>
        <v>0</v>
      </c>
      <c r="AS338" s="10">
        <v>20</v>
      </c>
      <c r="AT338" s="10" t="str">
        <f>IFERROR(VLOOKUP(AS338,PROGRAMAS!B2:C59,2,0), )</f>
        <v>Bogotá, referente en cultura, deporte, recreación y actividad física, con parques para el desarrollo y la salud</v>
      </c>
      <c r="AU338" s="10">
        <v>2072</v>
      </c>
      <c r="AV338" s="10" t="str">
        <f>IFERROR(VLOOKUP(AU338,PROGRAMAS!G2:I24,2,0), )</f>
        <v>TEUSAQUILLO REFERENTE EN DEPORTE, RECREACIÓN Y ACTIVIDAD FÍSICA.</v>
      </c>
      <c r="AW338" s="22"/>
      <c r="AX338" s="22"/>
      <c r="AY338" s="22"/>
      <c r="AZ338" s="22"/>
      <c r="BA338" s="22"/>
      <c r="BB338" s="22"/>
      <c r="BC338" s="22"/>
      <c r="BN338" s="5"/>
      <c r="BY338" s="113">
        <v>0</v>
      </c>
      <c r="CO338" s="5">
        <f t="shared" si="47"/>
        <v>0</v>
      </c>
      <c r="CP338" s="77">
        <f t="shared" si="48"/>
        <v>0</v>
      </c>
      <c r="CQ338" s="77">
        <f t="shared" si="49"/>
        <v>0</v>
      </c>
      <c r="CR338" s="117">
        <v>44478</v>
      </c>
      <c r="CS338" s="5">
        <f t="shared" si="50"/>
        <v>34000000</v>
      </c>
      <c r="CT338" s="5"/>
      <c r="CU338" s="10"/>
      <c r="CW338" s="10" t="s">
        <v>132</v>
      </c>
      <c r="CX338" s="10" t="s">
        <v>133</v>
      </c>
      <c r="CZ338" s="10" t="s">
        <v>3034</v>
      </c>
      <c r="DA338" s="10" t="s">
        <v>3181</v>
      </c>
      <c r="DB338" s="122" t="s">
        <v>3191</v>
      </c>
      <c r="DC338" s="122" t="s">
        <v>3192</v>
      </c>
    </row>
    <row r="339" spans="1:108" ht="16.5" customHeight="1">
      <c r="A339" s="147" t="s">
        <v>336</v>
      </c>
      <c r="B339" s="10">
        <v>2021</v>
      </c>
      <c r="C339" s="16" t="s">
        <v>3193</v>
      </c>
      <c r="D339" s="140" t="s">
        <v>3194</v>
      </c>
      <c r="E339" s="198" t="s">
        <v>3195</v>
      </c>
      <c r="G339" s="10" t="s">
        <v>1987</v>
      </c>
      <c r="H339" s="10" t="s">
        <v>118</v>
      </c>
      <c r="I339" s="10" t="s">
        <v>119</v>
      </c>
      <c r="J339" s="10" t="s">
        <v>3196</v>
      </c>
      <c r="K339" s="10" t="s">
        <v>199</v>
      </c>
      <c r="L339" s="10" t="str">
        <f t="shared" si="46"/>
        <v>GLORIA MATILDE SANTANA CASALLAS___</v>
      </c>
      <c r="M339" s="10" t="s">
        <v>122</v>
      </c>
      <c r="N339" s="93">
        <v>51907536</v>
      </c>
      <c r="O339" s="132"/>
      <c r="P339" s="10" t="s">
        <v>123</v>
      </c>
      <c r="Q339" s="10" t="s">
        <v>124</v>
      </c>
      <c r="R339" t="s">
        <v>3197</v>
      </c>
      <c r="T339" s="10"/>
      <c r="U339" s="10"/>
      <c r="V339" s="22"/>
      <c r="W339" s="10"/>
      <c r="X339" s="10"/>
      <c r="Y339" s="10"/>
      <c r="Z339" s="92">
        <v>2870094</v>
      </c>
      <c r="AA339" s="22">
        <v>0</v>
      </c>
      <c r="AB339" s="118">
        <v>6</v>
      </c>
      <c r="AC339" s="10"/>
      <c r="AD339" s="99">
        <v>44236</v>
      </c>
      <c r="AE339" s="108">
        <v>44236</v>
      </c>
      <c r="AG339" s="14">
        <v>44416</v>
      </c>
      <c r="AH339" s="2">
        <f t="shared" si="51"/>
        <v>3100000</v>
      </c>
      <c r="AI339" s="113">
        <v>18600000</v>
      </c>
      <c r="AJ339" t="s">
        <v>3198</v>
      </c>
      <c r="AK339" s="10" t="s">
        <v>129</v>
      </c>
      <c r="AL339" s="10">
        <v>160</v>
      </c>
      <c r="AM339" s="2" t="s">
        <v>3199</v>
      </c>
      <c r="AN339" s="2" t="s">
        <v>3189</v>
      </c>
      <c r="AO339" s="10" t="s">
        <v>131</v>
      </c>
      <c r="AP339" s="225" t="s">
        <v>3200</v>
      </c>
      <c r="AQ339" s="24">
        <v>5</v>
      </c>
      <c r="AR339" s="10">
        <f>IFERROR(VLOOKUP(AQ339,PROGRAMAS!D69:E126,2,0), )</f>
        <v>0</v>
      </c>
      <c r="AS339" s="10">
        <v>57</v>
      </c>
      <c r="AT339" s="10" t="str">
        <f>IFERROR(VLOOKUP(AS339,PROGRAMAS!B2:C59,2,0), )</f>
        <v>Gestión pública local</v>
      </c>
      <c r="AU339" s="10">
        <v>2172</v>
      </c>
      <c r="AV339" s="10" t="str">
        <f>IFERROR(VLOOKUP(AU339,PROGRAMAS!G2:I24,2,0), )</f>
        <v>TEUSAQUILLO CON ACCIONES DE INSPECCIÓN, VIGILANCIA Y CONTROL DE MANERA TRANSPARENTE.</v>
      </c>
      <c r="AW339" s="22">
        <v>1</v>
      </c>
      <c r="AX339" s="22">
        <v>1</v>
      </c>
      <c r="AY339" s="22"/>
      <c r="AZ339" s="22"/>
      <c r="BA339" s="22"/>
      <c r="BB339" s="22"/>
      <c r="BC339" s="22"/>
      <c r="BN339" s="5"/>
      <c r="BY339" s="113">
        <v>9300000</v>
      </c>
      <c r="BZ339" s="24">
        <v>3</v>
      </c>
      <c r="CA339" s="24">
        <v>0</v>
      </c>
      <c r="CB339" s="145">
        <v>44508</v>
      </c>
      <c r="CO339" s="5">
        <f t="shared" si="47"/>
        <v>9300000</v>
      </c>
      <c r="CP339" s="77">
        <f t="shared" si="48"/>
        <v>3</v>
      </c>
      <c r="CQ339" s="77">
        <f t="shared" si="49"/>
        <v>0</v>
      </c>
      <c r="CR339" s="145">
        <v>44508</v>
      </c>
      <c r="CS339" s="5">
        <f t="shared" si="50"/>
        <v>27900000</v>
      </c>
      <c r="CT339" s="5"/>
      <c r="CU339" s="10"/>
      <c r="CW339" s="10" t="s">
        <v>132</v>
      </c>
      <c r="CX339" s="10" t="s">
        <v>133</v>
      </c>
      <c r="CZ339" s="10" t="s">
        <v>3034</v>
      </c>
      <c r="DA339" s="10" t="s">
        <v>3201</v>
      </c>
      <c r="DB339" s="122" t="s">
        <v>3202</v>
      </c>
    </row>
    <row r="340" spans="1:108" ht="16.5" customHeight="1">
      <c r="A340" s="147" t="s">
        <v>343</v>
      </c>
      <c r="B340" s="10">
        <v>2021</v>
      </c>
      <c r="C340" s="16" t="s">
        <v>3203</v>
      </c>
      <c r="D340" s="140" t="s">
        <v>3203</v>
      </c>
      <c r="E340" s="198" t="s">
        <v>3204</v>
      </c>
      <c r="G340" s="10" t="s">
        <v>1987</v>
      </c>
      <c r="H340" s="10" t="s">
        <v>118</v>
      </c>
      <c r="I340" s="10" t="s">
        <v>119</v>
      </c>
      <c r="J340" s="10" t="s">
        <v>3205</v>
      </c>
      <c r="K340" s="10" t="s">
        <v>3206</v>
      </c>
      <c r="L340" s="10" t="str">
        <f t="shared" si="46"/>
        <v>NATHALY NAVAS CHAVEZ___</v>
      </c>
      <c r="M340" s="10" t="s">
        <v>122</v>
      </c>
      <c r="N340" s="93">
        <v>1026564897</v>
      </c>
      <c r="O340" s="132"/>
      <c r="P340" s="10" t="s">
        <v>123</v>
      </c>
      <c r="Q340" s="10" t="s">
        <v>124</v>
      </c>
      <c r="R340" t="s">
        <v>3207</v>
      </c>
      <c r="T340" s="10"/>
      <c r="U340" s="10"/>
      <c r="V340" s="22"/>
      <c r="W340" s="10"/>
      <c r="X340" s="10"/>
      <c r="Y340" s="10"/>
      <c r="Z340" s="92">
        <v>3108691724</v>
      </c>
      <c r="AA340" s="22">
        <v>0</v>
      </c>
      <c r="AB340" s="118">
        <v>6</v>
      </c>
      <c r="AD340" s="99">
        <v>44236</v>
      </c>
      <c r="AE340" s="108">
        <v>44237</v>
      </c>
      <c r="AG340" s="14">
        <v>44417</v>
      </c>
      <c r="AH340" s="2">
        <f t="shared" si="51"/>
        <v>2500000</v>
      </c>
      <c r="AI340" s="113">
        <v>15000000</v>
      </c>
      <c r="AJ340" t="s">
        <v>3208</v>
      </c>
      <c r="AK340" s="10" t="s">
        <v>129</v>
      </c>
      <c r="AL340" s="10">
        <v>161</v>
      </c>
      <c r="AM340" s="2" t="s">
        <v>3209</v>
      </c>
      <c r="AN340" s="2" t="s">
        <v>3189</v>
      </c>
      <c r="AO340" s="10" t="s">
        <v>131</v>
      </c>
      <c r="AP340" s="225" t="s">
        <v>3210</v>
      </c>
      <c r="AQ340" s="24">
        <v>5</v>
      </c>
      <c r="AR340" s="10">
        <f>IFERROR(VLOOKUP(AQ340,PROGRAMAS!D70:E127,2,0), )</f>
        <v>0</v>
      </c>
      <c r="AS340" s="10">
        <v>57</v>
      </c>
      <c r="AT340" s="10" t="str">
        <f>IFERROR(VLOOKUP(AS340,PROGRAMAS!B2:C59,2,0), )</f>
        <v>Gestión pública local</v>
      </c>
      <c r="AU340" s="10">
        <v>2169</v>
      </c>
      <c r="AV340" s="10" t="str">
        <f>IFERROR(VLOOKUP(AU340,PROGRAMAS!G2:I24,2,0), )</f>
        <v>FORTALECIMIENTO INSTITUCIONAL Y RENDICIÓN DE CUENTAS</v>
      </c>
      <c r="AW340" s="22">
        <v>3</v>
      </c>
      <c r="AX340" s="22">
        <v>3</v>
      </c>
      <c r="AY340" s="22"/>
      <c r="AZ340" s="22"/>
      <c r="BA340" s="22"/>
      <c r="BB340" s="22"/>
      <c r="BC340" s="22"/>
      <c r="BN340" s="5"/>
      <c r="BY340" s="113">
        <v>2500000</v>
      </c>
      <c r="BZ340" s="24">
        <v>1</v>
      </c>
      <c r="CA340" s="24">
        <v>0</v>
      </c>
      <c r="CB340" s="145">
        <v>44448</v>
      </c>
      <c r="CE340" s="2">
        <v>2500000</v>
      </c>
      <c r="CF340" s="24">
        <v>1</v>
      </c>
      <c r="CG340" s="24">
        <v>0</v>
      </c>
      <c r="CH340" s="145">
        <v>44478</v>
      </c>
      <c r="CK340" s="2">
        <v>2500000</v>
      </c>
      <c r="CL340" s="24">
        <v>1</v>
      </c>
      <c r="CM340" s="24">
        <v>0</v>
      </c>
      <c r="CN340" s="145">
        <v>44509</v>
      </c>
      <c r="CO340" s="5">
        <f t="shared" si="47"/>
        <v>7500000</v>
      </c>
      <c r="CP340" s="77">
        <f t="shared" si="48"/>
        <v>3</v>
      </c>
      <c r="CQ340" s="77">
        <f t="shared" si="49"/>
        <v>0</v>
      </c>
      <c r="CR340" s="117">
        <v>44509</v>
      </c>
      <c r="CS340" s="5">
        <f t="shared" si="50"/>
        <v>22500000</v>
      </c>
      <c r="CT340" s="5"/>
      <c r="CU340" s="10"/>
      <c r="CW340" s="10" t="s">
        <v>132</v>
      </c>
      <c r="CX340" s="10" t="s">
        <v>133</v>
      </c>
      <c r="CZ340" s="10" t="s">
        <v>3211</v>
      </c>
      <c r="DA340" s="10" t="s">
        <v>3052</v>
      </c>
      <c r="DB340" s="122" t="s">
        <v>3035</v>
      </c>
      <c r="DC340" s="122" t="s">
        <v>3036</v>
      </c>
    </row>
    <row r="341" spans="1:108" ht="16.5" customHeight="1">
      <c r="A341" s="147" t="s">
        <v>350</v>
      </c>
      <c r="B341" s="10">
        <v>2021</v>
      </c>
      <c r="C341" s="16" t="s">
        <v>3212</v>
      </c>
      <c r="D341" s="140" t="s">
        <v>3213</v>
      </c>
      <c r="E341" s="198" t="s">
        <v>3214</v>
      </c>
      <c r="G341" s="10" t="s">
        <v>1987</v>
      </c>
      <c r="H341" s="10" t="s">
        <v>118</v>
      </c>
      <c r="I341" s="10" t="s">
        <v>119</v>
      </c>
      <c r="J341" s="10" t="s">
        <v>3215</v>
      </c>
      <c r="K341" s="10" t="s">
        <v>3216</v>
      </c>
      <c r="L341" s="10" t="str">
        <f t="shared" si="46"/>
        <v>DIANA MARCELA CANO PIÑEROS___</v>
      </c>
      <c r="M341" s="10" t="s">
        <v>122</v>
      </c>
      <c r="N341" s="93">
        <v>52867297</v>
      </c>
      <c r="O341" s="132"/>
      <c r="P341" s="10" t="s">
        <v>123</v>
      </c>
      <c r="Q341" s="10" t="s">
        <v>124</v>
      </c>
      <c r="R341" t="s">
        <v>3217</v>
      </c>
      <c r="T341" s="10"/>
      <c r="U341" s="10"/>
      <c r="V341" s="22"/>
      <c r="W341" s="10"/>
      <c r="X341" s="10"/>
      <c r="Y341" s="10"/>
      <c r="Z341" s="22">
        <v>6754734</v>
      </c>
      <c r="AA341" s="22">
        <v>0</v>
      </c>
      <c r="AB341" s="118">
        <v>6</v>
      </c>
      <c r="AC341" s="10"/>
      <c r="AD341" s="99">
        <v>44236</v>
      </c>
      <c r="AE341" s="108">
        <v>44236</v>
      </c>
      <c r="AG341" s="14">
        <v>44417</v>
      </c>
      <c r="AH341" s="2">
        <f t="shared" si="51"/>
        <v>5500000</v>
      </c>
      <c r="AI341" s="113">
        <v>33000000</v>
      </c>
      <c r="AJ341" t="s">
        <v>3218</v>
      </c>
      <c r="AK341" s="10" t="s">
        <v>129</v>
      </c>
      <c r="AL341" s="10">
        <v>162</v>
      </c>
      <c r="AM341" s="2" t="s">
        <v>3219</v>
      </c>
      <c r="AN341" s="2" t="s">
        <v>3189</v>
      </c>
      <c r="AO341" s="10" t="s">
        <v>131</v>
      </c>
      <c r="AP341" s="225" t="s">
        <v>3210</v>
      </c>
      <c r="AQ341" s="24">
        <v>5</v>
      </c>
      <c r="AR341" s="10">
        <f>IFERROR(VLOOKUP(AQ341,PROGRAMAS!D71:E128,2,0), )</f>
        <v>0</v>
      </c>
      <c r="AS341" s="10">
        <v>57</v>
      </c>
      <c r="AT341" s="10" t="str">
        <f>IFERROR(VLOOKUP(AS341,PROGRAMAS!B2:C59,2,0), )</f>
        <v>Gestión pública local</v>
      </c>
      <c r="AU341" s="10">
        <v>2169</v>
      </c>
      <c r="AV341" s="10" t="str">
        <f>IFERROR(VLOOKUP(AU341,PROGRAMAS!G2:I24,2,0), )</f>
        <v>FORTALECIMIENTO INSTITUCIONAL Y RENDICIÓN DE CUENTAS</v>
      </c>
      <c r="AW341" s="22">
        <v>3</v>
      </c>
      <c r="AX341" s="22">
        <v>3</v>
      </c>
      <c r="AY341" s="22"/>
      <c r="AZ341" s="22"/>
      <c r="BA341" s="22"/>
      <c r="BB341" s="22"/>
      <c r="BC341" s="22"/>
      <c r="BN341" s="5"/>
      <c r="BY341" s="113">
        <v>5500000</v>
      </c>
      <c r="BZ341" s="24">
        <v>1</v>
      </c>
      <c r="CA341" s="24">
        <v>0</v>
      </c>
      <c r="CB341" s="145">
        <v>44447</v>
      </c>
      <c r="CE341" s="2">
        <v>5500000</v>
      </c>
      <c r="CF341" s="24">
        <v>1</v>
      </c>
      <c r="CG341" s="24">
        <v>0</v>
      </c>
      <c r="CH341" s="145">
        <v>44477</v>
      </c>
      <c r="CK341" s="2">
        <v>5500000</v>
      </c>
      <c r="CL341" s="24">
        <v>1</v>
      </c>
      <c r="CM341" s="24">
        <v>0</v>
      </c>
      <c r="CN341" s="145">
        <v>44508</v>
      </c>
      <c r="CO341" s="5">
        <f t="shared" si="47"/>
        <v>16500000</v>
      </c>
      <c r="CP341" s="77">
        <f t="shared" si="48"/>
        <v>3</v>
      </c>
      <c r="CQ341" s="77">
        <f t="shared" si="49"/>
        <v>0</v>
      </c>
      <c r="CR341" s="117">
        <v>44508</v>
      </c>
      <c r="CS341" s="5">
        <f t="shared" si="50"/>
        <v>49500000</v>
      </c>
      <c r="CT341" s="5"/>
      <c r="CU341" s="10"/>
      <c r="CW341" s="10" t="s">
        <v>132</v>
      </c>
      <c r="CX341" s="10" t="s">
        <v>133</v>
      </c>
      <c r="CZ341" s="10" t="s">
        <v>3211</v>
      </c>
      <c r="DA341" s="10" t="s">
        <v>3052</v>
      </c>
      <c r="DB341" s="122" t="s">
        <v>3035</v>
      </c>
      <c r="DC341" s="122" t="s">
        <v>3036</v>
      </c>
    </row>
    <row r="342" spans="1:108" ht="16.5" customHeight="1">
      <c r="A342" s="147" t="s">
        <v>357</v>
      </c>
      <c r="B342" s="10">
        <v>2021</v>
      </c>
      <c r="C342" s="16" t="s">
        <v>3220</v>
      </c>
      <c r="D342" s="140" t="s">
        <v>3220</v>
      </c>
      <c r="E342" s="198" t="s">
        <v>3221</v>
      </c>
      <c r="G342" s="10" t="s">
        <v>1987</v>
      </c>
      <c r="H342" s="10" t="s">
        <v>118</v>
      </c>
      <c r="I342" s="10" t="s">
        <v>119</v>
      </c>
      <c r="J342" s="10" t="s">
        <v>3222</v>
      </c>
      <c r="K342" s="10" t="s">
        <v>121</v>
      </c>
      <c r="L342" s="10" t="str">
        <f t="shared" si="46"/>
        <v>LUISA FERNANDA MARTINEZ CAMACHO___</v>
      </c>
      <c r="M342" s="10" t="s">
        <v>122</v>
      </c>
      <c r="N342" s="93">
        <v>1032410</v>
      </c>
      <c r="O342" s="132"/>
      <c r="P342" s="10" t="s">
        <v>123</v>
      </c>
      <c r="Q342" s="10" t="s">
        <v>124</v>
      </c>
      <c r="R342" t="s">
        <v>125</v>
      </c>
      <c r="T342" s="10"/>
      <c r="U342" s="10"/>
      <c r="V342" s="22"/>
      <c r="W342" s="10"/>
      <c r="X342" s="10"/>
      <c r="Y342" s="10"/>
      <c r="Z342" s="22">
        <v>3015769974</v>
      </c>
      <c r="AA342" s="22">
        <v>0</v>
      </c>
      <c r="AB342" s="118">
        <v>6</v>
      </c>
      <c r="AD342" s="99">
        <v>44236</v>
      </c>
      <c r="AE342" s="108">
        <v>44237</v>
      </c>
      <c r="AG342" s="14">
        <v>44417</v>
      </c>
      <c r="AH342" s="2">
        <f t="shared" si="51"/>
        <v>2200000</v>
      </c>
      <c r="AI342" s="113">
        <v>13200000</v>
      </c>
      <c r="AJ342" t="s">
        <v>3223</v>
      </c>
      <c r="AK342" s="10" t="s">
        <v>129</v>
      </c>
      <c r="AL342" s="10">
        <v>163</v>
      </c>
      <c r="AM342" s="2" t="s">
        <v>3224</v>
      </c>
      <c r="AN342" s="2" t="s">
        <v>3189</v>
      </c>
      <c r="AO342" s="10" t="s">
        <v>131</v>
      </c>
      <c r="AP342" s="214" t="s">
        <v>3210</v>
      </c>
      <c r="AQ342" s="24">
        <v>5</v>
      </c>
      <c r="AR342" s="10">
        <f>IFERROR(VLOOKUP(AQ342,PROGRAMAS!D72:E129,2,0), )</f>
        <v>0</v>
      </c>
      <c r="AS342" s="10">
        <v>57</v>
      </c>
      <c r="AT342" s="10" t="str">
        <f>IFERROR(VLOOKUP(AS342,PROGRAMAS!B2:C59,2,0), )</f>
        <v>Gestión pública local</v>
      </c>
      <c r="AU342" s="10">
        <v>2169</v>
      </c>
      <c r="AV342" s="10" t="str">
        <f>IFERROR(VLOOKUP(AU342,PROGRAMAS!G2:I24,2,0), )</f>
        <v>FORTALECIMIENTO INSTITUCIONAL Y RENDICIÓN DE CUENTAS</v>
      </c>
      <c r="AW342" s="22">
        <v>1</v>
      </c>
      <c r="AX342" s="22">
        <v>1</v>
      </c>
      <c r="AY342" s="22"/>
      <c r="AZ342" s="22"/>
      <c r="BA342" s="22"/>
      <c r="BB342" s="22"/>
      <c r="BC342" s="22"/>
      <c r="BN342" s="5"/>
      <c r="BY342" s="113">
        <v>2200000</v>
      </c>
      <c r="BZ342" s="24">
        <v>1</v>
      </c>
      <c r="CA342" s="24">
        <v>0</v>
      </c>
      <c r="CB342" s="145">
        <v>44448</v>
      </c>
      <c r="CO342" s="5">
        <f t="shared" si="47"/>
        <v>2200000</v>
      </c>
      <c r="CP342" s="77">
        <f t="shared" si="48"/>
        <v>1</v>
      </c>
      <c r="CQ342" s="77">
        <f t="shared" si="49"/>
        <v>0</v>
      </c>
      <c r="CR342" s="145">
        <v>44448</v>
      </c>
      <c r="CS342" s="5">
        <f t="shared" si="50"/>
        <v>15400000</v>
      </c>
      <c r="CT342" s="5"/>
      <c r="CU342" s="10"/>
      <c r="CW342" s="10" t="s">
        <v>132</v>
      </c>
      <c r="CX342" s="10" t="s">
        <v>133</v>
      </c>
      <c r="CZ342" s="10" t="s">
        <v>134</v>
      </c>
      <c r="DA342" s="10" t="s">
        <v>3225</v>
      </c>
      <c r="DB342" s="122" t="s">
        <v>3035</v>
      </c>
      <c r="DC342" s="122" t="s">
        <v>3036</v>
      </c>
    </row>
    <row r="343" spans="1:108" ht="16.5" customHeight="1">
      <c r="A343" s="147" t="s">
        <v>368</v>
      </c>
      <c r="B343" s="10">
        <v>2021</v>
      </c>
      <c r="C343" s="16" t="s">
        <v>3226</v>
      </c>
      <c r="D343" s="140" t="s">
        <v>3226</v>
      </c>
      <c r="E343" s="198" t="s">
        <v>3227</v>
      </c>
      <c r="G343" s="10" t="s">
        <v>1987</v>
      </c>
      <c r="H343" s="10" t="s">
        <v>118</v>
      </c>
      <c r="I343" s="10" t="s">
        <v>119</v>
      </c>
      <c r="J343" s="10" t="s">
        <v>3228</v>
      </c>
      <c r="K343" s="10" t="s">
        <v>3229</v>
      </c>
      <c r="L343" s="10" t="str">
        <f t="shared" si="46"/>
        <v>JHONN  DAIRO  MARTINEZ HEJEILE___</v>
      </c>
      <c r="M343" s="10" t="s">
        <v>122</v>
      </c>
      <c r="N343" s="93">
        <v>1013606812</v>
      </c>
      <c r="O343" s="132"/>
      <c r="P343" s="10" t="s">
        <v>123</v>
      </c>
      <c r="Q343" s="10" t="s">
        <v>124</v>
      </c>
      <c r="R343" t="s">
        <v>125</v>
      </c>
      <c r="T343" s="10"/>
      <c r="U343" s="10"/>
      <c r="V343" s="22"/>
      <c r="W343" s="10"/>
      <c r="X343" s="10"/>
      <c r="Y343" s="10"/>
      <c r="Z343" s="22">
        <v>3229155120</v>
      </c>
      <c r="AA343" s="22">
        <v>0</v>
      </c>
      <c r="AB343" s="118">
        <v>6</v>
      </c>
      <c r="AC343" s="10"/>
      <c r="AD343" s="99">
        <v>44236</v>
      </c>
      <c r="AE343" s="108">
        <v>44237</v>
      </c>
      <c r="AG343" s="14">
        <v>44417</v>
      </c>
      <c r="AH343" s="2">
        <f t="shared" si="51"/>
        <v>2200000</v>
      </c>
      <c r="AI343" s="113">
        <v>13200000</v>
      </c>
      <c r="AJ343" t="s">
        <v>3230</v>
      </c>
      <c r="AK343" s="2" t="s">
        <v>252</v>
      </c>
      <c r="AL343" s="10">
        <v>164</v>
      </c>
      <c r="AM343" s="2" t="s">
        <v>3231</v>
      </c>
      <c r="AN343" s="2" t="s">
        <v>3189</v>
      </c>
      <c r="AO343" s="10" t="s">
        <v>131</v>
      </c>
      <c r="AP343" s="214" t="s">
        <v>3210</v>
      </c>
      <c r="AQ343" s="24">
        <v>5</v>
      </c>
      <c r="AR343" s="10">
        <f>IFERROR(VLOOKUP(AQ343,PROGRAMAS!D73:E130,2,0), )</f>
        <v>0</v>
      </c>
      <c r="AS343" s="10">
        <v>57</v>
      </c>
      <c r="AT343" s="10" t="str">
        <f>IFERROR(VLOOKUP(AS343,PROGRAMAS!B2:C59,2,0), )</f>
        <v>Gestión pública local</v>
      </c>
      <c r="AU343" s="10">
        <v>2169</v>
      </c>
      <c r="AV343" s="10" t="str">
        <f>IFERROR(VLOOKUP(AU343,PROGRAMAS!G2:I24,2,0), )</f>
        <v>FORTALECIMIENTO INSTITUCIONAL Y RENDICIÓN DE CUENTAS</v>
      </c>
      <c r="AW343" s="22">
        <v>1</v>
      </c>
      <c r="AX343" s="22">
        <v>1</v>
      </c>
      <c r="AY343" s="22"/>
      <c r="AZ343" s="22"/>
      <c r="BA343" s="22"/>
      <c r="BB343" s="22"/>
      <c r="BC343" s="22"/>
      <c r="BN343" s="5"/>
      <c r="BY343" s="113">
        <v>2200000</v>
      </c>
      <c r="BZ343" s="24">
        <v>1</v>
      </c>
      <c r="CA343" s="24">
        <v>0</v>
      </c>
      <c r="CB343" s="145">
        <v>44448</v>
      </c>
      <c r="CO343" s="5">
        <f t="shared" si="47"/>
        <v>2200000</v>
      </c>
      <c r="CP343" s="77">
        <f t="shared" si="48"/>
        <v>1</v>
      </c>
      <c r="CQ343" s="77">
        <f t="shared" si="49"/>
        <v>0</v>
      </c>
      <c r="CR343" s="117">
        <v>44448</v>
      </c>
      <c r="CS343" s="5">
        <f t="shared" si="50"/>
        <v>15400000</v>
      </c>
      <c r="CT343" s="5"/>
      <c r="CU343" s="10"/>
      <c r="CW343" s="10" t="s">
        <v>132</v>
      </c>
      <c r="CX343" s="10" t="s">
        <v>133</v>
      </c>
      <c r="CZ343" s="10" t="s">
        <v>134</v>
      </c>
      <c r="DA343" s="10" t="s">
        <v>3232</v>
      </c>
      <c r="DB343" s="122" t="s">
        <v>3035</v>
      </c>
      <c r="DC343" s="122" t="s">
        <v>3036</v>
      </c>
    </row>
    <row r="344" spans="1:108" ht="16.5" customHeight="1">
      <c r="A344" s="147" t="s">
        <v>375</v>
      </c>
      <c r="B344" s="10">
        <v>2021</v>
      </c>
      <c r="C344" s="16" t="s">
        <v>3233</v>
      </c>
      <c r="D344" s="140" t="s">
        <v>3233</v>
      </c>
      <c r="E344" s="198" t="s">
        <v>3234</v>
      </c>
      <c r="G344" s="10" t="s">
        <v>1987</v>
      </c>
      <c r="H344" s="10" t="s">
        <v>118</v>
      </c>
      <c r="I344" s="10" t="s">
        <v>119</v>
      </c>
      <c r="J344" s="10" t="s">
        <v>3235</v>
      </c>
      <c r="K344" s="10" t="s">
        <v>3236</v>
      </c>
      <c r="L344" s="10" t="str">
        <f t="shared" si="46"/>
        <v>JOSE HERNANDO LEON_LUIS EDUARDO PEÑARANDA PINEDA__</v>
      </c>
      <c r="M344" s="10" t="s">
        <v>122</v>
      </c>
      <c r="N344" s="93">
        <v>19294878</v>
      </c>
      <c r="O344" s="132"/>
      <c r="Q344" s="10" t="s">
        <v>124</v>
      </c>
      <c r="T344" s="10"/>
      <c r="U344" s="10"/>
      <c r="V344" s="22"/>
      <c r="W344" s="10"/>
      <c r="X344" s="10"/>
      <c r="Y344" s="10"/>
      <c r="Z344" s="22"/>
      <c r="AA344" s="22"/>
      <c r="AB344" s="118">
        <v>6</v>
      </c>
      <c r="AD344" s="99">
        <v>44237</v>
      </c>
      <c r="AE344" s="108">
        <v>44237</v>
      </c>
      <c r="AG344" s="215">
        <v>44419</v>
      </c>
      <c r="AH344" s="2">
        <f t="shared" si="51"/>
        <v>2500000</v>
      </c>
      <c r="AI344" s="113">
        <v>15000000</v>
      </c>
      <c r="AJ344" t="s">
        <v>3237</v>
      </c>
      <c r="AK344" s="10" t="s">
        <v>129</v>
      </c>
      <c r="AL344" s="10">
        <v>165</v>
      </c>
      <c r="AM344" s="2" t="s">
        <v>3238</v>
      </c>
      <c r="AN344" s="2" t="s">
        <v>3239</v>
      </c>
      <c r="AO344" s="10" t="s">
        <v>131</v>
      </c>
      <c r="AP344" s="214" t="s">
        <v>3210</v>
      </c>
      <c r="AQ344" s="24">
        <v>5</v>
      </c>
      <c r="AR344" s="10">
        <f>IFERROR(VLOOKUP(AQ344,PROGRAMAS!D74:E131,2,0), )</f>
        <v>0</v>
      </c>
      <c r="AS344" s="10">
        <v>57</v>
      </c>
      <c r="AT344" s="10" t="str">
        <f>IFERROR(VLOOKUP(AS344,PROGRAMAS!B2:C59,2,0), )</f>
        <v>Gestión pública local</v>
      </c>
      <c r="AU344" s="10">
        <v>2169</v>
      </c>
      <c r="AV344" s="10" t="str">
        <f>IFERROR(VLOOKUP(AU344,PROGRAMAS!G2:I24,2,0), )</f>
        <v>FORTALECIMIENTO INSTITUCIONAL Y RENDICIÓN DE CUENTAS</v>
      </c>
      <c r="AW344" s="22"/>
      <c r="AX344" s="22"/>
      <c r="AY344" s="22">
        <v>1</v>
      </c>
      <c r="AZ344" s="22">
        <v>1</v>
      </c>
      <c r="BA344" s="22"/>
      <c r="BB344" s="22"/>
      <c r="BC344" s="22"/>
      <c r="BD344" s="71">
        <v>44308</v>
      </c>
      <c r="BG344" s="71">
        <v>44299</v>
      </c>
      <c r="BK344" s="71">
        <v>44301</v>
      </c>
      <c r="BN344" s="5" t="s">
        <v>364</v>
      </c>
      <c r="BO344" s="24">
        <v>13485659</v>
      </c>
      <c r="BP344" s="2" t="s">
        <v>675</v>
      </c>
      <c r="BY344" s="113">
        <v>3750000</v>
      </c>
      <c r="BZ344" s="24">
        <v>1</v>
      </c>
      <c r="CA344" s="24">
        <v>15</v>
      </c>
      <c r="CB344" s="145">
        <v>44465</v>
      </c>
      <c r="CO344" s="5">
        <f t="shared" si="47"/>
        <v>3750000</v>
      </c>
      <c r="CP344" s="77">
        <f t="shared" si="48"/>
        <v>1</v>
      </c>
      <c r="CQ344" s="77">
        <f t="shared" si="49"/>
        <v>15</v>
      </c>
      <c r="CR344" s="145">
        <v>44465</v>
      </c>
      <c r="CS344" s="5">
        <f t="shared" si="50"/>
        <v>18750000</v>
      </c>
      <c r="CT344" s="5"/>
      <c r="CU344" s="10"/>
      <c r="CW344" s="10" t="s">
        <v>132</v>
      </c>
      <c r="CX344" s="10" t="s">
        <v>133</v>
      </c>
      <c r="CZ344" s="10" t="s">
        <v>3034</v>
      </c>
      <c r="DA344" s="10" t="s">
        <v>3141</v>
      </c>
      <c r="DB344" s="122" t="s">
        <v>3035</v>
      </c>
      <c r="DC344" s="122" t="s">
        <v>3036</v>
      </c>
    </row>
    <row r="345" spans="1:108" ht="16.5" customHeight="1">
      <c r="A345" s="147" t="s">
        <v>383</v>
      </c>
      <c r="B345" s="10">
        <v>2021</v>
      </c>
      <c r="C345" s="16" t="s">
        <v>3240</v>
      </c>
      <c r="D345" s="140" t="s">
        <v>3241</v>
      </c>
      <c r="E345" s="198" t="s">
        <v>3242</v>
      </c>
      <c r="G345" s="10" t="s">
        <v>1987</v>
      </c>
      <c r="H345" s="10" t="s">
        <v>118</v>
      </c>
      <c r="I345" s="10" t="s">
        <v>119</v>
      </c>
      <c r="J345" s="10" t="s">
        <v>3243</v>
      </c>
      <c r="K345" s="10" t="s">
        <v>3244</v>
      </c>
      <c r="L345" s="10" t="str">
        <f t="shared" si="46"/>
        <v>JAIRO ESTEBAN SARASTY HUERTAS___</v>
      </c>
      <c r="M345" s="10" t="s">
        <v>122</v>
      </c>
      <c r="N345" s="93">
        <v>1085265170</v>
      </c>
      <c r="O345" s="132"/>
      <c r="P345" t="s">
        <v>709</v>
      </c>
      <c r="Q345" s="10" t="s">
        <v>124</v>
      </c>
      <c r="R345" t="s">
        <v>3245</v>
      </c>
      <c r="T345" s="10"/>
      <c r="U345" s="10"/>
      <c r="V345" s="22"/>
      <c r="W345" s="10"/>
      <c r="X345" s="10"/>
      <c r="Y345" s="10"/>
      <c r="Z345" s="22">
        <v>3014514884</v>
      </c>
      <c r="AA345" s="22">
        <v>0</v>
      </c>
      <c r="AB345" s="118">
        <v>10.6</v>
      </c>
      <c r="AC345" s="10"/>
      <c r="AD345" s="99">
        <v>44237</v>
      </c>
      <c r="AE345" s="108">
        <v>44237</v>
      </c>
      <c r="AG345" s="14">
        <v>44557</v>
      </c>
      <c r="AH345" s="2">
        <f t="shared" si="51"/>
        <v>4361000</v>
      </c>
      <c r="AI345" s="113">
        <v>46226600</v>
      </c>
      <c r="AJ345" t="s">
        <v>3246</v>
      </c>
      <c r="AK345" s="10" t="s">
        <v>129</v>
      </c>
      <c r="AL345" s="10">
        <v>166</v>
      </c>
      <c r="AM345" s="2" t="s">
        <v>3247</v>
      </c>
      <c r="AN345" s="2" t="s">
        <v>3239</v>
      </c>
      <c r="AO345" s="10" t="s">
        <v>131</v>
      </c>
      <c r="AP345" s="214" t="s">
        <v>3248</v>
      </c>
      <c r="AQ345" s="24">
        <v>1</v>
      </c>
      <c r="AR345" s="10">
        <f>IFERROR(VLOOKUP(AQ345,PROGRAMAS!D75:E132,2,0), )</f>
        <v>0</v>
      </c>
      <c r="AS345" s="10">
        <v>6</v>
      </c>
      <c r="AT345" s="10" t="str">
        <f>IFERROR(VLOOKUP(AS345,PROGRAMAS!B2:C59,2,0), )</f>
        <v>Sistema Distrital de Cuidado</v>
      </c>
      <c r="AU345" s="10">
        <v>2094</v>
      </c>
      <c r="AV345" s="10" t="str">
        <f>IFERROR(VLOOKUP(AU345,PROGRAMAS!G2:I24,2,0), )</f>
        <v>TEUSAQUILLO CONSTRUYENDO ACCIONES PARA EL FORTALECIMIENTO DE CAPACIDADES DE LA GENTE, LA REACTIVACIÓN ECONÓMICA Y EL IMPULSO EMPRESARIAL E INDUSTRIAL DE LA LOCALIDAD.</v>
      </c>
      <c r="AW345" s="22">
        <v>1</v>
      </c>
      <c r="AX345" s="22">
        <v>1</v>
      </c>
      <c r="AY345" s="22"/>
      <c r="AZ345" s="22"/>
      <c r="BA345" s="22"/>
      <c r="BB345" s="22"/>
      <c r="BC345" s="22"/>
      <c r="BN345" s="5"/>
      <c r="BY345" s="113">
        <v>4361000</v>
      </c>
      <c r="BZ345" s="24">
        <v>1</v>
      </c>
      <c r="CA345" s="24">
        <v>0</v>
      </c>
      <c r="CB345" s="145">
        <v>44587</v>
      </c>
      <c r="CO345" s="5">
        <f t="shared" si="47"/>
        <v>4361000</v>
      </c>
      <c r="CP345" s="77">
        <f t="shared" si="48"/>
        <v>1</v>
      </c>
      <c r="CQ345" s="77">
        <f t="shared" si="49"/>
        <v>0</v>
      </c>
      <c r="CR345" s="145">
        <v>44587</v>
      </c>
      <c r="CS345" s="5">
        <f t="shared" si="50"/>
        <v>50587600</v>
      </c>
      <c r="CT345" s="5"/>
      <c r="CU345" s="10"/>
      <c r="CW345" s="10" t="s">
        <v>132</v>
      </c>
      <c r="CX345" s="10" t="s">
        <v>133</v>
      </c>
      <c r="CZ345" s="10" t="s">
        <v>3034</v>
      </c>
      <c r="DA345" s="10" t="s">
        <v>3181</v>
      </c>
      <c r="DB345" s="122" t="s">
        <v>3035</v>
      </c>
      <c r="DC345" s="122" t="s">
        <v>3036</v>
      </c>
    </row>
    <row r="346" spans="1:108" ht="16.5" customHeight="1">
      <c r="A346" s="147" t="s">
        <v>389</v>
      </c>
      <c r="B346" s="10">
        <v>2021</v>
      </c>
      <c r="C346" s="16" t="s">
        <v>3249</v>
      </c>
      <c r="D346" s="140" t="s">
        <v>3249</v>
      </c>
      <c r="E346" s="198" t="s">
        <v>3250</v>
      </c>
      <c r="G346" s="10" t="s">
        <v>1987</v>
      </c>
      <c r="H346" s="10" t="s">
        <v>118</v>
      </c>
      <c r="I346" s="10" t="s">
        <v>119</v>
      </c>
      <c r="J346" s="10" t="s">
        <v>3251</v>
      </c>
      <c r="K346" s="10" t="s">
        <v>3252</v>
      </c>
      <c r="L346" s="10" t="str">
        <f t="shared" si="46"/>
        <v>DAVID FERNANDO GUACAS SiLVESTRE___</v>
      </c>
      <c r="M346" s="10" t="s">
        <v>122</v>
      </c>
      <c r="N346" s="93">
        <v>1085250976</v>
      </c>
      <c r="O346" s="132"/>
      <c r="P346" s="10" t="s">
        <v>123</v>
      </c>
      <c r="Q346" s="10" t="s">
        <v>124</v>
      </c>
      <c r="R346" t="s">
        <v>3253</v>
      </c>
      <c r="T346" s="10"/>
      <c r="U346" s="10"/>
      <c r="V346" s="22"/>
      <c r="W346" s="10"/>
      <c r="X346" s="10"/>
      <c r="Y346" s="10"/>
      <c r="Z346" s="22">
        <v>3104463070</v>
      </c>
      <c r="AA346" s="22">
        <v>0</v>
      </c>
      <c r="AB346" s="118">
        <v>10</v>
      </c>
      <c r="AD346" s="99">
        <v>44238</v>
      </c>
      <c r="AE346" s="108">
        <v>44239</v>
      </c>
      <c r="AG346" s="14">
        <v>44541</v>
      </c>
      <c r="AH346" s="2">
        <f t="shared" si="51"/>
        <v>4250000</v>
      </c>
      <c r="AI346" s="113">
        <v>42500000</v>
      </c>
      <c r="AJ346" t="s">
        <v>3254</v>
      </c>
      <c r="AK346" s="10" t="s">
        <v>129</v>
      </c>
      <c r="AL346" s="10">
        <v>204</v>
      </c>
      <c r="AM346" s="2" t="s">
        <v>3255</v>
      </c>
      <c r="AN346" s="2" t="s">
        <v>3256</v>
      </c>
      <c r="AO346" s="10" t="s">
        <v>131</v>
      </c>
      <c r="AP346" s="214" t="s">
        <v>3210</v>
      </c>
      <c r="AQ346" s="24">
        <v>5</v>
      </c>
      <c r="AR346" s="10">
        <f>IFERROR(VLOOKUP(AQ346,PROGRAMAS!D76:E133,2,0), )</f>
        <v>0</v>
      </c>
      <c r="AS346" s="10">
        <v>57</v>
      </c>
      <c r="AT346" s="10" t="str">
        <f>IFERROR(VLOOKUP(AS346,PROGRAMAS!B2:C59,2,0), )</f>
        <v>Gestión pública local</v>
      </c>
      <c r="AU346" s="10">
        <v>2169</v>
      </c>
      <c r="AV346" s="10" t="str">
        <f>IFERROR(VLOOKUP(AU346,PROGRAMAS!G2:I24,2,0), )</f>
        <v>FORTALECIMIENTO INSTITUCIONAL Y RENDICIÓN DE CUENTAS</v>
      </c>
      <c r="AW346" s="22">
        <v>1</v>
      </c>
      <c r="AX346" s="22">
        <v>1</v>
      </c>
      <c r="AY346" s="22"/>
      <c r="AZ346" s="22"/>
      <c r="BA346" s="22"/>
      <c r="BB346" s="22"/>
      <c r="BC346" s="22"/>
      <c r="BN346" s="5"/>
      <c r="BY346" s="113">
        <v>2833340</v>
      </c>
      <c r="BZ346" s="24">
        <v>0</v>
      </c>
      <c r="CA346" s="24">
        <v>20</v>
      </c>
      <c r="CB346" s="145">
        <v>44561</v>
      </c>
      <c r="CO346" s="5">
        <f t="shared" si="47"/>
        <v>2833340</v>
      </c>
      <c r="CP346" s="77">
        <f t="shared" si="48"/>
        <v>0</v>
      </c>
      <c r="CQ346" s="77">
        <f t="shared" si="49"/>
        <v>20</v>
      </c>
      <c r="CR346" s="145">
        <v>44561</v>
      </c>
      <c r="CS346" s="5">
        <f t="shared" si="50"/>
        <v>45333340</v>
      </c>
      <c r="CT346" s="5"/>
      <c r="CU346" s="10"/>
      <c r="CW346" s="10" t="s">
        <v>132</v>
      </c>
      <c r="CX346" s="10" t="s">
        <v>133</v>
      </c>
      <c r="CZ346" s="10" t="s">
        <v>134</v>
      </c>
      <c r="DA346" s="10" t="s">
        <v>3257</v>
      </c>
      <c r="DB346" s="122" t="s">
        <v>3191</v>
      </c>
      <c r="DC346" s="122" t="s">
        <v>3192</v>
      </c>
    </row>
    <row r="347" spans="1:108" ht="16.5" customHeight="1">
      <c r="A347" s="147" t="s">
        <v>395</v>
      </c>
      <c r="B347" s="10">
        <v>2021</v>
      </c>
      <c r="C347" s="16" t="s">
        <v>3258</v>
      </c>
      <c r="D347" s="140" t="s">
        <v>3259</v>
      </c>
      <c r="E347" s="198" t="s">
        <v>3260</v>
      </c>
      <c r="G347" s="10" t="s">
        <v>1987</v>
      </c>
      <c r="H347" s="10" t="s">
        <v>118</v>
      </c>
      <c r="I347" s="10" t="s">
        <v>119</v>
      </c>
      <c r="J347" s="10" t="s">
        <v>3261</v>
      </c>
      <c r="K347" s="10" t="s">
        <v>3262</v>
      </c>
      <c r="L347" s="10" t="str">
        <f t="shared" si="46"/>
        <v>MARIA CAMILA NARVAEZ ARTEAGA___</v>
      </c>
      <c r="M347" s="10" t="s">
        <v>122</v>
      </c>
      <c r="N347" s="93">
        <v>1085314351</v>
      </c>
      <c r="O347" s="132"/>
      <c r="P347" t="s">
        <v>709</v>
      </c>
      <c r="Q347" s="10" t="s">
        <v>124</v>
      </c>
      <c r="R347" t="s">
        <v>3263</v>
      </c>
      <c r="T347" s="10"/>
      <c r="U347" s="10"/>
      <c r="V347" s="22"/>
      <c r="W347" s="10"/>
      <c r="X347" s="10"/>
      <c r="Y347" s="10"/>
      <c r="Z347" s="22">
        <v>3183441274</v>
      </c>
      <c r="AA347" s="22">
        <v>0</v>
      </c>
      <c r="AB347" s="118">
        <v>10</v>
      </c>
      <c r="AC347" s="10"/>
      <c r="AD347" s="99">
        <v>44238</v>
      </c>
      <c r="AE347" s="108">
        <v>44239</v>
      </c>
      <c r="AG347" s="14">
        <v>44541</v>
      </c>
      <c r="AH347" s="2">
        <f t="shared" si="51"/>
        <v>4250000</v>
      </c>
      <c r="AI347" s="113">
        <v>42500000</v>
      </c>
      <c r="AJ347" t="s">
        <v>3264</v>
      </c>
      <c r="AK347" s="10" t="s">
        <v>129</v>
      </c>
      <c r="AL347" s="10">
        <v>205</v>
      </c>
      <c r="AM347" s="2" t="s">
        <v>3265</v>
      </c>
      <c r="AN347" s="2" t="s">
        <v>3256</v>
      </c>
      <c r="AO347" s="10" t="s">
        <v>131</v>
      </c>
      <c r="AP347" s="214" t="s">
        <v>3210</v>
      </c>
      <c r="AQ347" s="24">
        <v>5</v>
      </c>
      <c r="AR347" s="10">
        <f>IFERROR(VLOOKUP(AQ347,PROGRAMAS!D77:E134,2,0), )</f>
        <v>0</v>
      </c>
      <c r="AS347" s="10">
        <v>57</v>
      </c>
      <c r="AT347" s="10" t="str">
        <f>IFERROR(VLOOKUP(AS347,PROGRAMAS!B2:C59,2,0), )</f>
        <v>Gestión pública local</v>
      </c>
      <c r="AU347" s="10">
        <v>2169</v>
      </c>
      <c r="AV347" s="10" t="str">
        <f>IFERROR(VLOOKUP(AU347,PROGRAMAS!G2:I24,2,0), )</f>
        <v>FORTALECIMIENTO INSTITUCIONAL Y RENDICIÓN DE CUENTAS</v>
      </c>
      <c r="AW347" s="22"/>
      <c r="AX347" s="22"/>
      <c r="AY347" s="22"/>
      <c r="AZ347" s="22"/>
      <c r="BA347" s="22"/>
      <c r="BB347" s="22"/>
      <c r="BC347" s="22"/>
      <c r="BN347" s="5"/>
      <c r="BY347" s="113">
        <v>0</v>
      </c>
      <c r="CO347" s="5">
        <f t="shared" si="47"/>
        <v>0</v>
      </c>
      <c r="CP347" s="77">
        <f t="shared" si="48"/>
        <v>0</v>
      </c>
      <c r="CQ347" s="77">
        <f t="shared" si="49"/>
        <v>0</v>
      </c>
      <c r="CR347" s="117">
        <v>44541</v>
      </c>
      <c r="CS347" s="5">
        <f t="shared" si="50"/>
        <v>42500000</v>
      </c>
      <c r="CT347" s="5"/>
      <c r="CU347" s="10"/>
      <c r="CW347" s="10" t="s">
        <v>132</v>
      </c>
      <c r="CX347" s="10" t="s">
        <v>133</v>
      </c>
      <c r="CZ347" s="10" t="s">
        <v>3034</v>
      </c>
      <c r="DA347" s="122" t="s">
        <v>3266</v>
      </c>
      <c r="DB347" s="122" t="s">
        <v>3267</v>
      </c>
      <c r="DC347" s="14">
        <v>44377</v>
      </c>
      <c r="DD347" s="14"/>
    </row>
    <row r="348" spans="1:108" ht="16.5" customHeight="1">
      <c r="A348" s="147" t="s">
        <v>402</v>
      </c>
      <c r="B348" s="10">
        <v>2021</v>
      </c>
      <c r="C348" s="16" t="s">
        <v>3268</v>
      </c>
      <c r="D348" s="140" t="s">
        <v>3269</v>
      </c>
      <c r="E348" s="198" t="s">
        <v>3270</v>
      </c>
      <c r="G348" s="10" t="s">
        <v>1987</v>
      </c>
      <c r="H348" s="10" t="s">
        <v>118</v>
      </c>
      <c r="I348" s="10" t="s">
        <v>119</v>
      </c>
      <c r="J348" s="10" t="s">
        <v>3271</v>
      </c>
      <c r="K348" s="10" t="s">
        <v>3272</v>
      </c>
      <c r="L348" s="10" t="str">
        <f t="shared" si="46"/>
        <v>MARIA ELENA ORTEGA___</v>
      </c>
      <c r="M348" s="10" t="s">
        <v>122</v>
      </c>
      <c r="N348" s="93">
        <v>52865785</v>
      </c>
      <c r="O348" s="132"/>
      <c r="P348" t="s">
        <v>3273</v>
      </c>
      <c r="Q348" s="10" t="s">
        <v>124</v>
      </c>
      <c r="R348" t="s">
        <v>3274</v>
      </c>
      <c r="T348" s="10"/>
      <c r="U348" s="10"/>
      <c r="V348" s="22"/>
      <c r="W348" s="10"/>
      <c r="X348" s="10"/>
      <c r="Y348" s="10"/>
      <c r="Z348" s="22">
        <v>3212444104</v>
      </c>
      <c r="AA348" s="22">
        <v>0</v>
      </c>
      <c r="AB348" s="118">
        <v>8</v>
      </c>
      <c r="AD348" s="99">
        <v>44238</v>
      </c>
      <c r="AE348" s="108">
        <v>44239</v>
      </c>
      <c r="AG348" s="14">
        <v>44480</v>
      </c>
      <c r="AH348" s="2">
        <f t="shared" si="51"/>
        <v>4361000</v>
      </c>
      <c r="AI348" s="113">
        <v>34888000</v>
      </c>
      <c r="AJ348" t="s">
        <v>3275</v>
      </c>
      <c r="AK348" s="10" t="s">
        <v>129</v>
      </c>
      <c r="AL348" s="10">
        <v>206</v>
      </c>
      <c r="AM348" s="2" t="s">
        <v>3276</v>
      </c>
      <c r="AN348" s="2" t="s">
        <v>3256</v>
      </c>
      <c r="AO348" s="10" t="s">
        <v>131</v>
      </c>
      <c r="AP348" s="214" t="s">
        <v>3277</v>
      </c>
      <c r="AQ348" s="24">
        <v>2</v>
      </c>
      <c r="AR348" s="10">
        <f>IFERROR(VLOOKUP(AQ348,PROGRAMAS!D78:E135,2,0), )</f>
        <v>0</v>
      </c>
      <c r="AS348" s="10">
        <v>38</v>
      </c>
      <c r="AT348" s="10" t="str">
        <f>IFERROR(VLOOKUP(AS348,PROGRAMAS!B2:C59,2,0), )</f>
        <v>Ecoeficiencia, reciclaje, manejo de residuos e inclusión de la población recicladora</v>
      </c>
      <c r="AU348" s="10">
        <v>2116</v>
      </c>
      <c r="AV348" s="10" t="str">
        <f>IFERROR(VLOOKUP(AU348,PROGRAMAS!G2:I24,2,0), )</f>
        <v>TEUSAQUILLO SE EMBELLECE PARA LOS CIUDADANOS</v>
      </c>
      <c r="AW348" s="22">
        <v>1</v>
      </c>
      <c r="AX348" s="22">
        <v>1</v>
      </c>
      <c r="AY348" s="22"/>
      <c r="AZ348" s="22"/>
      <c r="BA348" s="22"/>
      <c r="BB348" s="22"/>
      <c r="BC348" s="22"/>
      <c r="BN348" s="5"/>
      <c r="BY348" s="113">
        <v>10611766</v>
      </c>
      <c r="BZ348" s="24">
        <v>2</v>
      </c>
      <c r="CA348" s="24">
        <v>13</v>
      </c>
      <c r="CB348" s="145">
        <v>44554</v>
      </c>
      <c r="CO348" s="5">
        <f t="shared" si="47"/>
        <v>10611766</v>
      </c>
      <c r="CP348" s="77">
        <f t="shared" si="48"/>
        <v>2</v>
      </c>
      <c r="CQ348" s="77">
        <f t="shared" si="49"/>
        <v>13</v>
      </c>
      <c r="CR348" s="145">
        <v>44554</v>
      </c>
      <c r="CS348" s="5">
        <f t="shared" si="50"/>
        <v>45499766</v>
      </c>
      <c r="CT348" s="5"/>
      <c r="CU348" s="10"/>
      <c r="CW348" s="10" t="s">
        <v>132</v>
      </c>
      <c r="CX348" s="10" t="s">
        <v>133</v>
      </c>
      <c r="DA348" s="10" t="s">
        <v>3181</v>
      </c>
      <c r="DB348" s="122" t="s">
        <v>3278</v>
      </c>
      <c r="DC348" s="122" t="s">
        <v>3279</v>
      </c>
    </row>
    <row r="349" spans="1:108" ht="16.5" customHeight="1">
      <c r="A349" s="147" t="s">
        <v>408</v>
      </c>
      <c r="B349" s="10">
        <v>2021</v>
      </c>
      <c r="C349" s="16" t="s">
        <v>3280</v>
      </c>
      <c r="D349" s="140" t="s">
        <v>3281</v>
      </c>
      <c r="E349" s="198" t="s">
        <v>3282</v>
      </c>
      <c r="G349" s="10" t="s">
        <v>1987</v>
      </c>
      <c r="H349" s="10" t="s">
        <v>118</v>
      </c>
      <c r="I349" s="10" t="s">
        <v>119</v>
      </c>
      <c r="J349" s="10" t="s">
        <v>3283</v>
      </c>
      <c r="K349" s="10" t="s">
        <v>1276</v>
      </c>
      <c r="L349" s="10" t="str">
        <f t="shared" si="46"/>
        <v>JONNATHAN ORLANDO BORRERO OVALLE___</v>
      </c>
      <c r="M349" s="10" t="s">
        <v>122</v>
      </c>
      <c r="N349" s="93">
        <v>1023902965</v>
      </c>
      <c r="O349" s="132"/>
      <c r="P349" s="10" t="s">
        <v>123</v>
      </c>
      <c r="Q349" s="10" t="s">
        <v>124</v>
      </c>
      <c r="R349" t="s">
        <v>3284</v>
      </c>
      <c r="T349" s="10"/>
      <c r="U349" s="10"/>
      <c r="V349" s="22"/>
      <c r="W349" s="10"/>
      <c r="X349" s="10"/>
      <c r="Y349" s="10"/>
      <c r="Z349" s="22">
        <v>3017275200</v>
      </c>
      <c r="AA349" s="22">
        <v>0</v>
      </c>
      <c r="AB349" s="118">
        <v>10</v>
      </c>
      <c r="AC349" s="10"/>
      <c r="AD349" s="99">
        <v>44239</v>
      </c>
      <c r="AE349" s="108">
        <v>44242</v>
      </c>
      <c r="AG349" s="14">
        <v>44544</v>
      </c>
      <c r="AH349" s="2">
        <f t="shared" si="51"/>
        <v>4361000</v>
      </c>
      <c r="AI349" s="113">
        <v>43610000</v>
      </c>
      <c r="AJ349" t="s">
        <v>3285</v>
      </c>
      <c r="AK349" s="10" t="s">
        <v>129</v>
      </c>
      <c r="AL349" s="10">
        <v>216</v>
      </c>
      <c r="AM349" s="2" t="s">
        <v>3286</v>
      </c>
      <c r="AN349" s="2" t="s">
        <v>3287</v>
      </c>
      <c r="AO349" s="10" t="s">
        <v>131</v>
      </c>
      <c r="AP349" s="214" t="s">
        <v>3288</v>
      </c>
      <c r="AQ349" s="24">
        <v>1</v>
      </c>
      <c r="AR349" s="10">
        <f>IFERROR(VLOOKUP(AQ349,PROGRAMAS!D79:E136,2,0), )</f>
        <v>0</v>
      </c>
      <c r="AS349" s="10">
        <v>17</v>
      </c>
      <c r="AT349" s="10" t="str">
        <f>IFERROR(VLOOKUP(AS349,PROGRAMAS!B2:C59,2,0), )</f>
        <v>Jóvenes con capacidades: Proyecto de vida para la ciudadanía, la innovación y el trabajo del siglo XXI</v>
      </c>
      <c r="AU349" s="10">
        <v>2160</v>
      </c>
      <c r="AV349" s="10" t="str">
        <f>IFERROR(VLOOKUP(AU349,PROGRAMAS!G2:I24,2,0), )</f>
        <v>JOVENES CON FUTURO</v>
      </c>
      <c r="AW349" s="22"/>
      <c r="AX349" s="22"/>
      <c r="AY349" s="22"/>
      <c r="AZ349" s="22"/>
      <c r="BA349" s="22"/>
      <c r="BB349" s="22"/>
      <c r="BC349" s="22"/>
      <c r="BN349" s="5"/>
      <c r="BY349" s="113">
        <v>0</v>
      </c>
      <c r="CO349" s="5">
        <f t="shared" si="47"/>
        <v>0</v>
      </c>
      <c r="CP349" s="77">
        <f t="shared" si="48"/>
        <v>0</v>
      </c>
      <c r="CQ349" s="77">
        <f t="shared" si="49"/>
        <v>0</v>
      </c>
      <c r="CR349" s="14">
        <v>44544</v>
      </c>
      <c r="CS349" s="5">
        <f t="shared" si="50"/>
        <v>43610000</v>
      </c>
      <c r="CT349" s="5"/>
      <c r="CU349" s="10"/>
      <c r="CW349" s="10" t="s">
        <v>132</v>
      </c>
      <c r="CX349" s="10" t="s">
        <v>133</v>
      </c>
      <c r="CZ349" s="10" t="s">
        <v>3034</v>
      </c>
      <c r="DA349" s="10" t="s">
        <v>3181</v>
      </c>
      <c r="DB349" s="122" t="s">
        <v>3191</v>
      </c>
      <c r="DC349" s="122" t="s">
        <v>3192</v>
      </c>
    </row>
    <row r="350" spans="1:108" ht="16.5" customHeight="1">
      <c r="A350" s="147" t="s">
        <v>415</v>
      </c>
      <c r="B350" s="10">
        <v>2021</v>
      </c>
      <c r="C350" s="16" t="s">
        <v>3289</v>
      </c>
      <c r="D350" s="140" t="s">
        <v>3290</v>
      </c>
      <c r="E350" s="198" t="s">
        <v>3291</v>
      </c>
      <c r="G350" s="10" t="s">
        <v>1987</v>
      </c>
      <c r="H350" s="10" t="s">
        <v>118</v>
      </c>
      <c r="I350" s="10" t="s">
        <v>119</v>
      </c>
      <c r="J350" s="10" t="s">
        <v>3292</v>
      </c>
      <c r="K350" s="10" t="s">
        <v>3293</v>
      </c>
      <c r="L350" s="10" t="str">
        <f t="shared" si="46"/>
        <v>MARIA ALEJANDRA LOPEZ GUZMAN___</v>
      </c>
      <c r="M350" s="10" t="s">
        <v>122</v>
      </c>
      <c r="N350" s="93">
        <v>52454980</v>
      </c>
      <c r="O350" s="132"/>
      <c r="P350" s="10" t="s">
        <v>123</v>
      </c>
      <c r="Q350" s="10" t="s">
        <v>124</v>
      </c>
      <c r="R350" t="s">
        <v>3294</v>
      </c>
      <c r="T350" s="10"/>
      <c r="U350" s="10"/>
      <c r="V350" s="22"/>
      <c r="W350" s="10"/>
      <c r="X350" s="10"/>
      <c r="Y350" s="10"/>
      <c r="Z350" s="22">
        <v>3117852367</v>
      </c>
      <c r="AA350" s="22">
        <v>0</v>
      </c>
      <c r="AB350" s="118">
        <v>8</v>
      </c>
      <c r="AD350" s="99">
        <v>44240</v>
      </c>
      <c r="AE350" s="108">
        <v>44252</v>
      </c>
      <c r="AG350" s="14">
        <v>44250</v>
      </c>
      <c r="AH350" s="2">
        <f t="shared" si="51"/>
        <v>4500000</v>
      </c>
      <c r="AI350" s="113">
        <v>36000000</v>
      </c>
      <c r="AJ350" t="s">
        <v>3295</v>
      </c>
      <c r="AK350" s="2" t="s">
        <v>3295</v>
      </c>
      <c r="AL350" s="10">
        <v>217</v>
      </c>
      <c r="AM350" s="2" t="s">
        <v>3296</v>
      </c>
      <c r="AN350" s="2" t="s">
        <v>3287</v>
      </c>
      <c r="AO350" s="10" t="s">
        <v>131</v>
      </c>
      <c r="AP350" s="214" t="s">
        <v>3297</v>
      </c>
      <c r="AQ350" s="24">
        <v>1</v>
      </c>
      <c r="AR350" s="10">
        <f>IFERROR(VLOOKUP(AQ350,PROGRAMAS!D80:E137,2,0), )</f>
        <v>0</v>
      </c>
      <c r="AS350" s="10">
        <v>1</v>
      </c>
      <c r="AT350" s="10" t="str">
        <f>IFERROR(VLOOKUP(AS350,PROGRAMAS!B2:C59,2,0), )</f>
        <v>Subsidios y transferencias para la equidad</v>
      </c>
      <c r="AU350" s="10">
        <v>2045</v>
      </c>
      <c r="AV350" s="10" t="str">
        <f>IFERROR(VLOOKUP(AU350,PROGRAMAS!G2:I24,2,0), )</f>
        <v>TEUSAQUILLO CON UN NUEVO CONTRATO SOCIAL CON IGUALDAD DE OPORTUNIDADES PARA LA INCLUSIÓN SOCIAL</v>
      </c>
      <c r="AW350" s="22"/>
      <c r="AX350" s="22"/>
      <c r="AY350" s="22"/>
      <c r="AZ350" s="22"/>
      <c r="BA350" s="22">
        <v>1</v>
      </c>
      <c r="BB350" s="22"/>
      <c r="BC350" s="22"/>
      <c r="BJ350" s="71">
        <v>44250</v>
      </c>
      <c r="BN350" s="5"/>
      <c r="BY350" s="113">
        <v>0</v>
      </c>
      <c r="CO350" s="5">
        <f t="shared" si="47"/>
        <v>0</v>
      </c>
      <c r="CP350" s="77">
        <f t="shared" si="48"/>
        <v>0</v>
      </c>
      <c r="CQ350" s="77">
        <f t="shared" si="49"/>
        <v>0</v>
      </c>
      <c r="CR350" s="215">
        <v>44250</v>
      </c>
      <c r="CS350" s="5">
        <f t="shared" si="50"/>
        <v>36000000</v>
      </c>
      <c r="CT350" s="5"/>
      <c r="CU350" s="10"/>
      <c r="CW350" t="s">
        <v>309</v>
      </c>
      <c r="CX350" t="s">
        <v>309</v>
      </c>
      <c r="CZ350" s="10" t="s">
        <v>3298</v>
      </c>
      <c r="DD350" t="s">
        <v>922</v>
      </c>
    </row>
    <row r="351" spans="1:108" ht="16.5" customHeight="1">
      <c r="A351" s="147" t="s">
        <v>423</v>
      </c>
      <c r="B351" s="10">
        <v>2021</v>
      </c>
      <c r="C351" s="16" t="s">
        <v>3299</v>
      </c>
      <c r="D351" s="140" t="s">
        <v>3300</v>
      </c>
      <c r="E351" s="198" t="s">
        <v>3301</v>
      </c>
      <c r="G351" s="10" t="s">
        <v>1987</v>
      </c>
      <c r="H351" s="10" t="s">
        <v>118</v>
      </c>
      <c r="I351" s="10" t="s">
        <v>119</v>
      </c>
      <c r="J351" s="10" t="s">
        <v>3302</v>
      </c>
      <c r="K351" s="10" t="s">
        <v>3303</v>
      </c>
      <c r="L351" s="10" t="str">
        <f t="shared" si="46"/>
        <v>CLIMACO ESTEBAN ZABALA RAMIREZ___</v>
      </c>
      <c r="M351" s="10" t="s">
        <v>122</v>
      </c>
      <c r="N351" s="93">
        <v>79911301</v>
      </c>
      <c r="O351" s="132"/>
      <c r="P351" s="10" t="s">
        <v>123</v>
      </c>
      <c r="Q351" s="10" t="s">
        <v>124</v>
      </c>
      <c r="R351" t="s">
        <v>3304</v>
      </c>
      <c r="T351" s="10"/>
      <c r="U351" s="10"/>
      <c r="V351" s="22"/>
      <c r="W351" s="10"/>
      <c r="X351" s="10"/>
      <c r="Y351" s="10"/>
      <c r="Z351" s="22">
        <v>3132544478</v>
      </c>
      <c r="AA351" s="22">
        <v>0</v>
      </c>
      <c r="AB351" s="118">
        <v>6</v>
      </c>
      <c r="AC351" s="10"/>
      <c r="AD351" s="99">
        <v>44243</v>
      </c>
      <c r="AE351" s="108">
        <v>44244</v>
      </c>
      <c r="AG351" s="14">
        <v>44424</v>
      </c>
      <c r="AH351" s="2">
        <f t="shared" si="51"/>
        <v>4250000</v>
      </c>
      <c r="AI351" s="113">
        <v>25500000</v>
      </c>
      <c r="AJ351" t="s">
        <v>3305</v>
      </c>
      <c r="AK351" s="10" t="s">
        <v>129</v>
      </c>
      <c r="AL351" s="10">
        <v>218</v>
      </c>
      <c r="AM351" s="2" t="s">
        <v>3306</v>
      </c>
      <c r="AN351" s="2" t="s">
        <v>3307</v>
      </c>
      <c r="AO351" s="10" t="s">
        <v>131</v>
      </c>
      <c r="AP351" s="214" t="s">
        <v>3248</v>
      </c>
      <c r="AQ351" s="24">
        <v>1</v>
      </c>
      <c r="AR351" s="10">
        <f>IFERROR(VLOOKUP(AQ351,PROGRAMAS!D81:E138,2,0), )</f>
        <v>0</v>
      </c>
      <c r="AS351" s="10">
        <v>6</v>
      </c>
      <c r="AT351" s="10" t="str">
        <f>IFERROR(VLOOKUP(AS351,PROGRAMAS!B2:C59,2,0), )</f>
        <v>Sistema Distrital de Cuidado</v>
      </c>
      <c r="AU351" s="10">
        <v>2094</v>
      </c>
      <c r="AV351" s="10" t="str">
        <f>IFERROR(VLOOKUP(AU351,PROGRAMAS!G2:I24,2,0), )</f>
        <v>TEUSAQUILLO CONSTRUYENDO ACCIONES PARA EL FORTALECIMIENTO DE CAPACIDADES DE LA GENTE, LA REACTIVACIÓN ECONÓMICA Y EL IMPULSO EMPRESARIAL E INDUSTRIAL DE LA LOCALIDAD.</v>
      </c>
      <c r="AW351" s="22"/>
      <c r="AX351" s="22">
        <v>1</v>
      </c>
      <c r="AY351" s="22"/>
      <c r="AZ351" s="22"/>
      <c r="BA351" s="22"/>
      <c r="BB351" s="22"/>
      <c r="BC351" s="22"/>
      <c r="BN351" s="5"/>
      <c r="BY351" s="113">
        <v>0</v>
      </c>
      <c r="CB351" s="145">
        <v>44455</v>
      </c>
      <c r="CO351" s="5">
        <f t="shared" si="47"/>
        <v>0</v>
      </c>
      <c r="CP351" s="77">
        <f t="shared" si="48"/>
        <v>0</v>
      </c>
      <c r="CQ351" s="77">
        <f t="shared" si="49"/>
        <v>0</v>
      </c>
      <c r="CR351" s="145">
        <v>44455</v>
      </c>
      <c r="CS351" s="5">
        <f t="shared" si="50"/>
        <v>25500000</v>
      </c>
      <c r="CT351" s="5"/>
      <c r="CU351" s="10"/>
      <c r="CW351" s="10" t="s">
        <v>132</v>
      </c>
      <c r="CX351" s="10" t="s">
        <v>133</v>
      </c>
      <c r="CZ351" s="10" t="s">
        <v>3308</v>
      </c>
      <c r="DA351" s="10" t="s">
        <v>3181</v>
      </c>
      <c r="DB351" s="122" t="s">
        <v>3191</v>
      </c>
      <c r="DC351" s="122" t="s">
        <v>3192</v>
      </c>
    </row>
    <row r="352" spans="1:108" ht="16.5" customHeight="1">
      <c r="A352" s="147" t="s">
        <v>437</v>
      </c>
      <c r="B352" s="10">
        <v>2021</v>
      </c>
      <c r="C352" s="16" t="s">
        <v>3309</v>
      </c>
      <c r="D352" s="140" t="s">
        <v>3310</v>
      </c>
      <c r="E352" s="198" t="s">
        <v>3311</v>
      </c>
      <c r="G352" s="10" t="s">
        <v>1987</v>
      </c>
      <c r="H352" s="10" t="s">
        <v>118</v>
      </c>
      <c r="I352" s="10" t="s">
        <v>119</v>
      </c>
      <c r="J352" s="10" t="s">
        <v>3312</v>
      </c>
      <c r="K352" s="10" t="s">
        <v>3313</v>
      </c>
      <c r="L352" s="10" t="str">
        <f t="shared" si="46"/>
        <v>NARCY JOHANNA MONOSALVA BERNAL___</v>
      </c>
      <c r="M352" s="10" t="s">
        <v>122</v>
      </c>
      <c r="N352" s="93">
        <v>53097419</v>
      </c>
      <c r="O352" s="132"/>
      <c r="P352" s="10" t="s">
        <v>123</v>
      </c>
      <c r="Q352" s="10" t="s">
        <v>124</v>
      </c>
      <c r="R352" t="s">
        <v>3314</v>
      </c>
      <c r="T352" s="10"/>
      <c r="U352" s="10"/>
      <c r="V352" s="22"/>
      <c r="W352" s="10"/>
      <c r="X352" s="10"/>
      <c r="Y352" s="10"/>
      <c r="Z352" s="22">
        <v>3163769990</v>
      </c>
      <c r="AA352" s="22">
        <v>0</v>
      </c>
      <c r="AB352" s="118">
        <v>8</v>
      </c>
      <c r="AD352" s="99">
        <v>44243</v>
      </c>
      <c r="AE352" s="108">
        <v>44244</v>
      </c>
      <c r="AG352" s="14">
        <v>44485</v>
      </c>
      <c r="AH352" s="2">
        <f t="shared" si="51"/>
        <v>3500000</v>
      </c>
      <c r="AI352" s="113">
        <v>28000000</v>
      </c>
      <c r="AJ352" t="s">
        <v>3315</v>
      </c>
      <c r="AK352" s="2" t="s">
        <v>262</v>
      </c>
      <c r="AL352" s="10">
        <v>219</v>
      </c>
      <c r="AM352" s="2" t="s">
        <v>3316</v>
      </c>
      <c r="AN352" s="2" t="s">
        <v>3307</v>
      </c>
      <c r="AO352" s="10" t="s">
        <v>131</v>
      </c>
      <c r="AP352" s="214" t="s">
        <v>3317</v>
      </c>
      <c r="AQ352" s="24">
        <v>3</v>
      </c>
      <c r="AR352" s="10">
        <f>IFERROR(VLOOKUP(AQ352,PROGRAMAS!D82:E139,2,0), )</f>
        <v>0</v>
      </c>
      <c r="AS352" s="10">
        <v>43</v>
      </c>
      <c r="AT352" s="10" t="str">
        <f>IFERROR(VLOOKUP(AS352,PROGRAMAS!B2:C59,2,0), )</f>
        <v>Cultura ciudadana para la confianza, la convivencia y la participación desde la vida cotidiana</v>
      </c>
      <c r="AU352" s="10">
        <v>2164</v>
      </c>
      <c r="AV352" s="10" t="str">
        <f>IFERROR(VLOOKUP(AU352,PROGRAMAS!G2:I24,2,0), )</f>
        <v>TEUSAQUILLO RESPIRA CONFIANZA Y SEGURIDAD CIUDADANA</v>
      </c>
      <c r="AW352" s="22">
        <v>2</v>
      </c>
      <c r="AX352" s="22">
        <v>2</v>
      </c>
      <c r="AY352" s="22"/>
      <c r="AZ352" s="22"/>
      <c r="BA352" s="22"/>
      <c r="BB352" s="22">
        <v>1</v>
      </c>
      <c r="BC352" s="22"/>
      <c r="BN352" s="5"/>
      <c r="BY352" s="113">
        <v>8866666</v>
      </c>
      <c r="BZ352" s="24">
        <v>2</v>
      </c>
      <c r="CA352" s="24">
        <v>16</v>
      </c>
      <c r="CB352" s="145">
        <v>44563</v>
      </c>
      <c r="CE352" s="113">
        <v>2333333</v>
      </c>
      <c r="CF352" s="24">
        <v>0</v>
      </c>
      <c r="CG352" s="24">
        <v>20</v>
      </c>
      <c r="CH352" s="145">
        <v>44582</v>
      </c>
      <c r="CO352" s="5">
        <f t="shared" si="47"/>
        <v>11199999</v>
      </c>
      <c r="CP352" s="77">
        <f t="shared" si="48"/>
        <v>2</v>
      </c>
      <c r="CQ352" s="77">
        <f t="shared" si="49"/>
        <v>36</v>
      </c>
      <c r="CR352" s="145">
        <v>44582</v>
      </c>
      <c r="CS352" s="5">
        <f t="shared" si="50"/>
        <v>39199999</v>
      </c>
      <c r="CT352" s="5"/>
      <c r="CU352" s="10"/>
      <c r="CW352" s="10" t="s">
        <v>132</v>
      </c>
      <c r="CX352" s="10" t="s">
        <v>133</v>
      </c>
      <c r="CZ352" s="10" t="s">
        <v>3034</v>
      </c>
    </row>
    <row r="353" spans="1:108" ht="16.5" customHeight="1">
      <c r="A353" s="147" t="s">
        <v>449</v>
      </c>
      <c r="B353" s="10">
        <v>2021</v>
      </c>
      <c r="C353" s="16" t="s">
        <v>3318</v>
      </c>
      <c r="D353" s="140" t="s">
        <v>3319</v>
      </c>
      <c r="E353" s="198" t="s">
        <v>3320</v>
      </c>
      <c r="G353" s="10" t="s">
        <v>1987</v>
      </c>
      <c r="H353" s="10" t="s">
        <v>118</v>
      </c>
      <c r="I353" s="10" t="s">
        <v>119</v>
      </c>
      <c r="J353" s="10" t="s">
        <v>3321</v>
      </c>
      <c r="K353" s="10" t="s">
        <v>3322</v>
      </c>
      <c r="L353" s="10" t="str">
        <f t="shared" si="46"/>
        <v>FRANCISCO ANTONIO  TORRES TORRES___</v>
      </c>
      <c r="M353" s="10" t="s">
        <v>122</v>
      </c>
      <c r="N353" s="93">
        <v>79659578</v>
      </c>
      <c r="O353" s="132"/>
      <c r="P353" s="10" t="s">
        <v>123</v>
      </c>
      <c r="Q353" s="10" t="s">
        <v>124</v>
      </c>
      <c r="R353" t="s">
        <v>3323</v>
      </c>
      <c r="T353" s="10"/>
      <c r="U353" s="10"/>
      <c r="V353" s="22"/>
      <c r="W353" s="10"/>
      <c r="X353" s="10"/>
      <c r="Y353" s="10"/>
      <c r="Z353" s="22">
        <v>3002645993</v>
      </c>
      <c r="AA353" s="22">
        <v>0</v>
      </c>
      <c r="AB353" s="118">
        <v>8</v>
      </c>
      <c r="AC353" s="10"/>
      <c r="AD353" s="99">
        <v>44243</v>
      </c>
      <c r="AE353" s="108">
        <v>44243</v>
      </c>
      <c r="AG353" s="14">
        <v>44484</v>
      </c>
      <c r="AH353" s="2">
        <f t="shared" si="51"/>
        <v>4250000</v>
      </c>
      <c r="AI353" s="113">
        <v>34000000</v>
      </c>
      <c r="AJ353" t="s">
        <v>3324</v>
      </c>
      <c r="AK353" s="2" t="s">
        <v>262</v>
      </c>
      <c r="AL353" s="10">
        <v>220</v>
      </c>
      <c r="AM353" s="2" t="s">
        <v>3325</v>
      </c>
      <c r="AN353" s="2" t="s">
        <v>3307</v>
      </c>
      <c r="AO353" s="10" t="s">
        <v>131</v>
      </c>
      <c r="AP353" s="214" t="s">
        <v>3200</v>
      </c>
      <c r="AQ353" s="24">
        <v>5</v>
      </c>
      <c r="AR353" s="10">
        <f>IFERROR(VLOOKUP(AQ353,PROGRAMAS!D83:E140,2,0), )</f>
        <v>0</v>
      </c>
      <c r="AS353" s="10">
        <v>57</v>
      </c>
      <c r="AT353" s="10" t="str">
        <f>IFERROR(VLOOKUP(AS353,PROGRAMAS!B2:C59,2,0), )</f>
        <v>Gestión pública local</v>
      </c>
      <c r="AU353" s="10">
        <v>2172</v>
      </c>
      <c r="AV353" s="10" t="str">
        <f>IFERROR(VLOOKUP(AU353,PROGRAMAS!G2:I24,2,0), )</f>
        <v>TEUSAQUILLO CON ACCIONES DE INSPECCIÓN, VIGILANCIA Y CONTROL DE MANERA TRANSPARENTE.</v>
      </c>
      <c r="AW353" s="22"/>
      <c r="AX353" s="22"/>
      <c r="AY353" s="22"/>
      <c r="AZ353" s="22"/>
      <c r="BA353" s="22"/>
      <c r="BB353" s="22"/>
      <c r="BC353" s="22"/>
      <c r="BN353" s="5"/>
      <c r="BY353" s="113">
        <v>0</v>
      </c>
      <c r="CO353" s="5">
        <f t="shared" si="47"/>
        <v>0</v>
      </c>
      <c r="CP353" s="77">
        <f t="shared" si="48"/>
        <v>0</v>
      </c>
      <c r="CQ353" s="77">
        <f t="shared" si="49"/>
        <v>0</v>
      </c>
      <c r="CR353" s="117">
        <v>44484</v>
      </c>
      <c r="CS353" s="5">
        <f t="shared" si="50"/>
        <v>34000000</v>
      </c>
      <c r="CT353" s="5"/>
      <c r="CU353" s="10"/>
      <c r="CW353" s="10" t="s">
        <v>132</v>
      </c>
      <c r="CX353" s="10" t="s">
        <v>133</v>
      </c>
      <c r="CZ353" s="10" t="s">
        <v>3034</v>
      </c>
      <c r="DA353" s="10" t="s">
        <v>3326</v>
      </c>
      <c r="DB353" s="122" t="s">
        <v>3278</v>
      </c>
      <c r="DC353" s="122" t="s">
        <v>3279</v>
      </c>
    </row>
    <row r="354" spans="1:108" ht="16.5" customHeight="1">
      <c r="A354" s="147" t="s">
        <v>460</v>
      </c>
      <c r="B354" s="10">
        <v>2021</v>
      </c>
      <c r="C354" s="16" t="s">
        <v>3327</v>
      </c>
      <c r="D354" s="140" t="s">
        <v>3328</v>
      </c>
      <c r="E354" s="198" t="s">
        <v>3329</v>
      </c>
      <c r="G354" s="10" t="s">
        <v>1987</v>
      </c>
      <c r="H354" s="10" t="s">
        <v>118</v>
      </c>
      <c r="I354" s="10" t="s">
        <v>119</v>
      </c>
      <c r="J354" s="10" t="s">
        <v>3330</v>
      </c>
      <c r="K354" s="10" t="s">
        <v>587</v>
      </c>
      <c r="L354" s="10" t="str">
        <f t="shared" si="46"/>
        <v>LIGIA PAOLA GOMEZ VARGAS___</v>
      </c>
      <c r="M354" s="10" t="s">
        <v>122</v>
      </c>
      <c r="N354" s="93">
        <v>1010190221</v>
      </c>
      <c r="O354" s="132"/>
      <c r="P354" s="10" t="s">
        <v>123</v>
      </c>
      <c r="Q354" s="10" t="s">
        <v>124</v>
      </c>
      <c r="R354" t="s">
        <v>3207</v>
      </c>
      <c r="T354" s="10"/>
      <c r="U354" s="10"/>
      <c r="V354" s="22"/>
      <c r="W354" s="10"/>
      <c r="X354" s="10"/>
      <c r="Y354" s="10"/>
      <c r="Z354" s="22">
        <v>3115383510</v>
      </c>
      <c r="AA354" s="22">
        <v>0</v>
      </c>
      <c r="AB354" s="118">
        <v>8</v>
      </c>
      <c r="AD354" s="99">
        <v>44243</v>
      </c>
      <c r="AE354" s="108">
        <v>44243</v>
      </c>
      <c r="AG354" s="14">
        <v>44484</v>
      </c>
      <c r="AH354" s="2">
        <f t="shared" si="51"/>
        <v>4250000</v>
      </c>
      <c r="AI354" s="113">
        <v>34000000</v>
      </c>
      <c r="AJ354" t="s">
        <v>3331</v>
      </c>
      <c r="AK354" s="10" t="s">
        <v>129</v>
      </c>
      <c r="AL354" s="10">
        <v>221</v>
      </c>
      <c r="AM354" s="2" t="s">
        <v>3332</v>
      </c>
      <c r="AN354" s="2" t="s">
        <v>3307</v>
      </c>
      <c r="AO354" s="10" t="s">
        <v>131</v>
      </c>
      <c r="AP354" s="214" t="s">
        <v>3200</v>
      </c>
      <c r="AQ354" s="24">
        <v>5</v>
      </c>
      <c r="AR354" s="10">
        <f>IFERROR(VLOOKUP(AQ354,PROGRAMAS!D84:E141,2,0), )</f>
        <v>0</v>
      </c>
      <c r="AS354" s="10">
        <v>57</v>
      </c>
      <c r="AT354" s="10" t="str">
        <f>IFERROR(VLOOKUP(AS354,PROGRAMAS!B2:C59,2,0), )</f>
        <v>Gestión pública local</v>
      </c>
      <c r="AU354" s="10">
        <v>2172</v>
      </c>
      <c r="AV354" s="10" t="str">
        <f>IFERROR(VLOOKUP(AU354,PROGRAMAS!G2:I24,2,0), )</f>
        <v>TEUSAQUILLO CON ACCIONES DE INSPECCIÓN, VIGILANCIA Y CONTROL DE MANERA TRANSPARENTE.</v>
      </c>
      <c r="AW354" s="22">
        <v>2</v>
      </c>
      <c r="AX354" s="22">
        <v>2</v>
      </c>
      <c r="AY354" s="22"/>
      <c r="AZ354" s="22"/>
      <c r="BA354" s="22"/>
      <c r="BB354" s="22"/>
      <c r="BC354" s="22"/>
      <c r="BN354" s="5"/>
      <c r="BY354" s="113">
        <v>10625000</v>
      </c>
      <c r="BZ354" s="24">
        <v>0</v>
      </c>
      <c r="CA354" s="24">
        <v>75</v>
      </c>
      <c r="CB354" s="145">
        <v>44560</v>
      </c>
      <c r="CE354" s="113">
        <v>2833333</v>
      </c>
      <c r="CF354" s="24">
        <v>0</v>
      </c>
      <c r="CG354" s="24">
        <v>20</v>
      </c>
      <c r="CH354" s="145">
        <v>44580</v>
      </c>
      <c r="CO354" s="5">
        <f t="shared" si="47"/>
        <v>13458333</v>
      </c>
      <c r="CP354" s="77">
        <f t="shared" si="48"/>
        <v>0</v>
      </c>
      <c r="CQ354" s="77">
        <f t="shared" si="49"/>
        <v>95</v>
      </c>
      <c r="CR354" s="145">
        <v>44580</v>
      </c>
      <c r="CS354" s="5">
        <f t="shared" si="50"/>
        <v>47458333</v>
      </c>
      <c r="CT354" s="5"/>
      <c r="CU354" s="10"/>
      <c r="CW354" s="10" t="s">
        <v>132</v>
      </c>
      <c r="CX354" s="10" t="s">
        <v>133</v>
      </c>
      <c r="CZ354" s="10" t="s">
        <v>3034</v>
      </c>
      <c r="DA354" s="10" t="s">
        <v>3333</v>
      </c>
      <c r="DB354" s="122" t="s">
        <v>3191</v>
      </c>
      <c r="DC354" s="122" t="s">
        <v>3192</v>
      </c>
    </row>
    <row r="355" spans="1:108" ht="16.5" customHeight="1">
      <c r="A355" s="147" t="s">
        <v>475</v>
      </c>
      <c r="B355" s="10">
        <v>2021</v>
      </c>
      <c r="C355" s="16" t="s">
        <v>3334</v>
      </c>
      <c r="D355" s="140" t="s">
        <v>3335</v>
      </c>
      <c r="E355" s="198" t="s">
        <v>3336</v>
      </c>
      <c r="G355" s="10" t="s">
        <v>1987</v>
      </c>
      <c r="H355" s="10" t="s">
        <v>118</v>
      </c>
      <c r="I355" s="10" t="s">
        <v>119</v>
      </c>
      <c r="J355" s="10" t="s">
        <v>3337</v>
      </c>
      <c r="K355" s="10" t="s">
        <v>3338</v>
      </c>
      <c r="L355" s="10" t="str">
        <f t="shared" si="46"/>
        <v>JOHANA ALEXANDRA ECHEVERRI ROJAS___</v>
      </c>
      <c r="M355" s="10" t="s">
        <v>122</v>
      </c>
      <c r="N355" s="93">
        <v>1015410893</v>
      </c>
      <c r="O355" s="132"/>
      <c r="P355" s="10" t="s">
        <v>123</v>
      </c>
      <c r="Q355" s="10" t="s">
        <v>124</v>
      </c>
      <c r="R355" t="s">
        <v>3339</v>
      </c>
      <c r="T355" s="10"/>
      <c r="U355" s="10"/>
      <c r="V355" s="22"/>
      <c r="W355" s="10"/>
      <c r="X355" s="10"/>
      <c r="Y355" s="10"/>
      <c r="Z355" s="22">
        <v>3014854403</v>
      </c>
      <c r="AA355" s="22">
        <v>0</v>
      </c>
      <c r="AB355" s="118">
        <v>8</v>
      </c>
      <c r="AC355" s="10"/>
      <c r="AD355" s="99">
        <v>44243</v>
      </c>
      <c r="AE355" s="108">
        <v>44243</v>
      </c>
      <c r="AG355" s="14">
        <v>44484</v>
      </c>
      <c r="AH355" s="2">
        <f t="shared" si="51"/>
        <v>4250000</v>
      </c>
      <c r="AI355" s="113">
        <v>34000000</v>
      </c>
      <c r="AJ355" t="s">
        <v>3340</v>
      </c>
      <c r="AK355" s="10" t="s">
        <v>129</v>
      </c>
      <c r="AL355" s="10">
        <v>222</v>
      </c>
      <c r="AM355" s="2" t="s">
        <v>3341</v>
      </c>
      <c r="AN355" s="2" t="s">
        <v>3307</v>
      </c>
      <c r="AO355" s="10" t="s">
        <v>131</v>
      </c>
      <c r="AP355" s="214" t="s">
        <v>3200</v>
      </c>
      <c r="AQ355" s="24">
        <v>5</v>
      </c>
      <c r="AR355" s="10">
        <f>IFERROR(VLOOKUP(AQ355,PROGRAMAS!D85:E142,2,0), )</f>
        <v>0</v>
      </c>
      <c r="AS355" s="10">
        <v>57</v>
      </c>
      <c r="AT355" s="10" t="str">
        <f>IFERROR(VLOOKUP(AS355,PROGRAMAS!B2:C59,2,0), )</f>
        <v>Gestión pública local</v>
      </c>
      <c r="AU355" s="10">
        <v>2172</v>
      </c>
      <c r="AV355" s="10" t="str">
        <f>IFERROR(VLOOKUP(AU355,PROGRAMAS!G2:I24,2,0), )</f>
        <v>TEUSAQUILLO CON ACCIONES DE INSPECCIÓN, VIGILANCIA Y CONTROL DE MANERA TRANSPARENTE.</v>
      </c>
      <c r="AW355" s="22"/>
      <c r="AX355" s="22"/>
      <c r="AY355" s="22"/>
      <c r="AZ355" s="22"/>
      <c r="BA355" s="22"/>
      <c r="BB355" s="22"/>
      <c r="BC355" s="22"/>
      <c r="BN355" s="5"/>
      <c r="BY355" s="113">
        <v>0</v>
      </c>
      <c r="CO355" s="5">
        <f t="shared" si="47"/>
        <v>0</v>
      </c>
      <c r="CP355" s="77">
        <f t="shared" si="48"/>
        <v>0</v>
      </c>
      <c r="CQ355" s="77">
        <f t="shared" si="49"/>
        <v>0</v>
      </c>
      <c r="CR355" s="117">
        <v>44484</v>
      </c>
      <c r="CS355" s="5">
        <f t="shared" si="50"/>
        <v>34000000</v>
      </c>
      <c r="CT355" s="5"/>
      <c r="CU355" s="10"/>
      <c r="CW355" s="10" t="s">
        <v>132</v>
      </c>
      <c r="CX355" s="10" t="s">
        <v>133</v>
      </c>
      <c r="CZ355" s="10" t="s">
        <v>3034</v>
      </c>
    </row>
    <row r="356" spans="1:108" ht="16.5" customHeight="1">
      <c r="A356" s="147" t="s">
        <v>488</v>
      </c>
      <c r="B356" s="10">
        <v>2021</v>
      </c>
      <c r="C356" s="16" t="s">
        <v>3342</v>
      </c>
      <c r="D356" s="140" t="s">
        <v>3343</v>
      </c>
      <c r="E356" s="198" t="s">
        <v>3344</v>
      </c>
      <c r="G356" s="10" t="s">
        <v>1987</v>
      </c>
      <c r="H356" s="10" t="s">
        <v>118</v>
      </c>
      <c r="I356" s="10" t="s">
        <v>119</v>
      </c>
      <c r="J356" s="10" t="s">
        <v>3345</v>
      </c>
      <c r="K356" s="10" t="s">
        <v>3346</v>
      </c>
      <c r="L356" s="10" t="str">
        <f t="shared" si="46"/>
        <v>ADRIANA LUCIA BELALCAZAR BENITEZ___</v>
      </c>
      <c r="M356" s="10" t="s">
        <v>122</v>
      </c>
      <c r="N356" s="93">
        <v>23856402</v>
      </c>
      <c r="O356" s="132"/>
      <c r="P356" s="10" t="s">
        <v>123</v>
      </c>
      <c r="Q356" s="10" t="s">
        <v>124</v>
      </c>
      <c r="R356" t="s">
        <v>3347</v>
      </c>
      <c r="T356" s="10"/>
      <c r="U356" s="10"/>
      <c r="V356" s="22"/>
      <c r="W356" s="10"/>
      <c r="X356" s="10"/>
      <c r="Y356" s="10"/>
      <c r="Z356" s="22">
        <v>3124802196</v>
      </c>
      <c r="AA356" s="22">
        <v>0</v>
      </c>
      <c r="AB356" s="118">
        <v>10</v>
      </c>
      <c r="AD356" s="99">
        <v>44244</v>
      </c>
      <c r="AE356" s="108">
        <v>44245</v>
      </c>
      <c r="AG356" s="14">
        <v>44547</v>
      </c>
      <c r="AH356" s="2">
        <f t="shared" si="51"/>
        <v>4361000</v>
      </c>
      <c r="AI356" s="113">
        <v>43610000</v>
      </c>
      <c r="AJ356" t="s">
        <v>3348</v>
      </c>
      <c r="AK356" s="10" t="s">
        <v>129</v>
      </c>
      <c r="AL356" s="10">
        <v>234</v>
      </c>
      <c r="AM356" s="2" t="s">
        <v>3349</v>
      </c>
      <c r="AN356" s="2" t="s">
        <v>3350</v>
      </c>
      <c r="AO356" s="10" t="s">
        <v>131</v>
      </c>
      <c r="AP356" s="214" t="s">
        <v>3351</v>
      </c>
      <c r="AQ356" s="24">
        <v>1</v>
      </c>
      <c r="AR356" s="10">
        <f>IFERROR(VLOOKUP(AQ356,PROGRAMAS!D86:E143,2,0), )</f>
        <v>0</v>
      </c>
      <c r="AS356" s="10">
        <v>12</v>
      </c>
      <c r="AT356" s="10" t="str">
        <f>IFERROR(VLOOKUP(AS356,PROGRAMAS!B2:C59,2,0), )</f>
        <v>Educación inicial: Bases sólidas para la vida.</v>
      </c>
      <c r="AU356" s="10">
        <v>2049</v>
      </c>
      <c r="AV356" s="10" t="str">
        <f>IFERROR(VLOOKUP(AU356,PROGRAMAS!G2:I24,2,0), )</f>
        <v>TEUSAQUILLO ENTORNO PROTECTOR PARA LOS NIÑOS Y LAS NIÑAS</v>
      </c>
      <c r="AW356" s="22"/>
      <c r="AX356" s="22"/>
      <c r="AY356" s="22"/>
      <c r="AZ356" s="22"/>
      <c r="BA356" s="22"/>
      <c r="BB356" s="22"/>
      <c r="BC356" s="22"/>
      <c r="BN356" s="5"/>
      <c r="BY356" s="113">
        <v>0</v>
      </c>
      <c r="CO356" s="5">
        <f t="shared" si="47"/>
        <v>0</v>
      </c>
      <c r="CP356" s="77">
        <f t="shared" si="48"/>
        <v>0</v>
      </c>
      <c r="CQ356" s="77">
        <f t="shared" si="49"/>
        <v>0</v>
      </c>
      <c r="CR356" s="14">
        <v>44547</v>
      </c>
      <c r="CS356" s="5">
        <f t="shared" si="50"/>
        <v>43610000</v>
      </c>
      <c r="CT356" s="5"/>
      <c r="CU356" s="10"/>
      <c r="CW356" s="10" t="s">
        <v>132</v>
      </c>
      <c r="CX356" s="10" t="s">
        <v>133</v>
      </c>
      <c r="CZ356" s="10" t="s">
        <v>3034</v>
      </c>
      <c r="DA356" s="10" t="s">
        <v>3181</v>
      </c>
      <c r="DB356" s="122" t="s">
        <v>3191</v>
      </c>
      <c r="DC356" s="122" t="s">
        <v>3192</v>
      </c>
    </row>
    <row r="357" spans="1:108" ht="16.5" customHeight="1">
      <c r="A357" s="147" t="s">
        <v>498</v>
      </c>
      <c r="B357" s="10">
        <v>2021</v>
      </c>
      <c r="C357" s="16" t="s">
        <v>3352</v>
      </c>
      <c r="D357" s="140" t="s">
        <v>3353</v>
      </c>
      <c r="E357" s="198" t="s">
        <v>3354</v>
      </c>
      <c r="G357" s="10" t="s">
        <v>1987</v>
      </c>
      <c r="H357" s="10" t="s">
        <v>118</v>
      </c>
      <c r="I357" s="10" t="s">
        <v>119</v>
      </c>
      <c r="J357" s="10" t="s">
        <v>3355</v>
      </c>
      <c r="K357" s="10" t="s">
        <v>3356</v>
      </c>
      <c r="L357" s="10" t="str">
        <f t="shared" si="46"/>
        <v>DIANA MAYERLY LARROTA RAMIREZ___</v>
      </c>
      <c r="M357" s="10" t="s">
        <v>122</v>
      </c>
      <c r="N357" s="93">
        <v>52104732</v>
      </c>
      <c r="O357" s="132"/>
      <c r="P357" s="10" t="s">
        <v>123</v>
      </c>
      <c r="Q357" s="10" t="s">
        <v>124</v>
      </c>
      <c r="R357" t="s">
        <v>3357</v>
      </c>
      <c r="T357" s="10"/>
      <c r="U357" s="10"/>
      <c r="V357" s="22"/>
      <c r="W357" s="10"/>
      <c r="X357" s="10"/>
      <c r="Y357" s="10"/>
      <c r="Z357" s="22">
        <v>3002139448</v>
      </c>
      <c r="AA357" s="22">
        <v>0</v>
      </c>
      <c r="AB357" s="118">
        <v>8</v>
      </c>
      <c r="AC357" s="10"/>
      <c r="AD357" s="99">
        <v>44244</v>
      </c>
      <c r="AE357" s="108">
        <v>44244</v>
      </c>
      <c r="AG357" s="14">
        <v>44485</v>
      </c>
      <c r="AH357" s="2">
        <f t="shared" si="51"/>
        <v>4250000</v>
      </c>
      <c r="AI357" s="113">
        <v>34000000</v>
      </c>
      <c r="AJ357" t="s">
        <v>3358</v>
      </c>
      <c r="AK357" s="10" t="s">
        <v>129</v>
      </c>
      <c r="AL357" s="10">
        <v>225</v>
      </c>
      <c r="AM357" s="2" t="s">
        <v>3359</v>
      </c>
      <c r="AN357" s="2" t="s">
        <v>3360</v>
      </c>
      <c r="AO357" s="10" t="s">
        <v>131</v>
      </c>
      <c r="AP357" s="214" t="s">
        <v>3200</v>
      </c>
      <c r="AQ357" s="24">
        <v>5</v>
      </c>
      <c r="AR357" s="10">
        <f>IFERROR(VLOOKUP(AQ357,PROGRAMAS!D87:E144,2,0), )</f>
        <v>0</v>
      </c>
      <c r="AS357" s="10">
        <v>57</v>
      </c>
      <c r="AT357" s="10" t="str">
        <f>IFERROR(VLOOKUP(AS357,PROGRAMAS!B2:C59,2,0), )</f>
        <v>Gestión pública local</v>
      </c>
      <c r="AU357" s="10">
        <v>2172</v>
      </c>
      <c r="AV357" s="10" t="str">
        <f>IFERROR(VLOOKUP(AU357,PROGRAMAS!G2:I24,2,0), )</f>
        <v>TEUSAQUILLO CON ACCIONES DE INSPECCIÓN, VIGILANCIA Y CONTROL DE MANERA TRANSPARENTE.</v>
      </c>
      <c r="AW357" s="22"/>
      <c r="AX357" s="22"/>
      <c r="AY357" s="22"/>
      <c r="AZ357" s="22"/>
      <c r="BA357" s="22"/>
      <c r="BB357" s="22"/>
      <c r="BC357" s="22"/>
      <c r="BN357" s="5"/>
      <c r="BY357" s="113">
        <v>0</v>
      </c>
      <c r="CO357" s="5">
        <f t="shared" si="47"/>
        <v>0</v>
      </c>
      <c r="CP357" s="77">
        <f t="shared" si="48"/>
        <v>0</v>
      </c>
      <c r="CQ357" s="77">
        <f t="shared" si="49"/>
        <v>0</v>
      </c>
      <c r="CR357" s="14">
        <v>44485</v>
      </c>
      <c r="CS357" s="5">
        <f t="shared" si="50"/>
        <v>34000000</v>
      </c>
      <c r="CT357" s="5"/>
      <c r="CU357" s="10"/>
      <c r="CW357" s="10" t="s">
        <v>132</v>
      </c>
      <c r="CX357" s="10" t="s">
        <v>133</v>
      </c>
      <c r="CZ357" s="10" t="s">
        <v>3034</v>
      </c>
    </row>
    <row r="358" spans="1:108" ht="16.5" customHeight="1">
      <c r="A358" s="147" t="s">
        <v>513</v>
      </c>
      <c r="B358" s="10">
        <v>2021</v>
      </c>
      <c r="C358" s="16" t="s">
        <v>3361</v>
      </c>
      <c r="D358" s="140" t="s">
        <v>3362</v>
      </c>
      <c r="E358" s="198" t="s">
        <v>3363</v>
      </c>
      <c r="G358" s="10" t="s">
        <v>1987</v>
      </c>
      <c r="H358" s="10" t="s">
        <v>118</v>
      </c>
      <c r="I358" s="10" t="s">
        <v>119</v>
      </c>
      <c r="J358" s="10" t="s">
        <v>3364</v>
      </c>
      <c r="K358" s="10" t="s">
        <v>3365</v>
      </c>
      <c r="L358" s="10" t="str">
        <f t="shared" si="46"/>
        <v>RUBEN DARIO ESCOBAR SANCHEZ___</v>
      </c>
      <c r="M358" s="10" t="s">
        <v>122</v>
      </c>
      <c r="N358" s="93">
        <v>79796504</v>
      </c>
      <c r="O358" s="132"/>
      <c r="P358" s="10" t="s">
        <v>123</v>
      </c>
      <c r="Q358" s="10" t="s">
        <v>124</v>
      </c>
      <c r="R358" t="s">
        <v>3357</v>
      </c>
      <c r="T358" s="10"/>
      <c r="U358" s="10"/>
      <c r="V358" s="22"/>
      <c r="W358" s="10"/>
      <c r="X358" s="10"/>
      <c r="Y358" s="10"/>
      <c r="Z358" s="22">
        <v>3008327204</v>
      </c>
      <c r="AA358" s="22">
        <v>0</v>
      </c>
      <c r="AB358" s="118">
        <v>8</v>
      </c>
      <c r="AD358" s="99">
        <v>44244</v>
      </c>
      <c r="AE358" s="108">
        <v>44244</v>
      </c>
      <c r="AG358" s="14">
        <v>44485</v>
      </c>
      <c r="AH358" s="2">
        <f t="shared" si="51"/>
        <v>4250000</v>
      </c>
      <c r="AI358" s="113">
        <v>34000000</v>
      </c>
      <c r="AJ358" t="s">
        <v>3366</v>
      </c>
      <c r="AK358" s="2" t="s">
        <v>262</v>
      </c>
      <c r="AL358" s="10">
        <v>226</v>
      </c>
      <c r="AM358" s="2" t="s">
        <v>3367</v>
      </c>
      <c r="AN358" s="2" t="s">
        <v>3360</v>
      </c>
      <c r="AO358" s="10" t="s">
        <v>131</v>
      </c>
      <c r="AP358" s="214" t="s">
        <v>3200</v>
      </c>
      <c r="AQ358" s="24">
        <v>5</v>
      </c>
      <c r="AR358" s="10">
        <f>IFERROR(VLOOKUP(AQ358,PROGRAMAS!D88:E145,2,0), )</f>
        <v>0</v>
      </c>
      <c r="AS358" s="10">
        <v>57</v>
      </c>
      <c r="AT358" s="10" t="str">
        <f>IFERROR(VLOOKUP(AS358,PROGRAMAS!B2:C59,2,0), )</f>
        <v>Gestión pública local</v>
      </c>
      <c r="AU358" s="10">
        <v>2172</v>
      </c>
      <c r="AV358" s="10" t="str">
        <f>IFERROR(VLOOKUP(AU358,PROGRAMAS!G2:I24,2,0), )</f>
        <v>TEUSAQUILLO CON ACCIONES DE INSPECCIÓN, VIGILANCIA Y CONTROL DE MANERA TRANSPARENTE.</v>
      </c>
      <c r="AW358" s="22"/>
      <c r="AX358" s="22"/>
      <c r="AY358" s="22"/>
      <c r="AZ358" s="22"/>
      <c r="BA358" s="22"/>
      <c r="BB358" s="22"/>
      <c r="BC358" s="22"/>
      <c r="BN358" s="5"/>
      <c r="BY358" s="113">
        <v>0</v>
      </c>
      <c r="CO358" s="5">
        <f t="shared" si="47"/>
        <v>0</v>
      </c>
      <c r="CP358" s="77">
        <f t="shared" si="48"/>
        <v>0</v>
      </c>
      <c r="CQ358" s="77">
        <f t="shared" si="49"/>
        <v>0</v>
      </c>
      <c r="CR358" s="14">
        <v>44485</v>
      </c>
      <c r="CS358" s="5">
        <f t="shared" si="50"/>
        <v>34000000</v>
      </c>
      <c r="CT358" s="5"/>
      <c r="CU358" s="10"/>
      <c r="CW358" s="10" t="s">
        <v>132</v>
      </c>
      <c r="CX358" s="10" t="s">
        <v>133</v>
      </c>
      <c r="CZ358" s="10" t="s">
        <v>3034</v>
      </c>
    </row>
    <row r="359" spans="1:108" ht="16.5" customHeight="1">
      <c r="A359" s="147" t="s">
        <v>520</v>
      </c>
      <c r="B359" s="10">
        <v>2021</v>
      </c>
      <c r="C359" s="16" t="s">
        <v>3368</v>
      </c>
      <c r="D359" s="140" t="s">
        <v>3369</v>
      </c>
      <c r="E359" s="198" t="s">
        <v>3370</v>
      </c>
      <c r="G359" s="10" t="s">
        <v>1987</v>
      </c>
      <c r="H359" s="10" t="s">
        <v>118</v>
      </c>
      <c r="I359" s="10" t="s">
        <v>119</v>
      </c>
      <c r="J359" s="10" t="s">
        <v>3371</v>
      </c>
      <c r="K359" s="10" t="s">
        <v>3372</v>
      </c>
      <c r="L359" s="10" t="str">
        <f t="shared" si="46"/>
        <v>SERGIO GARCIA CARTAGENA___</v>
      </c>
      <c r="M359" s="10" t="s">
        <v>122</v>
      </c>
      <c r="N359" s="93">
        <v>1033722180</v>
      </c>
      <c r="O359" s="132"/>
      <c r="P359" t="s">
        <v>3373</v>
      </c>
      <c r="Q359" s="10" t="s">
        <v>124</v>
      </c>
      <c r="R359" t="s">
        <v>3374</v>
      </c>
      <c r="T359" s="10"/>
      <c r="U359" s="10"/>
      <c r="V359" s="22"/>
      <c r="W359" s="10"/>
      <c r="X359" s="10"/>
      <c r="Y359" s="10"/>
      <c r="Z359" s="22">
        <v>3186084194</v>
      </c>
      <c r="AA359" s="22">
        <v>0</v>
      </c>
      <c r="AB359" s="118">
        <v>8</v>
      </c>
      <c r="AC359" s="10"/>
      <c r="AD359" s="99">
        <v>44244</v>
      </c>
      <c r="AE359" s="108">
        <v>44246</v>
      </c>
      <c r="AG359" s="14">
        <v>44487</v>
      </c>
      <c r="AH359" s="2">
        <f t="shared" si="51"/>
        <v>4250000</v>
      </c>
      <c r="AI359" s="113">
        <v>34000000</v>
      </c>
      <c r="AJ359" t="s">
        <v>3375</v>
      </c>
      <c r="AK359" s="2" t="s">
        <v>262</v>
      </c>
      <c r="AL359" s="10">
        <v>235</v>
      </c>
      <c r="AM359" s="2" t="s">
        <v>3376</v>
      </c>
      <c r="AN359" s="2" t="s">
        <v>3350</v>
      </c>
      <c r="AO359" s="10" t="s">
        <v>131</v>
      </c>
      <c r="AP359" s="214" t="s">
        <v>3200</v>
      </c>
      <c r="AQ359" s="24">
        <v>5</v>
      </c>
      <c r="AR359" s="10">
        <f>IFERROR(VLOOKUP(AQ359,PROGRAMAS!D89:E146,2,0), )</f>
        <v>0</v>
      </c>
      <c r="AS359" s="10">
        <v>57</v>
      </c>
      <c r="AT359" s="10" t="str">
        <f>IFERROR(VLOOKUP(AS359,PROGRAMAS!B2:C59,2,0), )</f>
        <v>Gestión pública local</v>
      </c>
      <c r="AU359" s="10">
        <v>2172</v>
      </c>
      <c r="AV359" s="10" t="str">
        <f>IFERROR(VLOOKUP(AU359,PROGRAMAS!G2:I24,2,0), )</f>
        <v>TEUSAQUILLO CON ACCIONES DE INSPECCIÓN, VIGILANCIA Y CONTROL DE MANERA TRANSPARENTE.</v>
      </c>
      <c r="AW359" s="22"/>
      <c r="AX359" s="22"/>
      <c r="AY359" s="22"/>
      <c r="AZ359" s="22"/>
      <c r="BA359" s="22"/>
      <c r="BB359" s="22"/>
      <c r="BC359" s="22"/>
      <c r="BN359" s="5"/>
      <c r="BY359" s="113">
        <v>0</v>
      </c>
      <c r="CO359" s="5">
        <f t="shared" si="47"/>
        <v>0</v>
      </c>
      <c r="CP359" s="77">
        <f t="shared" si="48"/>
        <v>0</v>
      </c>
      <c r="CQ359" s="77">
        <f t="shared" si="49"/>
        <v>0</v>
      </c>
      <c r="CR359" s="14">
        <v>44487</v>
      </c>
      <c r="CS359" s="5">
        <f t="shared" si="50"/>
        <v>34000000</v>
      </c>
      <c r="CT359" s="5"/>
      <c r="CU359" s="10"/>
      <c r="CW359" s="10" t="s">
        <v>132</v>
      </c>
      <c r="CX359" s="10" t="s">
        <v>133</v>
      </c>
      <c r="CZ359" s="10" t="s">
        <v>3034</v>
      </c>
      <c r="DA359" s="10" t="s">
        <v>3377</v>
      </c>
      <c r="DB359" s="122" t="s">
        <v>3378</v>
      </c>
      <c r="DC359" s="122" t="s">
        <v>3379</v>
      </c>
    </row>
    <row r="360" spans="1:108" ht="16.5" customHeight="1">
      <c r="A360" s="147" t="s">
        <v>527</v>
      </c>
      <c r="B360" s="10">
        <v>2021</v>
      </c>
      <c r="C360" s="16" t="s">
        <v>3380</v>
      </c>
      <c r="D360" s="140" t="s">
        <v>3381</v>
      </c>
      <c r="E360" s="198" t="s">
        <v>3382</v>
      </c>
      <c r="G360" s="10" t="s">
        <v>1987</v>
      </c>
      <c r="H360" s="10" t="s">
        <v>118</v>
      </c>
      <c r="I360" s="10" t="s">
        <v>119</v>
      </c>
      <c r="J360" s="10" t="s">
        <v>3383</v>
      </c>
      <c r="K360" s="10" t="s">
        <v>3384</v>
      </c>
      <c r="L360" s="10" t="str">
        <f t="shared" si="46"/>
        <v>ELIANA ANDREA BARBOSA GALINDO_JAIRO ALEJANDRO LEON ACUÑA__</v>
      </c>
      <c r="M360" s="10" t="s">
        <v>122</v>
      </c>
      <c r="N360" s="93">
        <v>1122123132</v>
      </c>
      <c r="O360" s="132"/>
      <c r="P360" t="s">
        <v>3385</v>
      </c>
      <c r="Q360" s="10" t="s">
        <v>124</v>
      </c>
      <c r="R360" s="76" t="s">
        <v>3386</v>
      </c>
      <c r="S360" s="76"/>
      <c r="T360" s="10"/>
      <c r="U360" s="10"/>
      <c r="V360" s="22"/>
      <c r="W360" s="10"/>
      <c r="X360" s="10"/>
      <c r="Y360" s="10"/>
      <c r="Z360" s="22">
        <v>3212164507</v>
      </c>
      <c r="AA360" s="22">
        <v>0</v>
      </c>
      <c r="AB360" s="118">
        <v>8</v>
      </c>
      <c r="AD360" s="99">
        <v>44245</v>
      </c>
      <c r="AE360" s="108">
        <v>44245</v>
      </c>
      <c r="AG360" s="14">
        <v>44486</v>
      </c>
      <c r="AH360" s="2">
        <f t="shared" si="51"/>
        <v>4250000</v>
      </c>
      <c r="AI360" s="113">
        <v>34000000</v>
      </c>
      <c r="AJ360">
        <v>32178285</v>
      </c>
      <c r="AK360" s="2" t="s">
        <v>252</v>
      </c>
      <c r="AL360" s="10">
        <v>236</v>
      </c>
      <c r="AM360" s="2" t="s">
        <v>3387</v>
      </c>
      <c r="AN360" s="2" t="s">
        <v>3350</v>
      </c>
      <c r="AO360" s="10" t="s">
        <v>131</v>
      </c>
      <c r="AP360" s="214" t="s">
        <v>3200</v>
      </c>
      <c r="AQ360" s="24">
        <v>5</v>
      </c>
      <c r="AR360" s="10">
        <f>IFERROR(VLOOKUP(AQ360,PROGRAMAS!D90:E147,2,0), )</f>
        <v>0</v>
      </c>
      <c r="AS360" s="10">
        <v>57</v>
      </c>
      <c r="AT360" s="10" t="str">
        <f>IFERROR(VLOOKUP(AS360,PROGRAMAS!B2:C59,2,0), )</f>
        <v>Gestión pública local</v>
      </c>
      <c r="AU360" s="10">
        <v>2172</v>
      </c>
      <c r="AV360" s="10" t="str">
        <f>IFERROR(VLOOKUP(AU360,PROGRAMAS!G2:I24,2,0), )</f>
        <v>TEUSAQUILLO CON ACCIONES DE INSPECCIÓN, VIGILANCIA Y CONTROL DE MANERA TRANSPARENTE.</v>
      </c>
      <c r="AW360" s="22">
        <v>1</v>
      </c>
      <c r="AX360" s="22">
        <v>1</v>
      </c>
      <c r="AY360" s="22">
        <v>1</v>
      </c>
      <c r="AZ360" s="22"/>
      <c r="BA360" s="22"/>
      <c r="BB360" s="22"/>
      <c r="BC360" s="22"/>
      <c r="BD360" s="71">
        <v>44529</v>
      </c>
      <c r="BN360" s="5" t="s">
        <v>364</v>
      </c>
      <c r="BO360" s="24">
        <v>79796155</v>
      </c>
      <c r="BP360" s="2" t="s">
        <v>614</v>
      </c>
      <c r="BY360" s="113">
        <v>8500000</v>
      </c>
      <c r="BZ360" s="24">
        <v>2</v>
      </c>
      <c r="CA360" s="24">
        <v>0</v>
      </c>
      <c r="CB360" s="145">
        <v>44547</v>
      </c>
      <c r="CO360" s="5">
        <f t="shared" si="47"/>
        <v>8500000</v>
      </c>
      <c r="CP360" s="77">
        <f t="shared" si="48"/>
        <v>2</v>
      </c>
      <c r="CQ360" s="77">
        <f t="shared" si="49"/>
        <v>0</v>
      </c>
      <c r="CR360" s="117">
        <v>44547</v>
      </c>
      <c r="CS360" s="5">
        <f t="shared" si="50"/>
        <v>42500000</v>
      </c>
      <c r="CT360" s="5"/>
      <c r="CU360" s="10"/>
      <c r="CW360" s="10" t="s">
        <v>132</v>
      </c>
      <c r="CX360" s="10" t="s">
        <v>133</v>
      </c>
      <c r="CZ360" s="10" t="s">
        <v>3034</v>
      </c>
      <c r="DA360" s="10" t="s">
        <v>3388</v>
      </c>
      <c r="DB360" s="122" t="s">
        <v>3389</v>
      </c>
      <c r="DC360" s="122" t="s">
        <v>3390</v>
      </c>
    </row>
    <row r="361" spans="1:108" ht="16.5" customHeight="1">
      <c r="A361" s="147" t="s">
        <v>540</v>
      </c>
      <c r="B361" s="10">
        <v>2021</v>
      </c>
      <c r="C361" s="16" t="s">
        <v>3391</v>
      </c>
      <c r="D361" s="140" t="s">
        <v>3392</v>
      </c>
      <c r="E361" s="198" t="s">
        <v>3393</v>
      </c>
      <c r="G361" s="10" t="s">
        <v>1987</v>
      </c>
      <c r="H361" s="10" t="s">
        <v>118</v>
      </c>
      <c r="I361" s="10" t="s">
        <v>119</v>
      </c>
      <c r="J361" s="10" t="s">
        <v>3394</v>
      </c>
      <c r="K361" s="10" t="s">
        <v>167</v>
      </c>
      <c r="L361" s="10" t="str">
        <f t="shared" si="46"/>
        <v>JHON FREDY CABRERA AYA___</v>
      </c>
      <c r="M361" s="10" t="s">
        <v>122</v>
      </c>
      <c r="N361" s="93">
        <v>12210415</v>
      </c>
      <c r="O361" s="132"/>
      <c r="P361" t="s">
        <v>3395</v>
      </c>
      <c r="Q361" s="10" t="s">
        <v>124</v>
      </c>
      <c r="R361" t="s">
        <v>125</v>
      </c>
      <c r="T361" s="10"/>
      <c r="U361" s="10"/>
      <c r="V361" s="22"/>
      <c r="W361" s="10"/>
      <c r="X361" s="10"/>
      <c r="Y361" s="10"/>
      <c r="Z361" s="22">
        <v>3123019996</v>
      </c>
      <c r="AA361" s="22">
        <v>0</v>
      </c>
      <c r="AB361" s="118">
        <v>6</v>
      </c>
      <c r="AC361" s="10"/>
      <c r="AD361" s="99">
        <v>44245</v>
      </c>
      <c r="AE361" s="108">
        <v>44245</v>
      </c>
      <c r="AG361" s="14">
        <v>44425</v>
      </c>
      <c r="AH361" s="2">
        <f t="shared" si="51"/>
        <v>2200000</v>
      </c>
      <c r="AI361" s="113">
        <v>13200000</v>
      </c>
      <c r="AJ361" t="s">
        <v>3396</v>
      </c>
      <c r="AK361" s="10" t="s">
        <v>129</v>
      </c>
      <c r="AL361" s="10">
        <v>237</v>
      </c>
      <c r="AM361" s="2" t="s">
        <v>3397</v>
      </c>
      <c r="AN361" s="2" t="s">
        <v>3350</v>
      </c>
      <c r="AO361" s="10" t="s">
        <v>131</v>
      </c>
      <c r="AP361" s="214" t="s">
        <v>3210</v>
      </c>
      <c r="AQ361" s="24">
        <v>5</v>
      </c>
      <c r="AR361" s="10">
        <f>IFERROR(VLOOKUP(AQ361,PROGRAMAS!D91:E148,2,0), )</f>
        <v>0</v>
      </c>
      <c r="AS361" s="10">
        <v>57</v>
      </c>
      <c r="AT361" s="10" t="str">
        <f>IFERROR(VLOOKUP(AS361,PROGRAMAS!B2:C59,2,0), )</f>
        <v>Gestión pública local</v>
      </c>
      <c r="AU361" s="10">
        <v>2169</v>
      </c>
      <c r="AV361" s="10" t="str">
        <f>IFERROR(VLOOKUP(AU361,PROGRAMAS!G2:I24,2,0), )</f>
        <v>FORTALECIMIENTO INSTITUCIONAL Y RENDICIÓN DE CUENTAS</v>
      </c>
      <c r="AW361" s="22">
        <v>1</v>
      </c>
      <c r="AX361" s="22">
        <v>1</v>
      </c>
      <c r="AY361" s="22"/>
      <c r="AZ361" s="22"/>
      <c r="BA361" s="22"/>
      <c r="BB361" s="22"/>
      <c r="BC361" s="22"/>
      <c r="BN361" s="5"/>
      <c r="BY361" s="113">
        <v>2200000</v>
      </c>
      <c r="BZ361" s="24">
        <v>1</v>
      </c>
      <c r="CA361" s="24">
        <v>0</v>
      </c>
      <c r="CB361" s="145">
        <v>44456</v>
      </c>
      <c r="CO361" s="5">
        <f t="shared" si="47"/>
        <v>2200000</v>
      </c>
      <c r="CP361" s="77">
        <f t="shared" si="48"/>
        <v>1</v>
      </c>
      <c r="CQ361" s="77">
        <f t="shared" si="49"/>
        <v>0</v>
      </c>
      <c r="CR361" s="145">
        <v>44456</v>
      </c>
      <c r="CS361" s="5">
        <f t="shared" si="50"/>
        <v>15400000</v>
      </c>
      <c r="CT361" s="5"/>
      <c r="CU361" s="10"/>
      <c r="CW361" s="10" t="s">
        <v>132</v>
      </c>
      <c r="CX361" s="10" t="s">
        <v>133</v>
      </c>
      <c r="CZ361" s="10" t="s">
        <v>3034</v>
      </c>
      <c r="DA361" s="10" t="s">
        <v>148</v>
      </c>
      <c r="DB361" s="122" t="s">
        <v>3191</v>
      </c>
      <c r="DC361" s="122" t="s">
        <v>3192</v>
      </c>
    </row>
    <row r="362" spans="1:108" ht="16.5" customHeight="1">
      <c r="A362" s="147" t="s">
        <v>550</v>
      </c>
      <c r="B362" s="10">
        <v>2021</v>
      </c>
      <c r="C362" s="16" t="s">
        <v>3398</v>
      </c>
      <c r="D362" s="140" t="s">
        <v>3399</v>
      </c>
      <c r="E362" s="198" t="s">
        <v>3400</v>
      </c>
      <c r="G362" s="10" t="s">
        <v>1987</v>
      </c>
      <c r="H362" s="10" t="s">
        <v>118</v>
      </c>
      <c r="I362" s="10" t="s">
        <v>119</v>
      </c>
      <c r="J362" s="10" t="s">
        <v>3401</v>
      </c>
      <c r="K362" s="10" t="s">
        <v>3402</v>
      </c>
      <c r="L362" s="10" t="str">
        <f t="shared" si="46"/>
        <v>JONNATHAN   BUCHELI GALINDO___</v>
      </c>
      <c r="M362" s="10" t="s">
        <v>122</v>
      </c>
      <c r="N362" s="93">
        <v>12750766</v>
      </c>
      <c r="O362" s="132"/>
      <c r="P362" t="s">
        <v>709</v>
      </c>
      <c r="Q362" s="10" t="s">
        <v>124</v>
      </c>
      <c r="R362" t="s">
        <v>3403</v>
      </c>
      <c r="T362" s="10"/>
      <c r="U362" s="10"/>
      <c r="V362" s="22"/>
      <c r="W362" s="10"/>
      <c r="X362" s="10"/>
      <c r="Y362" s="10"/>
      <c r="Z362" s="22">
        <v>3174219199</v>
      </c>
      <c r="AA362" s="22">
        <v>0</v>
      </c>
      <c r="AB362" s="118">
        <v>10</v>
      </c>
      <c r="AD362" s="99">
        <v>44245</v>
      </c>
      <c r="AE362" s="108">
        <v>44245</v>
      </c>
      <c r="AG362" s="14">
        <v>44547</v>
      </c>
      <c r="AH362" s="2">
        <f t="shared" si="51"/>
        <v>4361000</v>
      </c>
      <c r="AI362" s="113">
        <v>43610000</v>
      </c>
      <c r="AJ362" t="s">
        <v>3404</v>
      </c>
      <c r="AK362" s="10" t="s">
        <v>129</v>
      </c>
      <c r="AL362" s="10">
        <v>238</v>
      </c>
      <c r="AM362" s="2" t="s">
        <v>3405</v>
      </c>
      <c r="AN362" s="2" t="s">
        <v>3350</v>
      </c>
      <c r="AO362" s="10" t="s">
        <v>131</v>
      </c>
      <c r="AP362" s="214" t="s">
        <v>3210</v>
      </c>
      <c r="AQ362" s="24">
        <v>5</v>
      </c>
      <c r="AR362" s="10">
        <f>IFERROR(VLOOKUP(AQ362,PROGRAMAS!D92:E149,2,0), )</f>
        <v>0</v>
      </c>
      <c r="AS362" s="10">
        <v>57</v>
      </c>
      <c r="AT362" s="10" t="str">
        <f>IFERROR(VLOOKUP(AS362,PROGRAMAS!B2:C59,2,0), )</f>
        <v>Gestión pública local</v>
      </c>
      <c r="AU362" s="10">
        <v>2169</v>
      </c>
      <c r="AV362" s="10" t="str">
        <f>IFERROR(VLOOKUP(AU362,PROGRAMAS!G2:I24,2,0), )</f>
        <v>FORTALECIMIENTO INSTITUCIONAL Y RENDICIÓN DE CUENTAS</v>
      </c>
      <c r="AW362" s="22">
        <v>1</v>
      </c>
      <c r="AX362" s="22">
        <v>1</v>
      </c>
      <c r="AY362" s="22"/>
      <c r="AZ362" s="22"/>
      <c r="BA362" s="22"/>
      <c r="BB362" s="22">
        <v>1</v>
      </c>
      <c r="BC362" s="22"/>
      <c r="BN362" s="5"/>
      <c r="BY362" s="113">
        <v>3924900</v>
      </c>
      <c r="BZ362" s="24">
        <v>0</v>
      </c>
      <c r="CA362" s="24">
        <v>27</v>
      </c>
      <c r="CB362" s="145">
        <v>44574</v>
      </c>
      <c r="CO362" s="5">
        <f t="shared" si="47"/>
        <v>3924900</v>
      </c>
      <c r="CP362" s="77">
        <f t="shared" si="48"/>
        <v>0</v>
      </c>
      <c r="CQ362" s="77">
        <f t="shared" si="49"/>
        <v>27</v>
      </c>
      <c r="CR362" s="145">
        <v>44574</v>
      </c>
      <c r="CS362" s="5">
        <f t="shared" si="50"/>
        <v>47534900</v>
      </c>
      <c r="CT362" s="5"/>
      <c r="CU362" s="10"/>
      <c r="CW362" s="10" t="s">
        <v>132</v>
      </c>
      <c r="CX362" s="10" t="s">
        <v>133</v>
      </c>
      <c r="CZ362" s="10" t="s">
        <v>134</v>
      </c>
      <c r="DA362" s="122" t="s">
        <v>3266</v>
      </c>
      <c r="DB362" s="122" t="s">
        <v>3267</v>
      </c>
      <c r="DC362" s="14">
        <v>44377</v>
      </c>
      <c r="DD362" s="14"/>
    </row>
    <row r="363" spans="1:108" ht="16.5" customHeight="1">
      <c r="A363" s="147" t="s">
        <v>562</v>
      </c>
      <c r="B363" s="10">
        <v>2021</v>
      </c>
      <c r="C363" s="16" t="s">
        <v>3406</v>
      </c>
      <c r="D363" s="140" t="s">
        <v>3407</v>
      </c>
      <c r="E363" s="198" t="s">
        <v>3408</v>
      </c>
      <c r="G363" s="10" t="s">
        <v>1987</v>
      </c>
      <c r="H363" s="10" t="s">
        <v>118</v>
      </c>
      <c r="I363" s="10" t="s">
        <v>119</v>
      </c>
      <c r="J363" s="10" t="s">
        <v>3409</v>
      </c>
      <c r="K363" s="10" t="s">
        <v>3410</v>
      </c>
      <c r="L363" s="10" t="str">
        <f t="shared" si="46"/>
        <v>MARIA FABIOLA RODRIGUEZ ESPINOSA _KIMBERLY HERNÁNDEZ ZUÑIGA_ERLI SULAI BERNATE MEJIA_ALVIS RAFAEL PAZ CANCHILA</v>
      </c>
      <c r="M363" s="10" t="s">
        <v>122</v>
      </c>
      <c r="N363" s="93">
        <v>51581040</v>
      </c>
      <c r="O363" s="132"/>
      <c r="P363" t="s">
        <v>3411</v>
      </c>
      <c r="Q363" s="10" t="s">
        <v>124</v>
      </c>
      <c r="R363" t="s">
        <v>3412</v>
      </c>
      <c r="T363" s="10"/>
      <c r="U363" s="10"/>
      <c r="V363" s="22"/>
      <c r="W363" s="10"/>
      <c r="X363" s="10"/>
      <c r="Y363" s="10"/>
      <c r="Z363" s="22">
        <v>3186432398</v>
      </c>
      <c r="AA363" s="22">
        <v>0</v>
      </c>
      <c r="AB363" s="118">
        <v>10</v>
      </c>
      <c r="AC363" s="10"/>
      <c r="AD363" s="99">
        <v>44245</v>
      </c>
      <c r="AE363" s="108">
        <v>44245</v>
      </c>
      <c r="AG363" s="14">
        <v>44547</v>
      </c>
      <c r="AH363" s="2">
        <f t="shared" si="51"/>
        <v>4400000</v>
      </c>
      <c r="AI363" s="113">
        <v>44000000</v>
      </c>
      <c r="AJ363" t="s">
        <v>3413</v>
      </c>
      <c r="AK363" s="10" t="s">
        <v>129</v>
      </c>
      <c r="AL363" s="10">
        <v>239</v>
      </c>
      <c r="AM363" s="2" t="s">
        <v>3414</v>
      </c>
      <c r="AN363" s="2" t="s">
        <v>3350</v>
      </c>
      <c r="AO363" s="10" t="s">
        <v>131</v>
      </c>
      <c r="AP363" s="214" t="s">
        <v>3210</v>
      </c>
      <c r="AQ363" s="24">
        <v>5</v>
      </c>
      <c r="AR363" s="10">
        <f>IFERROR(VLOOKUP(AQ363,PROGRAMAS!D93:E150,2,0), )</f>
        <v>0</v>
      </c>
      <c r="AS363" s="10">
        <v>57</v>
      </c>
      <c r="AT363" s="10" t="str">
        <f>IFERROR(VLOOKUP(AS363,PROGRAMAS!B2:C59,2,0), )</f>
        <v>Gestión pública local</v>
      </c>
      <c r="AU363" s="10">
        <v>2169</v>
      </c>
      <c r="AV363" s="10" t="str">
        <f>IFERROR(VLOOKUP(AU363,PROGRAMAS!G2:I24,2,0), )</f>
        <v>FORTALECIMIENTO INSTITUCIONAL Y RENDICIÓN DE CUENTAS</v>
      </c>
      <c r="AW363" s="22">
        <v>1</v>
      </c>
      <c r="AX363" s="22"/>
      <c r="AY363" s="22">
        <v>3</v>
      </c>
      <c r="AZ363" s="22"/>
      <c r="BA363" s="22"/>
      <c r="BB363" s="22"/>
      <c r="BC363" s="22"/>
      <c r="BD363" s="71">
        <v>44473</v>
      </c>
      <c r="BE363" s="71">
        <v>44497</v>
      </c>
      <c r="BF363" s="71">
        <v>44522</v>
      </c>
      <c r="BN363" s="5" t="s">
        <v>364</v>
      </c>
      <c r="BO363" s="24">
        <v>1026567656</v>
      </c>
      <c r="BP363" s="2" t="s">
        <v>3415</v>
      </c>
      <c r="BQ363" s="5" t="s">
        <v>364</v>
      </c>
      <c r="BR363" s="24">
        <v>52822003</v>
      </c>
      <c r="BS363" s="2" t="s">
        <v>3416</v>
      </c>
      <c r="BT363" s="5" t="s">
        <v>364</v>
      </c>
      <c r="BU363" s="24">
        <v>15205887</v>
      </c>
      <c r="BV363" s="2" t="s">
        <v>494</v>
      </c>
      <c r="BY363" s="113">
        <v>0</v>
      </c>
      <c r="BZ363" s="24">
        <v>0</v>
      </c>
      <c r="CA363" s="24">
        <v>12</v>
      </c>
      <c r="CB363" s="145">
        <v>44559</v>
      </c>
      <c r="CO363" s="5">
        <f t="shared" si="47"/>
        <v>0</v>
      </c>
      <c r="CP363" s="77">
        <f t="shared" si="48"/>
        <v>0</v>
      </c>
      <c r="CQ363" s="77">
        <f t="shared" si="49"/>
        <v>12</v>
      </c>
      <c r="CR363" s="145">
        <v>44559</v>
      </c>
      <c r="CS363" s="5">
        <f t="shared" si="50"/>
        <v>44000000</v>
      </c>
      <c r="CT363" s="5"/>
      <c r="CU363" s="10"/>
      <c r="CW363" s="10" t="s">
        <v>132</v>
      </c>
      <c r="CX363" s="10" t="s">
        <v>133</v>
      </c>
      <c r="CZ363" s="10" t="s">
        <v>134</v>
      </c>
      <c r="DA363" s="10" t="s">
        <v>3417</v>
      </c>
      <c r="DB363" s="122" t="s">
        <v>3418</v>
      </c>
      <c r="DC363" s="14" t="s">
        <v>3419</v>
      </c>
    </row>
    <row r="364" spans="1:108" ht="16.5" customHeight="1">
      <c r="A364" s="147" t="s">
        <v>573</v>
      </c>
      <c r="B364" s="10">
        <v>2021</v>
      </c>
      <c r="C364" s="16" t="s">
        <v>3420</v>
      </c>
      <c r="D364" s="140" t="s">
        <v>3421</v>
      </c>
      <c r="E364" s="198" t="s">
        <v>3422</v>
      </c>
      <c r="G364" s="10" t="s">
        <v>1987</v>
      </c>
      <c r="H364" s="10" t="s">
        <v>118</v>
      </c>
      <c r="I364" s="10" t="s">
        <v>119</v>
      </c>
      <c r="J364" s="10" t="s">
        <v>3423</v>
      </c>
      <c r="K364" s="10" t="s">
        <v>3424</v>
      </c>
      <c r="L364" s="10" t="str">
        <f t="shared" si="46"/>
        <v>FRANCISCO JAVIER GRANADOS GUTIERREZ_GLADYS MEDINA POMPEYO_GUDY ANNE RENTERIA MENA_</v>
      </c>
      <c r="M364" s="10" t="s">
        <v>122</v>
      </c>
      <c r="N364" s="93">
        <v>79796420</v>
      </c>
      <c r="O364" s="132"/>
      <c r="P364" s="10" t="s">
        <v>123</v>
      </c>
      <c r="Q364" s="10" t="s">
        <v>124</v>
      </c>
      <c r="R364" t="s">
        <v>3425</v>
      </c>
      <c r="T364" s="10"/>
      <c r="U364" s="10"/>
      <c r="V364" s="22"/>
      <c r="W364" s="10"/>
      <c r="X364" s="10"/>
      <c r="Y364" s="10"/>
      <c r="Z364" s="22">
        <v>3107855401</v>
      </c>
      <c r="AA364" s="22">
        <v>0</v>
      </c>
      <c r="AB364" s="118">
        <v>6</v>
      </c>
      <c r="AD364" s="99">
        <v>44245</v>
      </c>
      <c r="AE364" s="108">
        <v>44246</v>
      </c>
      <c r="AG364" s="14">
        <v>44419</v>
      </c>
      <c r="AH364" s="2">
        <f t="shared" si="51"/>
        <v>4805555.5</v>
      </c>
      <c r="AI364" s="113">
        <v>28833333</v>
      </c>
      <c r="AJ364" t="s">
        <v>3426</v>
      </c>
      <c r="AK364" s="2" t="s">
        <v>262</v>
      </c>
      <c r="AL364" s="10">
        <v>242</v>
      </c>
      <c r="AM364" s="2" t="s">
        <v>3427</v>
      </c>
      <c r="AN364" s="2" t="s">
        <v>3428</v>
      </c>
      <c r="AO364" s="10" t="s">
        <v>131</v>
      </c>
      <c r="AP364" s="214" t="s">
        <v>3210</v>
      </c>
      <c r="AQ364" s="24">
        <v>5</v>
      </c>
      <c r="AR364" s="10">
        <f>IFERROR(VLOOKUP(AQ364,PROGRAMAS!D94:E151,2,0), )</f>
        <v>0</v>
      </c>
      <c r="AS364" s="10">
        <v>57</v>
      </c>
      <c r="AT364" s="10" t="str">
        <f>IFERROR(VLOOKUP(AS364,PROGRAMAS!B2:C59,2,0), )</f>
        <v>Gestión pública local</v>
      </c>
      <c r="AU364" s="10">
        <v>2169</v>
      </c>
      <c r="AV364" s="10" t="str">
        <f>IFERROR(VLOOKUP(AU364,PROGRAMAS!G2:I24,2,0), )</f>
        <v>FORTALECIMIENTO INSTITUCIONAL Y RENDICIÓN DE CUENTAS</v>
      </c>
      <c r="AW364" s="22">
        <v>1</v>
      </c>
      <c r="AX364" s="22">
        <v>1</v>
      </c>
      <c r="AY364" s="22">
        <v>2</v>
      </c>
      <c r="AZ364" s="22"/>
      <c r="BA364" s="22"/>
      <c r="BB364" s="22">
        <v>1</v>
      </c>
      <c r="BC364" s="22"/>
      <c r="BD364" s="71">
        <v>44291</v>
      </c>
      <c r="BN364" s="5" t="s">
        <v>364</v>
      </c>
      <c r="BO364" s="24">
        <v>51934104</v>
      </c>
      <c r="BP364" s="2" t="s">
        <v>3429</v>
      </c>
      <c r="BQ364" s="5" t="s">
        <v>364</v>
      </c>
      <c r="BR364" s="24">
        <v>54252797</v>
      </c>
      <c r="BS364" s="2" t="s">
        <v>3430</v>
      </c>
      <c r="BY364" s="113">
        <v>5000000</v>
      </c>
      <c r="BZ364" s="24">
        <v>1</v>
      </c>
      <c r="CA364" s="24">
        <v>0</v>
      </c>
      <c r="CB364" s="145">
        <v>44450</v>
      </c>
      <c r="CO364" s="5">
        <f t="shared" si="47"/>
        <v>5000000</v>
      </c>
      <c r="CP364" s="77">
        <f t="shared" si="48"/>
        <v>1</v>
      </c>
      <c r="CQ364" s="77">
        <f t="shared" si="49"/>
        <v>0</v>
      </c>
      <c r="CR364" s="145">
        <v>44450</v>
      </c>
      <c r="CS364" s="5">
        <f t="shared" si="50"/>
        <v>33833333</v>
      </c>
      <c r="CT364" s="5"/>
      <c r="CU364" s="10"/>
      <c r="CW364" s="10" t="s">
        <v>132</v>
      </c>
      <c r="CX364" s="10" t="s">
        <v>133</v>
      </c>
      <c r="CZ364" s="10" t="s">
        <v>3308</v>
      </c>
    </row>
    <row r="365" spans="1:108" ht="16.5" customHeight="1">
      <c r="A365" s="147" t="s">
        <v>579</v>
      </c>
      <c r="B365" s="10">
        <v>2021</v>
      </c>
      <c r="C365" s="16" t="s">
        <v>3431</v>
      </c>
      <c r="D365" s="140" t="s">
        <v>3432</v>
      </c>
      <c r="E365" s="198" t="s">
        <v>3433</v>
      </c>
      <c r="G365" s="10" t="s">
        <v>1987</v>
      </c>
      <c r="H365" s="10" t="s">
        <v>118</v>
      </c>
      <c r="I365" s="10" t="s">
        <v>119</v>
      </c>
      <c r="J365" s="10" t="s">
        <v>3434</v>
      </c>
      <c r="K365" s="10" t="s">
        <v>3435</v>
      </c>
      <c r="L365" s="10" t="str">
        <f t="shared" si="46"/>
        <v>LISA MARIA PINTO VILLALOBOS___</v>
      </c>
      <c r="M365" s="10" t="s">
        <v>122</v>
      </c>
      <c r="N365" s="93">
        <v>1013626255</v>
      </c>
      <c r="O365" s="132"/>
      <c r="P365" s="10" t="s">
        <v>123</v>
      </c>
      <c r="Q365" s="10" t="s">
        <v>124</v>
      </c>
      <c r="R365" t="s">
        <v>3274</v>
      </c>
      <c r="T365" s="10"/>
      <c r="U365" s="10"/>
      <c r="V365" s="22"/>
      <c r="W365" s="10"/>
      <c r="X365" s="10"/>
      <c r="Y365" s="10"/>
      <c r="Z365" s="22">
        <v>3127447295</v>
      </c>
      <c r="AA365" s="22">
        <v>0</v>
      </c>
      <c r="AB365" s="118">
        <v>6</v>
      </c>
      <c r="AC365" s="10"/>
      <c r="AD365" s="99">
        <v>44245</v>
      </c>
      <c r="AE365" s="108">
        <v>44245</v>
      </c>
      <c r="AG365" s="14">
        <v>44425</v>
      </c>
      <c r="AH365" s="2">
        <f t="shared" si="51"/>
        <v>2200000</v>
      </c>
      <c r="AI365" s="113">
        <v>13200000</v>
      </c>
      <c r="AJ365" t="s">
        <v>3436</v>
      </c>
      <c r="AK365" s="10" t="s">
        <v>129</v>
      </c>
      <c r="AL365" s="10">
        <v>241</v>
      </c>
      <c r="AM365" s="2" t="s">
        <v>3437</v>
      </c>
      <c r="AN365" s="2" t="s">
        <v>3350</v>
      </c>
      <c r="AO365" s="10" t="s">
        <v>131</v>
      </c>
      <c r="AP365" s="214" t="s">
        <v>3210</v>
      </c>
      <c r="AQ365" s="24">
        <v>5</v>
      </c>
      <c r="AR365" s="10">
        <f>IFERROR(VLOOKUP(AQ365,PROGRAMAS!D95:E152,2,0), )</f>
        <v>0</v>
      </c>
      <c r="AS365" s="10">
        <v>57</v>
      </c>
      <c r="AT365" s="10" t="str">
        <f>IFERROR(VLOOKUP(AS365,PROGRAMAS!B2:C59,2,0), )</f>
        <v>Gestión pública local</v>
      </c>
      <c r="AU365" s="10">
        <v>2169</v>
      </c>
      <c r="AV365" s="10" t="str">
        <f>IFERROR(VLOOKUP(AU365,PROGRAMAS!G2:I24,2,0), )</f>
        <v>FORTALECIMIENTO INSTITUCIONAL Y RENDICIÓN DE CUENTAS</v>
      </c>
      <c r="AW365" s="22"/>
      <c r="AX365" s="22"/>
      <c r="AY365" s="22"/>
      <c r="AZ365" s="22"/>
      <c r="BA365" s="22"/>
      <c r="BB365" s="22"/>
      <c r="BC365" s="22"/>
      <c r="BN365" s="5"/>
      <c r="BY365" s="113">
        <v>0</v>
      </c>
      <c r="CO365" s="5">
        <f t="shared" si="47"/>
        <v>0</v>
      </c>
      <c r="CP365" s="77">
        <f t="shared" si="48"/>
        <v>0</v>
      </c>
      <c r="CQ365" s="77">
        <f t="shared" si="49"/>
        <v>0</v>
      </c>
      <c r="CR365" s="14">
        <v>44425</v>
      </c>
      <c r="CS365" s="5">
        <f t="shared" si="50"/>
        <v>13200000</v>
      </c>
      <c r="CT365" s="5"/>
      <c r="CU365" s="10"/>
      <c r="CW365" s="10" t="s">
        <v>132</v>
      </c>
      <c r="CX365" s="10" t="s">
        <v>133</v>
      </c>
      <c r="CZ365" s="10" t="s">
        <v>3034</v>
      </c>
      <c r="DA365" s="10" t="s">
        <v>3225</v>
      </c>
      <c r="DB365" s="122" t="s">
        <v>3191</v>
      </c>
      <c r="DC365" s="122" t="s">
        <v>3192</v>
      </c>
    </row>
    <row r="366" spans="1:108" ht="16.5" customHeight="1">
      <c r="A366" s="147" t="s">
        <v>585</v>
      </c>
      <c r="B366" s="10">
        <v>2021</v>
      </c>
      <c r="C366" s="16" t="s">
        <v>3438</v>
      </c>
      <c r="D366" s="140" t="s">
        <v>3439</v>
      </c>
      <c r="E366" s="198" t="s">
        <v>3440</v>
      </c>
      <c r="G366" s="10" t="s">
        <v>1987</v>
      </c>
      <c r="H366" s="10" t="s">
        <v>118</v>
      </c>
      <c r="I366" s="10" t="s">
        <v>119</v>
      </c>
      <c r="J366" s="10" t="s">
        <v>3441</v>
      </c>
      <c r="K366" s="10" t="s">
        <v>352</v>
      </c>
      <c r="L366" s="10" t="str">
        <f t="shared" si="46"/>
        <v>JORGE LEONARDO RENDON ARAQUE___</v>
      </c>
      <c r="M366" s="10" t="s">
        <v>122</v>
      </c>
      <c r="N366" s="93">
        <v>1030561415</v>
      </c>
      <c r="O366" s="132"/>
      <c r="P366" s="10" t="s">
        <v>123</v>
      </c>
      <c r="Q366" s="10" t="s">
        <v>124</v>
      </c>
      <c r="R366" t="s">
        <v>3442</v>
      </c>
      <c r="T366" s="10"/>
      <c r="U366" s="10"/>
      <c r="V366" s="22"/>
      <c r="W366" s="22"/>
      <c r="X366" s="22"/>
      <c r="Y366" s="22"/>
      <c r="Z366" s="92">
        <v>3114897135</v>
      </c>
      <c r="AA366" s="22">
        <v>0</v>
      </c>
      <c r="AB366" s="118">
        <v>10.37</v>
      </c>
      <c r="AD366" s="99">
        <v>44246</v>
      </c>
      <c r="AE366" s="108">
        <v>44247</v>
      </c>
      <c r="AG366" s="14">
        <v>44561</v>
      </c>
      <c r="AH366" s="2">
        <f t="shared" si="51"/>
        <v>2199292.8640308585</v>
      </c>
      <c r="AI366" s="113">
        <v>22806667</v>
      </c>
      <c r="AJ366" t="s">
        <v>3443</v>
      </c>
      <c r="AK366" s="10" t="s">
        <v>129</v>
      </c>
      <c r="AL366" s="10">
        <v>254</v>
      </c>
      <c r="AM366" s="2" t="s">
        <v>3444</v>
      </c>
      <c r="AN366" s="2" t="s">
        <v>3428</v>
      </c>
      <c r="AO366" s="10" t="s">
        <v>131</v>
      </c>
      <c r="AP366" s="214" t="s">
        <v>3317</v>
      </c>
      <c r="AQ366" s="24">
        <v>3</v>
      </c>
      <c r="AR366" s="10">
        <f>IFERROR(VLOOKUP(AQ366,PROGRAMAS!D96:E153,2,0), )</f>
        <v>0</v>
      </c>
      <c r="AS366" s="10">
        <v>43</v>
      </c>
      <c r="AT366" s="10" t="str">
        <f>IFERROR(VLOOKUP(AS366,PROGRAMAS!B2:C59,2,0), )</f>
        <v>Cultura ciudadana para la confianza, la convivencia y la participación desde la vida cotidiana</v>
      </c>
      <c r="AU366" s="10">
        <v>2164</v>
      </c>
      <c r="AV366" s="10" t="str">
        <f>IFERROR(VLOOKUP(AU366,PROGRAMAS!G2:I24,2,0), )</f>
        <v>TEUSAQUILLO RESPIRA CONFIANZA Y SEGURIDAD CIUDADANA</v>
      </c>
      <c r="AW366" s="22">
        <v>1</v>
      </c>
      <c r="AX366" s="22">
        <v>1</v>
      </c>
      <c r="AY366" s="22"/>
      <c r="AZ366" s="22"/>
      <c r="BA366" s="22"/>
      <c r="BB366" s="22"/>
      <c r="BC366" s="22"/>
      <c r="BN366" s="5"/>
      <c r="BY366" s="113">
        <v>1100000</v>
      </c>
      <c r="BZ366" s="24">
        <v>0</v>
      </c>
      <c r="CA366" s="24">
        <v>15</v>
      </c>
      <c r="CB366" s="145">
        <v>44576</v>
      </c>
      <c r="CO366" s="5">
        <f t="shared" si="47"/>
        <v>1100000</v>
      </c>
      <c r="CP366" s="77">
        <f t="shared" si="48"/>
        <v>0</v>
      </c>
      <c r="CQ366" s="77">
        <f t="shared" si="49"/>
        <v>15</v>
      </c>
      <c r="CR366" s="117">
        <v>44576</v>
      </c>
      <c r="CS366" s="5">
        <f t="shared" si="50"/>
        <v>23906667</v>
      </c>
      <c r="CT366" s="5"/>
      <c r="CU366" s="10"/>
      <c r="CW366" s="10" t="s">
        <v>132</v>
      </c>
      <c r="CX366" s="10" t="s">
        <v>133</v>
      </c>
      <c r="CZ366" s="10" t="s">
        <v>134</v>
      </c>
    </row>
    <row r="367" spans="1:108" ht="16.5" customHeight="1">
      <c r="A367" s="147" t="s">
        <v>591</v>
      </c>
      <c r="B367" s="10">
        <v>2021</v>
      </c>
      <c r="C367" s="16" t="s">
        <v>3445</v>
      </c>
      <c r="D367" s="140" t="s">
        <v>3446</v>
      </c>
      <c r="E367" s="198" t="s">
        <v>3447</v>
      </c>
      <c r="G367" s="10" t="s">
        <v>1987</v>
      </c>
      <c r="H367" s="10" t="s">
        <v>118</v>
      </c>
      <c r="I367" s="10" t="s">
        <v>119</v>
      </c>
      <c r="J367" s="10" t="s">
        <v>3448</v>
      </c>
      <c r="K367" s="10" t="s">
        <v>306</v>
      </c>
      <c r="L367" s="10" t="str">
        <f t="shared" si="46"/>
        <v>EDINSON AGUJA MATOMA___</v>
      </c>
      <c r="M367" s="10" t="s">
        <v>122</v>
      </c>
      <c r="N367" s="93">
        <v>1012379356</v>
      </c>
      <c r="O367" s="132"/>
      <c r="P367" t="s">
        <v>3449</v>
      </c>
      <c r="Q367" s="10" t="s">
        <v>124</v>
      </c>
      <c r="R367" t="s">
        <v>125</v>
      </c>
      <c r="T367" s="10"/>
      <c r="U367" s="10"/>
      <c r="V367" s="22"/>
      <c r="W367" s="10"/>
      <c r="X367" s="10"/>
      <c r="Y367" s="10"/>
      <c r="Z367" s="22">
        <v>3005699131</v>
      </c>
      <c r="AA367" s="22">
        <v>0</v>
      </c>
      <c r="AB367" s="118">
        <v>10.37</v>
      </c>
      <c r="AC367" s="10"/>
      <c r="AD367" s="99">
        <v>44246</v>
      </c>
      <c r="AE367" s="108">
        <v>44247</v>
      </c>
      <c r="AG367" s="14">
        <v>44561</v>
      </c>
      <c r="AH367" s="2">
        <f t="shared" si="51"/>
        <v>2199292.8640308585</v>
      </c>
      <c r="AI367" s="113">
        <v>22806667</v>
      </c>
      <c r="AJ367" t="s">
        <v>3450</v>
      </c>
      <c r="AK367" s="10" t="s">
        <v>129</v>
      </c>
      <c r="AL367" s="10">
        <v>255</v>
      </c>
      <c r="AM367" s="2" t="s">
        <v>3451</v>
      </c>
      <c r="AN367" s="2" t="s">
        <v>3428</v>
      </c>
      <c r="AO367" s="10" t="s">
        <v>131</v>
      </c>
      <c r="AP367" s="214" t="s">
        <v>3317</v>
      </c>
      <c r="AQ367" s="24">
        <v>3</v>
      </c>
      <c r="AR367" s="10">
        <f>IFERROR(VLOOKUP(AQ367,PROGRAMAS!D97:E154,2,0), )</f>
        <v>0</v>
      </c>
      <c r="AS367" s="10">
        <v>43</v>
      </c>
      <c r="AT367" s="10" t="str">
        <f>IFERROR(VLOOKUP(AS367,PROGRAMAS!B2:C59,2,0), )</f>
        <v>Cultura ciudadana para la confianza, la convivencia y la participación desde la vida cotidiana</v>
      </c>
      <c r="AU367" s="10">
        <v>2164</v>
      </c>
      <c r="AV367" s="10" t="str">
        <f>IFERROR(VLOOKUP(AU367,PROGRAMAS!G2:I24,2,0), )</f>
        <v>TEUSAQUILLO RESPIRA CONFIANZA Y SEGURIDAD CIUDADANA</v>
      </c>
      <c r="AW367" s="22">
        <v>1</v>
      </c>
      <c r="AX367" s="22">
        <v>1</v>
      </c>
      <c r="AY367" s="22"/>
      <c r="AZ367" s="22"/>
      <c r="BA367" s="22"/>
      <c r="BB367" s="22"/>
      <c r="BC367" s="22"/>
      <c r="BN367" s="5"/>
      <c r="BY367" s="113">
        <v>1100000</v>
      </c>
      <c r="BZ367" s="24">
        <v>0</v>
      </c>
      <c r="CA367" s="24">
        <v>15</v>
      </c>
      <c r="CB367" s="145">
        <v>44576</v>
      </c>
      <c r="CO367" s="5">
        <f t="shared" si="47"/>
        <v>1100000</v>
      </c>
      <c r="CP367" s="77">
        <f t="shared" si="48"/>
        <v>0</v>
      </c>
      <c r="CQ367" s="77">
        <f t="shared" si="49"/>
        <v>15</v>
      </c>
      <c r="CR367" s="117">
        <v>44576</v>
      </c>
      <c r="CS367" s="5">
        <f t="shared" si="50"/>
        <v>23906667</v>
      </c>
      <c r="CT367" s="5"/>
      <c r="CU367" s="10"/>
      <c r="CW367" s="10" t="s">
        <v>132</v>
      </c>
      <c r="CX367" s="10" t="s">
        <v>133</v>
      </c>
      <c r="CZ367" s="10" t="s">
        <v>134</v>
      </c>
    </row>
    <row r="368" spans="1:108" ht="16.5" customHeight="1">
      <c r="A368" s="147" t="s">
        <v>599</v>
      </c>
      <c r="B368" s="10">
        <v>2021</v>
      </c>
      <c r="C368" s="16" t="s">
        <v>3452</v>
      </c>
      <c r="D368" s="140" t="s">
        <v>3453</v>
      </c>
      <c r="E368" s="198" t="s">
        <v>3454</v>
      </c>
      <c r="G368" s="10" t="s">
        <v>1987</v>
      </c>
      <c r="H368" s="10" t="s">
        <v>118</v>
      </c>
      <c r="I368" s="10" t="s">
        <v>119</v>
      </c>
      <c r="J368" s="10" t="s">
        <v>3455</v>
      </c>
      <c r="K368" s="10" t="s">
        <v>3456</v>
      </c>
      <c r="L368" s="10" t="str">
        <f t="shared" si="46"/>
        <v>MARIA ALEJANDRA BURBANO BENAVIDES_OSCAR FELIPE ÁVILA BLANCO__</v>
      </c>
      <c r="M368" s="10" t="s">
        <v>122</v>
      </c>
      <c r="N368" s="93">
        <v>1113658337</v>
      </c>
      <c r="O368" s="132"/>
      <c r="P368" s="10" t="s">
        <v>123</v>
      </c>
      <c r="Q368" s="10" t="s">
        <v>124</v>
      </c>
      <c r="R368" t="s">
        <v>3457</v>
      </c>
      <c r="T368" s="10"/>
      <c r="U368" s="10"/>
      <c r="V368" s="22"/>
      <c r="W368" s="10"/>
      <c r="X368" s="10"/>
      <c r="Y368" s="10"/>
      <c r="Z368" s="22">
        <v>3123795249</v>
      </c>
      <c r="AA368" s="22">
        <v>0</v>
      </c>
      <c r="AB368" s="118">
        <v>10</v>
      </c>
      <c r="AD368" s="99">
        <v>44246</v>
      </c>
      <c r="AE368" s="108">
        <v>44249</v>
      </c>
      <c r="AG368" s="14">
        <v>44551</v>
      </c>
      <c r="AH368" s="2">
        <f t="shared" si="51"/>
        <v>5500000</v>
      </c>
      <c r="AI368" s="113">
        <v>55000000</v>
      </c>
      <c r="AJ368" t="s">
        <v>3458</v>
      </c>
      <c r="AK368" s="10" t="s">
        <v>129</v>
      </c>
      <c r="AL368" s="10">
        <v>256</v>
      </c>
      <c r="AM368" s="2" t="s">
        <v>3459</v>
      </c>
      <c r="AN368" s="2" t="s">
        <v>3428</v>
      </c>
      <c r="AO368" s="10" t="s">
        <v>131</v>
      </c>
      <c r="AP368" s="214" t="s">
        <v>3210</v>
      </c>
      <c r="AQ368" s="24">
        <v>5</v>
      </c>
      <c r="AR368" s="10">
        <f>IFERROR(VLOOKUP(AQ368,PROGRAMAS!D98:E155,2,0), )</f>
        <v>0</v>
      </c>
      <c r="AS368" s="10">
        <v>57</v>
      </c>
      <c r="AT368" s="10" t="str">
        <f>IFERROR(VLOOKUP(AS368,PROGRAMAS!B2:C59,2,0), )</f>
        <v>Gestión pública local</v>
      </c>
      <c r="AU368" s="10">
        <v>2169</v>
      </c>
      <c r="AV368" s="10" t="str">
        <f>IFERROR(VLOOKUP(AU368,PROGRAMAS!G2:I24,2,0), )</f>
        <v>FORTALECIMIENTO INSTITUCIONAL Y RENDICIÓN DE CUENTAS</v>
      </c>
      <c r="AW368" s="22"/>
      <c r="AX368" s="22"/>
      <c r="AY368" s="22">
        <v>1</v>
      </c>
      <c r="AZ368" s="22"/>
      <c r="BA368" s="22"/>
      <c r="BB368" s="22"/>
      <c r="BC368" s="22"/>
      <c r="BD368" s="71">
        <v>44489</v>
      </c>
      <c r="BN368" s="5" t="s">
        <v>364</v>
      </c>
      <c r="BO368" s="24">
        <v>81715536</v>
      </c>
      <c r="BP368" s="2" t="s">
        <v>3460</v>
      </c>
      <c r="BY368" s="113">
        <v>0</v>
      </c>
      <c r="CO368" s="5">
        <f t="shared" si="47"/>
        <v>0</v>
      </c>
      <c r="CP368" s="77">
        <f t="shared" si="48"/>
        <v>0</v>
      </c>
      <c r="CQ368" s="77">
        <f t="shared" si="49"/>
        <v>0</v>
      </c>
      <c r="CR368" s="117">
        <v>44551</v>
      </c>
      <c r="CS368" s="5">
        <f t="shared" si="50"/>
        <v>55000000</v>
      </c>
      <c r="CT368" s="5"/>
      <c r="CU368" s="10"/>
      <c r="CW368" s="10" t="s">
        <v>132</v>
      </c>
      <c r="CX368" s="10" t="s">
        <v>133</v>
      </c>
      <c r="CZ368" s="10" t="s">
        <v>3461</v>
      </c>
      <c r="DA368" s="122" t="s">
        <v>3462</v>
      </c>
      <c r="DB368" s="122" t="s">
        <v>3463</v>
      </c>
      <c r="DC368" s="14">
        <v>44377</v>
      </c>
      <c r="DD368" s="14"/>
    </row>
    <row r="369" spans="1:108" ht="16.5" customHeight="1">
      <c r="A369" s="147" t="s">
        <v>606</v>
      </c>
      <c r="B369" s="10">
        <v>2021</v>
      </c>
      <c r="C369" s="16" t="s">
        <v>3464</v>
      </c>
      <c r="D369" s="140" t="s">
        <v>3465</v>
      </c>
      <c r="E369" s="198" t="s">
        <v>3466</v>
      </c>
      <c r="G369" s="10" t="s">
        <v>1987</v>
      </c>
      <c r="H369" s="10" t="s">
        <v>118</v>
      </c>
      <c r="I369" s="10" t="s">
        <v>119</v>
      </c>
      <c r="J369" s="10" t="s">
        <v>3467</v>
      </c>
      <c r="K369" s="10" t="s">
        <v>3468</v>
      </c>
      <c r="L369" s="10" t="str">
        <f t="shared" si="46"/>
        <v>JAIME ALBERTO ROJAS PATERNINA___</v>
      </c>
      <c r="M369" s="10" t="s">
        <v>122</v>
      </c>
      <c r="N369" s="93">
        <v>1110474945</v>
      </c>
      <c r="O369" s="132"/>
      <c r="P369" s="10" t="s">
        <v>123</v>
      </c>
      <c r="Q369" s="10" t="s">
        <v>124</v>
      </c>
      <c r="R369" t="s">
        <v>3469</v>
      </c>
      <c r="T369" s="10"/>
      <c r="U369" s="10"/>
      <c r="V369" s="22"/>
      <c r="W369" s="10"/>
      <c r="X369" s="10"/>
      <c r="Y369" s="10"/>
      <c r="Z369" s="22">
        <v>3222189412</v>
      </c>
      <c r="AA369" s="22">
        <v>0</v>
      </c>
      <c r="AB369" s="118">
        <v>8</v>
      </c>
      <c r="AC369" s="10"/>
      <c r="AD369" s="99">
        <v>44246</v>
      </c>
      <c r="AE369" s="108">
        <v>44249</v>
      </c>
      <c r="AG369" s="14">
        <v>44490</v>
      </c>
      <c r="AH369" s="2">
        <f t="shared" si="51"/>
        <v>3375000</v>
      </c>
      <c r="AI369" s="113">
        <v>27000000</v>
      </c>
      <c r="AJ369" t="s">
        <v>3470</v>
      </c>
      <c r="AK369" s="10" t="s">
        <v>129</v>
      </c>
      <c r="AL369" s="10">
        <v>257</v>
      </c>
      <c r="AM369" s="2" t="s">
        <v>3471</v>
      </c>
      <c r="AN369" s="2" t="s">
        <v>3428</v>
      </c>
      <c r="AO369" s="10" t="s">
        <v>131</v>
      </c>
      <c r="AP369" s="214" t="s">
        <v>3472</v>
      </c>
      <c r="AQ369" s="24">
        <v>5</v>
      </c>
      <c r="AR369" s="10">
        <f>IFERROR(VLOOKUP(AQ369,PROGRAMAS!D99:E156,2,0), )</f>
        <v>0</v>
      </c>
      <c r="AS369" s="10">
        <v>55</v>
      </c>
      <c r="AT369" s="10" t="str">
        <f>IFERROR(VLOOKUP(AS369,PROGRAMAS!B2:C59,2,0), )</f>
        <v>Fortalecimiento de cultura ciudadana y su institucionalidad</v>
      </c>
      <c r="AU369" s="10">
        <v>2158</v>
      </c>
      <c r="AV369" s="10" t="str">
        <f>IFERROR(VLOOKUP(AU369,PROGRAMAS!G2:I24,2,0), )</f>
        <v>TEUSAQUILLO, UN NUEVO CONTRATO SOCIAL PARA LA PARTICIPACIÓN</v>
      </c>
      <c r="AW369" s="22"/>
      <c r="AX369" s="22"/>
      <c r="AY369" s="22"/>
      <c r="AZ369" s="22"/>
      <c r="BA369" s="22"/>
      <c r="BB369" s="22"/>
      <c r="BC369" s="22"/>
      <c r="BN369" s="5"/>
      <c r="BY369" s="113">
        <v>0</v>
      </c>
      <c r="CO369" s="5">
        <f t="shared" si="47"/>
        <v>0</v>
      </c>
      <c r="CP369" s="77">
        <f t="shared" si="48"/>
        <v>0</v>
      </c>
      <c r="CQ369" s="77">
        <f t="shared" si="49"/>
        <v>0</v>
      </c>
      <c r="CR369" s="14">
        <v>44490</v>
      </c>
      <c r="CS369" s="5">
        <f t="shared" si="50"/>
        <v>27000000</v>
      </c>
      <c r="CT369" s="5"/>
      <c r="CU369" s="10"/>
      <c r="CW369" s="10" t="s">
        <v>132</v>
      </c>
      <c r="CX369" s="10" t="s">
        <v>133</v>
      </c>
      <c r="CZ369" s="10" t="s">
        <v>3461</v>
      </c>
      <c r="DA369" s="10" t="s">
        <v>3225</v>
      </c>
      <c r="DB369" s="122" t="s">
        <v>3278</v>
      </c>
      <c r="DC369" s="122" t="s">
        <v>3279</v>
      </c>
    </row>
    <row r="370" spans="1:108" ht="16.5" customHeight="1">
      <c r="A370" s="147" t="s">
        <v>612</v>
      </c>
      <c r="B370" s="10">
        <v>2021</v>
      </c>
      <c r="C370" s="16" t="s">
        <v>3473</v>
      </c>
      <c r="D370" s="140" t="s">
        <v>3474</v>
      </c>
      <c r="E370" s="198" t="s">
        <v>3475</v>
      </c>
      <c r="G370" s="10" t="s">
        <v>1987</v>
      </c>
      <c r="H370" s="10" t="s">
        <v>118</v>
      </c>
      <c r="I370" s="10" t="s">
        <v>119</v>
      </c>
      <c r="J370" s="10" t="s">
        <v>3476</v>
      </c>
      <c r="K370" s="10" t="s">
        <v>3477</v>
      </c>
      <c r="L370" s="10" t="str">
        <f t="shared" si="46"/>
        <v>ANGELA TATIANA TUNJANO REYES_NUBIA MARCELA MONSALVE GUIZA__</v>
      </c>
      <c r="M370" s="10" t="s">
        <v>122</v>
      </c>
      <c r="N370" s="93">
        <v>53139097</v>
      </c>
      <c r="O370" s="132"/>
      <c r="P370" t="s">
        <v>3478</v>
      </c>
      <c r="Q370" s="10" t="s">
        <v>124</v>
      </c>
      <c r="R370" t="s">
        <v>3412</v>
      </c>
      <c r="T370" s="10"/>
      <c r="U370" s="10"/>
      <c r="V370" s="22"/>
      <c r="W370" s="10"/>
      <c r="X370" s="10"/>
      <c r="Y370" s="10"/>
      <c r="Z370" s="22">
        <v>3006498534</v>
      </c>
      <c r="AA370" s="22">
        <v>0</v>
      </c>
      <c r="AB370" s="118">
        <v>6</v>
      </c>
      <c r="AD370" s="99">
        <v>44246</v>
      </c>
      <c r="AE370" s="108">
        <v>44249</v>
      </c>
      <c r="AG370" s="14">
        <v>44429</v>
      </c>
      <c r="AH370" s="2">
        <f t="shared" si="51"/>
        <v>4700000</v>
      </c>
      <c r="AI370" s="113">
        <v>28200000</v>
      </c>
      <c r="AJ370" t="s">
        <v>3479</v>
      </c>
      <c r="AK370" s="10" t="s">
        <v>129</v>
      </c>
      <c r="AL370" s="10">
        <v>252</v>
      </c>
      <c r="AM370" s="2" t="s">
        <v>3480</v>
      </c>
      <c r="AN370" s="2" t="s">
        <v>3428</v>
      </c>
      <c r="AO370" s="10" t="s">
        <v>131</v>
      </c>
      <c r="AP370" s="214" t="s">
        <v>3210</v>
      </c>
      <c r="AQ370" s="24">
        <v>5</v>
      </c>
      <c r="AR370" s="10">
        <f>IFERROR(VLOOKUP(AQ370,PROGRAMAS!D100:E157,2,0), )</f>
        <v>0</v>
      </c>
      <c r="AS370" s="10">
        <v>57</v>
      </c>
      <c r="AT370" s="10" t="str">
        <f>IFERROR(VLOOKUP(AS370,PROGRAMAS!B2:C59,2,0), )</f>
        <v>Gestión pública local</v>
      </c>
      <c r="AU370" s="10">
        <v>2169</v>
      </c>
      <c r="AV370" s="10" t="str">
        <f>IFERROR(VLOOKUP(AU370,PROGRAMAS!G2:I24,2,0), )</f>
        <v>FORTALECIMIENTO INSTITUCIONAL Y RENDICIÓN DE CUENTAS</v>
      </c>
      <c r="AW370" s="22"/>
      <c r="AX370" s="22"/>
      <c r="AY370" s="22">
        <v>1</v>
      </c>
      <c r="AZ370" s="22"/>
      <c r="BA370" s="22"/>
      <c r="BB370" s="22"/>
      <c r="BC370" s="22"/>
      <c r="BD370" s="71">
        <v>44341</v>
      </c>
      <c r="BN370" s="5" t="s">
        <v>364</v>
      </c>
      <c r="BO370" s="24">
        <v>52529141</v>
      </c>
      <c r="BP370" s="2" t="s">
        <v>3481</v>
      </c>
      <c r="BY370" s="113">
        <v>0</v>
      </c>
      <c r="CO370" s="5">
        <f t="shared" si="47"/>
        <v>0</v>
      </c>
      <c r="CP370" s="77">
        <f t="shared" si="48"/>
        <v>0</v>
      </c>
      <c r="CQ370" s="77">
        <f t="shared" si="49"/>
        <v>0</v>
      </c>
      <c r="CR370" s="117">
        <v>44429</v>
      </c>
      <c r="CS370" s="5">
        <f t="shared" si="50"/>
        <v>28200000</v>
      </c>
      <c r="CT370" s="5"/>
      <c r="CU370" s="10"/>
      <c r="CW370" s="10" t="s">
        <v>132</v>
      </c>
      <c r="CX370" s="10" t="s">
        <v>133</v>
      </c>
      <c r="CZ370" s="10" t="s">
        <v>134</v>
      </c>
      <c r="DA370" s="10" t="s">
        <v>3052</v>
      </c>
      <c r="DB370" s="122" t="s">
        <v>3278</v>
      </c>
      <c r="DC370" s="122" t="s">
        <v>3279</v>
      </c>
    </row>
    <row r="371" spans="1:108" ht="16.5" customHeight="1">
      <c r="A371" s="147" t="s">
        <v>618</v>
      </c>
      <c r="B371" s="10">
        <v>2021</v>
      </c>
      <c r="C371" s="16" t="s">
        <v>3482</v>
      </c>
      <c r="D371" s="140" t="s">
        <v>3483</v>
      </c>
      <c r="E371" s="198" t="s">
        <v>3484</v>
      </c>
      <c r="G371" s="10" t="s">
        <v>1987</v>
      </c>
      <c r="H371" s="10" t="s">
        <v>118</v>
      </c>
      <c r="I371" s="10" t="s">
        <v>119</v>
      </c>
      <c r="J371" s="10" t="s">
        <v>3485</v>
      </c>
      <c r="K371" s="10" t="s">
        <v>3486</v>
      </c>
      <c r="L371" s="10" t="str">
        <f t="shared" si="46"/>
        <v>KAREN JULIANA JARA RIVEROS___</v>
      </c>
      <c r="M371" s="10" t="s">
        <v>122</v>
      </c>
      <c r="N371" s="93">
        <v>1018407386</v>
      </c>
      <c r="O371" s="132"/>
      <c r="P371" s="10" t="s">
        <v>123</v>
      </c>
      <c r="Q371" s="10" t="s">
        <v>124</v>
      </c>
      <c r="R371" t="s">
        <v>3207</v>
      </c>
      <c r="T371" s="10"/>
      <c r="U371" s="10"/>
      <c r="V371" s="22"/>
      <c r="W371" s="10"/>
      <c r="X371" s="10"/>
      <c r="Y371" s="10"/>
      <c r="Z371" s="22">
        <v>3133622536</v>
      </c>
      <c r="AA371" s="22">
        <v>0</v>
      </c>
      <c r="AB371" s="118">
        <v>8</v>
      </c>
      <c r="AC371" s="10"/>
      <c r="AD371" s="99">
        <v>44246</v>
      </c>
      <c r="AE371" s="108">
        <v>44249</v>
      </c>
      <c r="AG371" s="14">
        <v>44490</v>
      </c>
      <c r="AH371" s="2">
        <f t="shared" si="51"/>
        <v>4250000</v>
      </c>
      <c r="AI371" s="113">
        <v>34000000</v>
      </c>
      <c r="AJ371" t="s">
        <v>3487</v>
      </c>
      <c r="AK371" s="10" t="s">
        <v>129</v>
      </c>
      <c r="AL371" s="10">
        <v>253</v>
      </c>
      <c r="AM371" s="2" t="s">
        <v>3488</v>
      </c>
      <c r="AN371" s="2" t="s">
        <v>3428</v>
      </c>
      <c r="AO371" s="10" t="s">
        <v>131</v>
      </c>
      <c r="AP371" s="214" t="s">
        <v>3200</v>
      </c>
      <c r="AQ371" s="24">
        <v>5</v>
      </c>
      <c r="AR371" s="10">
        <f>IFERROR(VLOOKUP(AQ371,PROGRAMAS!D101:E158,2,0), )</f>
        <v>0</v>
      </c>
      <c r="AS371" s="10">
        <v>57</v>
      </c>
      <c r="AT371" s="10" t="str">
        <f>IFERROR(VLOOKUP(AS371,PROGRAMAS!B2:C59,2,0), )</f>
        <v>Gestión pública local</v>
      </c>
      <c r="AU371" s="10">
        <v>2172</v>
      </c>
      <c r="AV371" s="10" t="str">
        <f>IFERROR(VLOOKUP(AU371,PROGRAMAS!G2:I24,2,0), )</f>
        <v>TEUSAQUILLO CON ACCIONES DE INSPECCIÓN, VIGILANCIA Y CONTROL DE MANERA TRANSPARENTE.</v>
      </c>
      <c r="AW371" s="22"/>
      <c r="AX371" s="22"/>
      <c r="AY371" s="22"/>
      <c r="AZ371" s="22"/>
      <c r="BA371" s="22"/>
      <c r="BB371" s="22"/>
      <c r="BC371" s="22"/>
      <c r="BN371" s="5"/>
      <c r="BY371" s="113">
        <v>0</v>
      </c>
      <c r="CO371" s="5">
        <f t="shared" si="47"/>
        <v>0</v>
      </c>
      <c r="CP371" s="77">
        <f t="shared" si="48"/>
        <v>0</v>
      </c>
      <c r="CQ371" s="77">
        <f t="shared" si="49"/>
        <v>0</v>
      </c>
      <c r="CR371" s="117">
        <v>44490</v>
      </c>
      <c r="CS371" s="5">
        <f t="shared" si="50"/>
        <v>34000000</v>
      </c>
      <c r="CT371" s="5"/>
      <c r="CU371" s="10"/>
      <c r="CW371" s="10" t="s">
        <v>132</v>
      </c>
      <c r="CX371" s="10" t="s">
        <v>133</v>
      </c>
      <c r="CZ371" s="10" t="s">
        <v>3034</v>
      </c>
    </row>
    <row r="372" spans="1:108" ht="16.5" customHeight="1">
      <c r="A372" s="147" t="s">
        <v>624</v>
      </c>
      <c r="B372" s="10">
        <v>2021</v>
      </c>
      <c r="C372" s="16" t="s">
        <v>3489</v>
      </c>
      <c r="D372" s="140" t="s">
        <v>3490</v>
      </c>
      <c r="E372" s="198" t="s">
        <v>3491</v>
      </c>
      <c r="G372" s="10" t="s">
        <v>1987</v>
      </c>
      <c r="H372" s="10" t="s">
        <v>118</v>
      </c>
      <c r="I372" s="10" t="s">
        <v>119</v>
      </c>
      <c r="J372" s="10" t="s">
        <v>3492</v>
      </c>
      <c r="K372" s="10" t="s">
        <v>3493</v>
      </c>
      <c r="L372" s="10" t="str">
        <f t="shared" si="46"/>
        <v>ANA MARIA VEGA GUERRERO _HORACIO SANTANA CAICEDO__</v>
      </c>
      <c r="M372" s="10" t="s">
        <v>122</v>
      </c>
      <c r="N372" s="93">
        <v>1085285107</v>
      </c>
      <c r="O372" s="132"/>
      <c r="P372" t="s">
        <v>709</v>
      </c>
      <c r="Q372" s="10" t="s">
        <v>124</v>
      </c>
      <c r="R372" t="s">
        <v>3207</v>
      </c>
      <c r="T372" s="10"/>
      <c r="U372" s="10"/>
      <c r="V372" s="22"/>
      <c r="W372" s="10"/>
      <c r="X372" s="10"/>
      <c r="Y372" s="10"/>
      <c r="Z372" s="22">
        <v>3142769547</v>
      </c>
      <c r="AA372" s="22">
        <v>0</v>
      </c>
      <c r="AB372" s="118">
        <v>6</v>
      </c>
      <c r="AD372" s="99">
        <v>44247</v>
      </c>
      <c r="AE372" s="108">
        <v>44259</v>
      </c>
      <c r="AG372" s="14">
        <v>44442</v>
      </c>
      <c r="AH372" s="2">
        <f t="shared" si="51"/>
        <v>4700000</v>
      </c>
      <c r="AI372" s="113">
        <v>28200000</v>
      </c>
      <c r="AJ372" t="s">
        <v>3494</v>
      </c>
      <c r="AK372" s="10" t="s">
        <v>129</v>
      </c>
      <c r="AL372" s="11"/>
      <c r="AM372" s="149"/>
      <c r="AN372" s="149"/>
      <c r="AO372" s="10" t="s">
        <v>131</v>
      </c>
      <c r="AP372" s="214" t="s">
        <v>3210</v>
      </c>
      <c r="AQ372" s="24">
        <v>5</v>
      </c>
      <c r="AR372" s="10">
        <f>IFERROR(VLOOKUP(AQ372,PROGRAMAS!D102:E159,2,0), )</f>
        <v>0</v>
      </c>
      <c r="AS372" s="10">
        <v>57</v>
      </c>
      <c r="AT372" s="10" t="str">
        <f>IFERROR(VLOOKUP(AS372,PROGRAMAS!B2:C59,2,0), )</f>
        <v>Gestión pública local</v>
      </c>
      <c r="AU372" s="10">
        <v>2169</v>
      </c>
      <c r="AV372" s="10" t="str">
        <f>IFERROR(VLOOKUP(AU372,PROGRAMAS!G2:I24,2,0), )</f>
        <v>FORTALECIMIENTO INSTITUCIONAL Y RENDICIÓN DE CUENTAS</v>
      </c>
      <c r="AW372" s="22">
        <v>1</v>
      </c>
      <c r="AX372" s="22">
        <v>1</v>
      </c>
      <c r="AY372" s="22">
        <v>1</v>
      </c>
      <c r="AZ372" s="22"/>
      <c r="BA372" s="22"/>
      <c r="BB372" s="22"/>
      <c r="BC372" s="22"/>
      <c r="BD372" s="71">
        <v>44292</v>
      </c>
      <c r="BN372" s="5" t="s">
        <v>364</v>
      </c>
      <c r="BO372" s="24">
        <v>79317340</v>
      </c>
      <c r="BP372" s="2" t="s">
        <v>3495</v>
      </c>
      <c r="BY372" s="113">
        <v>14100000</v>
      </c>
      <c r="BZ372" s="24">
        <v>3</v>
      </c>
      <c r="CA372" s="24">
        <v>0</v>
      </c>
      <c r="CB372" s="145">
        <v>44533</v>
      </c>
      <c r="CO372" s="5">
        <f t="shared" si="47"/>
        <v>14100000</v>
      </c>
      <c r="CP372" s="77">
        <f t="shared" si="48"/>
        <v>3</v>
      </c>
      <c r="CQ372" s="77">
        <f t="shared" si="49"/>
        <v>0</v>
      </c>
      <c r="CR372" s="117">
        <v>44533</v>
      </c>
      <c r="CS372" s="5">
        <f t="shared" si="50"/>
        <v>42300000</v>
      </c>
      <c r="CT372" s="5"/>
      <c r="CU372" s="10"/>
      <c r="CW372" s="10" t="s">
        <v>132</v>
      </c>
      <c r="CX372" s="10" t="s">
        <v>133</v>
      </c>
      <c r="CZ372" s="10" t="s">
        <v>3034</v>
      </c>
      <c r="DA372" s="10" t="s">
        <v>3052</v>
      </c>
      <c r="DB372" s="122" t="s">
        <v>3496</v>
      </c>
      <c r="DC372" s="122" t="s">
        <v>3497</v>
      </c>
    </row>
    <row r="373" spans="1:108" ht="16.5" customHeight="1">
      <c r="A373" s="147" t="s">
        <v>635</v>
      </c>
      <c r="B373" s="10">
        <v>2021</v>
      </c>
      <c r="C373" s="16" t="s">
        <v>3498</v>
      </c>
      <c r="D373" s="140" t="s">
        <v>3499</v>
      </c>
      <c r="E373" s="198" t="s">
        <v>3500</v>
      </c>
      <c r="G373" s="10" t="s">
        <v>1987</v>
      </c>
      <c r="H373" s="10" t="s">
        <v>118</v>
      </c>
      <c r="I373" s="10" t="s">
        <v>119</v>
      </c>
      <c r="J373" s="10" t="s">
        <v>3501</v>
      </c>
      <c r="K373" s="10" t="s">
        <v>3502</v>
      </c>
      <c r="L373" s="10" t="str">
        <f t="shared" si="46"/>
        <v xml:space="preserve"> DIEGO ALEJANDRO CASTELLANOS CASTILLO___</v>
      </c>
      <c r="M373" s="10" t="s">
        <v>122</v>
      </c>
      <c r="N373" s="93">
        <v>1024470372</v>
      </c>
      <c r="O373" s="132"/>
      <c r="P373" s="10" t="s">
        <v>123</v>
      </c>
      <c r="Q373" s="10" t="s">
        <v>124</v>
      </c>
      <c r="R373" t="s">
        <v>3503</v>
      </c>
      <c r="T373" s="10"/>
      <c r="U373" s="10"/>
      <c r="V373" s="22"/>
      <c r="W373" s="10"/>
      <c r="X373" s="10"/>
      <c r="Y373" s="10"/>
      <c r="Z373" s="22">
        <v>8031351</v>
      </c>
      <c r="AA373" s="22">
        <v>0</v>
      </c>
      <c r="AB373" s="118">
        <v>10</v>
      </c>
      <c r="AC373" s="10"/>
      <c r="AD373" s="99">
        <v>44250</v>
      </c>
      <c r="AE373" s="108">
        <v>44251</v>
      </c>
      <c r="AG373" s="14">
        <v>44553</v>
      </c>
      <c r="AH373" s="2">
        <f t="shared" si="51"/>
        <v>2540000</v>
      </c>
      <c r="AI373" s="113">
        <v>25400000</v>
      </c>
      <c r="AJ373" t="s">
        <v>3504</v>
      </c>
      <c r="AK373" s="10" t="s">
        <v>129</v>
      </c>
      <c r="AL373" s="10">
        <v>300</v>
      </c>
      <c r="AM373" s="2" t="s">
        <v>3505</v>
      </c>
      <c r="AN373" s="2" t="s">
        <v>3506</v>
      </c>
      <c r="AO373" s="10" t="s">
        <v>131</v>
      </c>
      <c r="AP373" s="2" t="s">
        <v>3248</v>
      </c>
      <c r="AQ373" s="24">
        <v>1</v>
      </c>
      <c r="AR373" s="10">
        <f>IFERROR(VLOOKUP(AQ373,PROGRAMAS!D103:E160,2,0), )</f>
        <v>0</v>
      </c>
      <c r="AS373" s="10">
        <v>6</v>
      </c>
      <c r="AT373" s="10" t="str">
        <f>IFERROR(VLOOKUP(AS373,PROGRAMAS!B2:C59,2,0), )</f>
        <v>Sistema Distrital de Cuidado</v>
      </c>
      <c r="AU373" s="10">
        <v>2094</v>
      </c>
      <c r="AV373" s="10" t="str">
        <f>IFERROR(VLOOKUP(AU373,PROGRAMAS!G2:I24,2,0), )</f>
        <v>TEUSAQUILLO CONSTRUYENDO ACCIONES PARA EL FORTALECIMIENTO DE CAPACIDADES DE LA GENTE, LA REACTIVACIÓN ECONÓMICA Y EL IMPULSO EMPRESARIAL E INDUSTRIAL DE LA LOCALIDAD.</v>
      </c>
      <c r="AW373" s="22"/>
      <c r="AX373" s="22"/>
      <c r="AY373" s="22"/>
      <c r="AZ373" s="22"/>
      <c r="BA373" s="22"/>
      <c r="BB373" s="22"/>
      <c r="BC373" s="22"/>
      <c r="BN373" s="5"/>
      <c r="BY373" s="113">
        <v>0</v>
      </c>
      <c r="CO373" s="5">
        <f t="shared" si="47"/>
        <v>0</v>
      </c>
      <c r="CP373" s="77">
        <f t="shared" si="48"/>
        <v>0</v>
      </c>
      <c r="CQ373" s="77">
        <f t="shared" si="49"/>
        <v>0</v>
      </c>
      <c r="CR373" s="117">
        <v>44553</v>
      </c>
      <c r="CS373" s="5">
        <f t="shared" si="50"/>
        <v>25400000</v>
      </c>
      <c r="CT373" s="5"/>
      <c r="CU373" s="10"/>
      <c r="CW373" s="10" t="s">
        <v>132</v>
      </c>
      <c r="CX373" s="10" t="s">
        <v>133</v>
      </c>
      <c r="CZ373" s="10" t="s">
        <v>3034</v>
      </c>
      <c r="DA373" s="10" t="s">
        <v>3507</v>
      </c>
      <c r="DB373" s="122" t="s">
        <v>3278</v>
      </c>
      <c r="DC373" s="122" t="s">
        <v>3279</v>
      </c>
    </row>
    <row r="374" spans="1:108" ht="16.5" customHeight="1">
      <c r="A374" s="147" t="s">
        <v>649</v>
      </c>
      <c r="B374" s="10">
        <v>2021</v>
      </c>
      <c r="C374" s="16" t="s">
        <v>3508</v>
      </c>
      <c r="D374" s="140" t="s">
        <v>3509</v>
      </c>
      <c r="E374" s="198" t="s">
        <v>3510</v>
      </c>
      <c r="G374" s="10" t="s">
        <v>1987</v>
      </c>
      <c r="H374" s="10" t="s">
        <v>118</v>
      </c>
      <c r="I374" s="10" t="s">
        <v>119</v>
      </c>
      <c r="J374" s="10" t="s">
        <v>3511</v>
      </c>
      <c r="K374" s="10" t="s">
        <v>1114</v>
      </c>
      <c r="L374" s="10" t="str">
        <f t="shared" si="46"/>
        <v>OSCAR FELIPE AVILA BLANCO___</v>
      </c>
      <c r="M374" s="10" t="s">
        <v>122</v>
      </c>
      <c r="N374" s="93">
        <v>81715536</v>
      </c>
      <c r="O374" s="132"/>
      <c r="P374" s="10" t="s">
        <v>123</v>
      </c>
      <c r="Q374" s="10" t="s">
        <v>124</v>
      </c>
      <c r="R374" t="s">
        <v>3512</v>
      </c>
      <c r="T374" s="10"/>
      <c r="U374" s="10"/>
      <c r="V374" s="22"/>
      <c r="W374" s="10"/>
      <c r="X374" s="10"/>
      <c r="Y374" s="10"/>
      <c r="Z374" s="22">
        <v>7925819</v>
      </c>
      <c r="AA374" s="22">
        <v>0</v>
      </c>
      <c r="AB374" s="118">
        <v>10</v>
      </c>
      <c r="AD374" s="99">
        <v>44250</v>
      </c>
      <c r="AE374" s="108">
        <v>44251</v>
      </c>
      <c r="AG374" s="215">
        <v>44207</v>
      </c>
      <c r="AH374" s="2">
        <f t="shared" si="51"/>
        <v>2540000</v>
      </c>
      <c r="AI374" s="113">
        <v>25400000</v>
      </c>
      <c r="AJ374" t="s">
        <v>3513</v>
      </c>
      <c r="AK374" s="10" t="s">
        <v>129</v>
      </c>
      <c r="AL374" s="10">
        <v>301</v>
      </c>
      <c r="AM374" s="2" t="s">
        <v>3514</v>
      </c>
      <c r="AN374" s="2" t="s">
        <v>3506</v>
      </c>
      <c r="AO374" s="10" t="s">
        <v>131</v>
      </c>
      <c r="AP374" s="214" t="s">
        <v>3248</v>
      </c>
      <c r="AQ374" s="24">
        <v>1</v>
      </c>
      <c r="AR374" s="10">
        <f>IFERROR(VLOOKUP(AQ374,PROGRAMAS!D104:E161,2,0), )</f>
        <v>0</v>
      </c>
      <c r="AS374" s="10">
        <v>6</v>
      </c>
      <c r="AT374" s="10" t="str">
        <f>IFERROR(VLOOKUP(AS374,PROGRAMAS!B2:C59,2,0), )</f>
        <v>Sistema Distrital de Cuidado</v>
      </c>
      <c r="AU374" s="10">
        <v>2094</v>
      </c>
      <c r="AV374" s="10" t="str">
        <f>IFERROR(VLOOKUP(AU374,PROGRAMAS!G2:I24,2,0), )</f>
        <v>TEUSAQUILLO CONSTRUYENDO ACCIONES PARA EL FORTALECIMIENTO DE CAPACIDADES DE LA GENTE, LA REACTIVACIÓN ECONÓMICA Y EL IMPULSO EMPRESARIAL E INDUSTRIAL DE LA LOCALIDAD.</v>
      </c>
      <c r="AW374" s="22"/>
      <c r="AX374" s="22"/>
      <c r="AY374" s="22">
        <v>1</v>
      </c>
      <c r="AZ374" s="22">
        <v>2</v>
      </c>
      <c r="BA374" s="22"/>
      <c r="BB374" s="22"/>
      <c r="BC374" s="22"/>
      <c r="BD374" s="71">
        <v>44508</v>
      </c>
      <c r="BG374" s="71">
        <v>44488</v>
      </c>
      <c r="BH374" s="71">
        <v>44491</v>
      </c>
      <c r="BK374" s="71">
        <v>44491</v>
      </c>
      <c r="BL374" s="71">
        <v>44508</v>
      </c>
      <c r="BN374" s="5"/>
      <c r="BY374" s="113">
        <v>0</v>
      </c>
      <c r="CO374" s="5">
        <f t="shared" si="47"/>
        <v>0</v>
      </c>
      <c r="CP374" s="77">
        <f t="shared" si="48"/>
        <v>0</v>
      </c>
      <c r="CQ374" s="77">
        <f t="shared" si="49"/>
        <v>0</v>
      </c>
      <c r="CR374" s="14">
        <v>44207</v>
      </c>
      <c r="CS374" s="5">
        <f t="shared" si="50"/>
        <v>25400000</v>
      </c>
      <c r="CT374" s="5"/>
      <c r="CU374" s="10"/>
      <c r="CW374" s="10" t="s">
        <v>132</v>
      </c>
      <c r="CX374" s="10" t="s">
        <v>133</v>
      </c>
      <c r="CZ374" s="10" t="s">
        <v>3034</v>
      </c>
      <c r="DA374" s="10" t="s">
        <v>3507</v>
      </c>
      <c r="DB374" s="122" t="s">
        <v>3278</v>
      </c>
      <c r="DC374" s="122" t="s">
        <v>3279</v>
      </c>
    </row>
    <row r="375" spans="1:108" ht="16.5" customHeight="1">
      <c r="A375" s="147" t="s">
        <v>661</v>
      </c>
      <c r="B375" s="10">
        <v>2021</v>
      </c>
      <c r="C375" s="16" t="s">
        <v>3515</v>
      </c>
      <c r="D375" s="140" t="s">
        <v>3516</v>
      </c>
      <c r="E375" s="198" t="s">
        <v>3517</v>
      </c>
      <c r="G375" s="10" t="s">
        <v>1987</v>
      </c>
      <c r="H375" s="10" t="s">
        <v>118</v>
      </c>
      <c r="I375" s="10" t="s">
        <v>119</v>
      </c>
      <c r="J375" s="10" t="s">
        <v>3518</v>
      </c>
      <c r="K375" s="10" t="s">
        <v>3519</v>
      </c>
      <c r="L375" s="10" t="str">
        <f t="shared" si="46"/>
        <v>JASSON IVAN PINILLOS HINCAPIE _SONIA MARLENE SUAREZ PINEDA__</v>
      </c>
      <c r="M375" s="10" t="s">
        <v>122</v>
      </c>
      <c r="N375" s="93">
        <v>1032439927</v>
      </c>
      <c r="O375" s="132"/>
      <c r="P375" s="10" t="s">
        <v>123</v>
      </c>
      <c r="Q375" s="10" t="s">
        <v>124</v>
      </c>
      <c r="R375" t="s">
        <v>3520</v>
      </c>
      <c r="T375" s="10"/>
      <c r="U375" s="10"/>
      <c r="V375" s="22"/>
      <c r="W375" s="10"/>
      <c r="X375" s="10"/>
      <c r="Y375" s="10"/>
      <c r="Z375" s="22">
        <v>3176806679</v>
      </c>
      <c r="AA375" s="22">
        <v>0</v>
      </c>
      <c r="AB375" s="118">
        <v>10</v>
      </c>
      <c r="AC375" s="10"/>
      <c r="AD375" s="99">
        <v>44251</v>
      </c>
      <c r="AE375" s="108">
        <v>44251</v>
      </c>
      <c r="AG375" s="14">
        <v>44553</v>
      </c>
      <c r="AH375" s="2">
        <f t="shared" si="51"/>
        <v>4500000</v>
      </c>
      <c r="AI375" s="113">
        <v>45000000</v>
      </c>
      <c r="AJ375" t="s">
        <v>3521</v>
      </c>
      <c r="AK375" s="10" t="s">
        <v>129</v>
      </c>
      <c r="AL375" s="10">
        <v>302</v>
      </c>
      <c r="AM375" s="2" t="s">
        <v>3522</v>
      </c>
      <c r="AN375" s="2" t="s">
        <v>3506</v>
      </c>
      <c r="AO375" s="10" t="s">
        <v>131</v>
      </c>
      <c r="AP375" s="214" t="s">
        <v>3317</v>
      </c>
      <c r="AQ375" s="24">
        <v>3</v>
      </c>
      <c r="AR375" s="10">
        <f>IFERROR(VLOOKUP(AQ375,PROGRAMAS!D105:E162,2,0), )</f>
        <v>0</v>
      </c>
      <c r="AS375" s="10">
        <v>43</v>
      </c>
      <c r="AT375" s="10" t="str">
        <f>IFERROR(VLOOKUP(AS375,PROGRAMAS!B2:C59,2,0), )</f>
        <v>Cultura ciudadana para la confianza, la convivencia y la participación desde la vida cotidiana</v>
      </c>
      <c r="AU375" s="10">
        <v>2164</v>
      </c>
      <c r="AV375" s="10" t="str">
        <f>IFERROR(VLOOKUP(AU375,PROGRAMAS!G2:I24,2,0), )</f>
        <v>TEUSAQUILLO RESPIRA CONFIANZA Y SEGURIDAD CIUDADANA</v>
      </c>
      <c r="AW375" s="22">
        <v>1</v>
      </c>
      <c r="AX375" s="22">
        <v>1</v>
      </c>
      <c r="AY375" s="22">
        <v>1</v>
      </c>
      <c r="AZ375" s="22"/>
      <c r="BA375" s="22"/>
      <c r="BB375" s="22"/>
      <c r="BC375" s="22"/>
      <c r="BD375" s="71">
        <v>44463</v>
      </c>
      <c r="BN375" s="5" t="s">
        <v>364</v>
      </c>
      <c r="BO375" s="24">
        <v>52439440</v>
      </c>
      <c r="BP375" s="2" t="s">
        <v>3523</v>
      </c>
      <c r="BY375" s="113">
        <v>4500000</v>
      </c>
      <c r="BZ375" s="24">
        <v>1</v>
      </c>
      <c r="CA375" s="24">
        <v>0</v>
      </c>
      <c r="CB375" s="145">
        <v>44619</v>
      </c>
      <c r="CO375" s="5">
        <f t="shared" si="47"/>
        <v>4500000</v>
      </c>
      <c r="CP375" s="77">
        <f t="shared" si="48"/>
        <v>1</v>
      </c>
      <c r="CQ375" s="77">
        <f t="shared" si="49"/>
        <v>0</v>
      </c>
      <c r="CR375" s="145">
        <v>44619</v>
      </c>
      <c r="CS375" s="5">
        <f t="shared" si="50"/>
        <v>49500000</v>
      </c>
      <c r="CT375" s="5"/>
      <c r="CU375" s="10"/>
      <c r="CW375" s="10" t="s">
        <v>132</v>
      </c>
      <c r="CX375" s="10" t="s">
        <v>133</v>
      </c>
      <c r="CZ375" s="10" t="s">
        <v>3211</v>
      </c>
      <c r="DA375" s="10" t="s">
        <v>3524</v>
      </c>
      <c r="DB375" s="122" t="s">
        <v>3525</v>
      </c>
      <c r="DC375" s="122" t="s">
        <v>3497</v>
      </c>
    </row>
    <row r="376" spans="1:108" ht="16.5" customHeight="1">
      <c r="A376" s="147" t="s">
        <v>672</v>
      </c>
      <c r="B376" s="10">
        <v>2021</v>
      </c>
      <c r="C376" s="16" t="s">
        <v>3526</v>
      </c>
      <c r="D376" s="140" t="s">
        <v>3527</v>
      </c>
      <c r="E376" s="198" t="s">
        <v>3528</v>
      </c>
      <c r="G376" s="10" t="s">
        <v>1987</v>
      </c>
      <c r="H376" s="10" t="s">
        <v>118</v>
      </c>
      <c r="I376" s="10" t="s">
        <v>119</v>
      </c>
      <c r="J376" s="10" t="s">
        <v>3529</v>
      </c>
      <c r="K376" s="10" t="s">
        <v>1458</v>
      </c>
      <c r="L376" s="10" t="str">
        <f t="shared" si="46"/>
        <v>DIANA ALEJANDRA PARRA RODRIGUEZ___</v>
      </c>
      <c r="M376" s="10" t="s">
        <v>122</v>
      </c>
      <c r="N376" s="93">
        <v>1016043898</v>
      </c>
      <c r="O376" s="132"/>
      <c r="P376" s="10" t="s">
        <v>123</v>
      </c>
      <c r="Q376" s="10" t="s">
        <v>124</v>
      </c>
      <c r="R376" t="s">
        <v>3530</v>
      </c>
      <c r="T376" s="10"/>
      <c r="U376" s="10"/>
      <c r="V376" s="22"/>
      <c r="W376" s="10"/>
      <c r="X376" s="10"/>
      <c r="Y376" s="10"/>
      <c r="Z376" s="22">
        <v>3504415857</v>
      </c>
      <c r="AA376" s="22">
        <v>0</v>
      </c>
      <c r="AB376" s="118">
        <v>8</v>
      </c>
      <c r="AD376" s="108">
        <v>44493</v>
      </c>
      <c r="AE376" s="108">
        <v>44493</v>
      </c>
      <c r="AG376" s="14">
        <v>44554</v>
      </c>
      <c r="AH376" s="149">
        <f t="shared" si="51"/>
        <v>0</v>
      </c>
      <c r="AI376" s="227">
        <v>0</v>
      </c>
      <c r="AJ376" t="s">
        <v>3531</v>
      </c>
      <c r="AK376" s="10" t="s">
        <v>129</v>
      </c>
      <c r="AL376" s="10">
        <v>649</v>
      </c>
      <c r="AM376" s="2" t="s">
        <v>3532</v>
      </c>
      <c r="AN376" s="2" t="s">
        <v>3533</v>
      </c>
      <c r="AO376" s="10" t="s">
        <v>131</v>
      </c>
      <c r="AP376" s="214" t="s">
        <v>3534</v>
      </c>
      <c r="AQ376" s="24">
        <v>2</v>
      </c>
      <c r="AR376" s="10">
        <f>IFERROR(VLOOKUP(AQ376,PROGRAMAS!D106:E163,2,0), )</f>
        <v>0</v>
      </c>
      <c r="AS376" s="10">
        <v>33</v>
      </c>
      <c r="AT376" s="10" t="str">
        <f>IFERROR(VLOOKUP(AS376,PROGRAMAS!B2:C59,2,0), )</f>
        <v>Más árboles y más y mejor espacio público</v>
      </c>
      <c r="AU376" s="10">
        <v>2126</v>
      </c>
      <c r="AV376" s="10" t="str">
        <f>IFERROR(VLOOKUP(AU376,PROGRAMAS!G2:I24,2,0), )</f>
        <v>TEUSAQUILLO SIEMBRA ÁRBOLES Y RESPIRA OXÍGENO</v>
      </c>
      <c r="AW376" s="22">
        <v>1</v>
      </c>
      <c r="AX376" s="22">
        <v>1</v>
      </c>
      <c r="AY376" s="22"/>
      <c r="AZ376" s="22"/>
      <c r="BA376" s="22"/>
      <c r="BB376" s="22"/>
      <c r="BC376" s="22"/>
      <c r="BN376" s="5"/>
      <c r="BY376" s="113">
        <v>8722000</v>
      </c>
      <c r="BZ376" s="24">
        <v>2</v>
      </c>
      <c r="CA376" s="24">
        <v>0</v>
      </c>
      <c r="CB376" s="145">
        <v>44554</v>
      </c>
      <c r="CO376" s="5">
        <f t="shared" si="47"/>
        <v>8722000</v>
      </c>
      <c r="CP376" s="77">
        <f t="shared" si="48"/>
        <v>2</v>
      </c>
      <c r="CQ376" s="77">
        <f t="shared" si="49"/>
        <v>0</v>
      </c>
      <c r="CR376" s="117">
        <v>44554</v>
      </c>
      <c r="CS376" s="5">
        <f t="shared" si="50"/>
        <v>8722000</v>
      </c>
      <c r="CT376" s="5"/>
      <c r="CU376" s="10"/>
      <c r="CW376" s="10" t="s">
        <v>132</v>
      </c>
      <c r="CX376" s="10" t="s">
        <v>133</v>
      </c>
      <c r="CZ376" s="10" t="s">
        <v>203</v>
      </c>
      <c r="DA376" s="10" t="s">
        <v>3535</v>
      </c>
      <c r="DB376" s="122" t="s">
        <v>3278</v>
      </c>
      <c r="DC376" s="122" t="s">
        <v>3536</v>
      </c>
      <c r="DD376" t="s">
        <v>3537</v>
      </c>
    </row>
    <row r="377" spans="1:108" ht="16.5" customHeight="1">
      <c r="A377" s="147" t="s">
        <v>672</v>
      </c>
      <c r="B377" s="10">
        <v>2021</v>
      </c>
      <c r="C377" s="16" t="s">
        <v>3526</v>
      </c>
      <c r="D377" s="140" t="s">
        <v>3538</v>
      </c>
      <c r="E377" s="198" t="s">
        <v>3528</v>
      </c>
      <c r="G377" s="10" t="s">
        <v>1987</v>
      </c>
      <c r="H377" s="10" t="s">
        <v>118</v>
      </c>
      <c r="I377" s="10" t="s">
        <v>119</v>
      </c>
      <c r="J377" s="10" t="s">
        <v>3529</v>
      </c>
      <c r="K377" s="10" t="s">
        <v>1458</v>
      </c>
      <c r="L377" s="10" t="str">
        <f t="shared" si="46"/>
        <v>DIANA ALEJANDRA PARRA RODRIGUEZ___</v>
      </c>
      <c r="M377" s="10" t="s">
        <v>122</v>
      </c>
      <c r="N377" s="93">
        <v>1016043898</v>
      </c>
      <c r="O377" s="132"/>
      <c r="P377" s="10" t="s">
        <v>123</v>
      </c>
      <c r="Q377" s="10" t="s">
        <v>124</v>
      </c>
      <c r="R377" t="s">
        <v>3530</v>
      </c>
      <c r="T377" s="10"/>
      <c r="U377" s="10"/>
      <c r="V377" s="22"/>
      <c r="W377" s="10"/>
      <c r="X377" s="10"/>
      <c r="Y377" s="10"/>
      <c r="Z377" s="22">
        <v>3504415857</v>
      </c>
      <c r="AA377" s="22">
        <v>0</v>
      </c>
      <c r="AB377" s="118">
        <v>8</v>
      </c>
      <c r="AC377" s="10"/>
      <c r="AD377" s="99">
        <v>44251</v>
      </c>
      <c r="AE377" s="108">
        <v>44252</v>
      </c>
      <c r="AG377" s="14">
        <v>44493</v>
      </c>
      <c r="AH377" s="149">
        <f t="shared" si="51"/>
        <v>4361000</v>
      </c>
      <c r="AI377" s="227">
        <v>34888000</v>
      </c>
      <c r="AJ377" s="226" t="s">
        <v>3531</v>
      </c>
      <c r="AK377" s="10" t="s">
        <v>129</v>
      </c>
      <c r="AL377" s="10">
        <v>357</v>
      </c>
      <c r="AM377" s="2" t="s">
        <v>3539</v>
      </c>
      <c r="AN377" s="2" t="s">
        <v>3540</v>
      </c>
      <c r="AO377" s="10" t="s">
        <v>131</v>
      </c>
      <c r="AP377" s="214" t="s">
        <v>3534</v>
      </c>
      <c r="AQ377" s="24">
        <v>2</v>
      </c>
      <c r="AR377" s="10">
        <f>IFERROR(VLOOKUP(AQ377,PROGRAMAS!D107:E164,2,0), )</f>
        <v>0</v>
      </c>
      <c r="AS377" s="10">
        <v>33</v>
      </c>
      <c r="AT377" s="10" t="str">
        <f>IFERROR(VLOOKUP(AS377,PROGRAMAS!B2:C59,2,0), )</f>
        <v>Más árboles y más y mejor espacio público</v>
      </c>
      <c r="AU377" s="10">
        <v>2116</v>
      </c>
      <c r="AV377" s="10" t="str">
        <f>IFERROR(VLOOKUP(AU377,PROGRAMAS!G2:I24,2,0), )</f>
        <v>TEUSAQUILLO SE EMBELLECE PARA LOS CIUDADANOS</v>
      </c>
      <c r="AW377" s="22">
        <v>1</v>
      </c>
      <c r="AX377" s="22">
        <v>1</v>
      </c>
      <c r="AY377" s="22"/>
      <c r="AZ377" s="22"/>
      <c r="BA377" s="22"/>
      <c r="BB377" s="22"/>
      <c r="BC377" s="22"/>
      <c r="BN377" s="5"/>
      <c r="BY377" s="113"/>
      <c r="CO377" s="5">
        <f t="shared" si="47"/>
        <v>0</v>
      </c>
      <c r="CP377" s="77">
        <f t="shared" si="48"/>
        <v>0</v>
      </c>
      <c r="CQ377" s="77">
        <f t="shared" si="49"/>
        <v>0</v>
      </c>
      <c r="CR377" s="14">
        <v>44493</v>
      </c>
      <c r="CS377" s="5">
        <f t="shared" si="50"/>
        <v>34888000</v>
      </c>
      <c r="CT377" s="5"/>
      <c r="CU377" s="10"/>
      <c r="CW377" s="10" t="s">
        <v>132</v>
      </c>
      <c r="CX377" s="10" t="s">
        <v>133</v>
      </c>
      <c r="CZ377" s="10" t="s">
        <v>203</v>
      </c>
      <c r="DA377" s="10" t="s">
        <v>3535</v>
      </c>
      <c r="DB377" s="122" t="s">
        <v>3278</v>
      </c>
      <c r="DC377" s="122" t="s">
        <v>3536</v>
      </c>
      <c r="DD377" t="s">
        <v>3537</v>
      </c>
    </row>
    <row r="378" spans="1:108" ht="16.5" customHeight="1">
      <c r="A378" s="147" t="s">
        <v>681</v>
      </c>
      <c r="B378" s="10">
        <v>2021</v>
      </c>
      <c r="C378" s="16" t="s">
        <v>3541</v>
      </c>
      <c r="D378" s="140" t="s">
        <v>3542</v>
      </c>
      <c r="E378" s="198" t="s">
        <v>3543</v>
      </c>
      <c r="G378" s="10" t="s">
        <v>1987</v>
      </c>
      <c r="H378" s="10" t="s">
        <v>118</v>
      </c>
      <c r="I378" s="10" t="s">
        <v>119</v>
      </c>
      <c r="J378" s="10" t="s">
        <v>3485</v>
      </c>
      <c r="K378" s="10" t="s">
        <v>3544</v>
      </c>
      <c r="L378" s="10" t="str">
        <f t="shared" si="46"/>
        <v>DEISI PAOLA MARTINEZ PINEDA___</v>
      </c>
      <c r="M378" s="10" t="s">
        <v>122</v>
      </c>
      <c r="N378" s="93">
        <v>1057573698</v>
      </c>
      <c r="O378" s="132"/>
      <c r="P378" t="s">
        <v>3545</v>
      </c>
      <c r="Q378" s="10" t="s">
        <v>124</v>
      </c>
      <c r="R378" t="s">
        <v>3546</v>
      </c>
      <c r="T378" s="10"/>
      <c r="U378" s="10"/>
      <c r="V378" s="22"/>
      <c r="W378" s="10"/>
      <c r="X378" s="10"/>
      <c r="Y378" s="10"/>
      <c r="Z378" s="22">
        <v>3202367724</v>
      </c>
      <c r="AA378" s="22">
        <v>0</v>
      </c>
      <c r="AB378" s="118">
        <v>8</v>
      </c>
      <c r="AD378" s="99">
        <v>44250</v>
      </c>
      <c r="AE378" s="108">
        <v>44251</v>
      </c>
      <c r="AG378" s="14">
        <v>44492</v>
      </c>
      <c r="AH378" s="2">
        <f t="shared" si="51"/>
        <v>4250000</v>
      </c>
      <c r="AI378" s="113">
        <v>34000000</v>
      </c>
      <c r="AJ378" t="s">
        <v>3547</v>
      </c>
      <c r="AK378" s="10" t="s">
        <v>129</v>
      </c>
      <c r="AL378" s="10">
        <v>303</v>
      </c>
      <c r="AM378" s="2" t="s">
        <v>3548</v>
      </c>
      <c r="AN378" s="2" t="s">
        <v>3506</v>
      </c>
      <c r="AO378" s="10" t="s">
        <v>131</v>
      </c>
      <c r="AP378" s="214" t="s">
        <v>3200</v>
      </c>
      <c r="AQ378" s="24">
        <v>5</v>
      </c>
      <c r="AR378" s="10">
        <f>IFERROR(VLOOKUP(AQ378,PROGRAMAS!D108:E165,2,0), )</f>
        <v>0</v>
      </c>
      <c r="AS378" s="10">
        <v>57</v>
      </c>
      <c r="AT378" s="10" t="str">
        <f>IFERROR(VLOOKUP(AS378,PROGRAMAS!B2:C59,2,0), )</f>
        <v>Gestión pública local</v>
      </c>
      <c r="AU378" s="10">
        <v>2172</v>
      </c>
      <c r="AV378" s="10" t="str">
        <f>IFERROR(VLOOKUP(AU378,PROGRAMAS!G2:I24,2,0), )</f>
        <v>TEUSAQUILLO CON ACCIONES DE INSPECCIÓN, VIGILANCIA Y CONTROL DE MANERA TRANSPARENTE.</v>
      </c>
      <c r="AW378" s="22">
        <v>1</v>
      </c>
      <c r="AX378" s="22">
        <v>1</v>
      </c>
      <c r="AY378" s="22"/>
      <c r="AZ378" s="22"/>
      <c r="BA378" s="22"/>
      <c r="BB378" s="22"/>
      <c r="BC378" s="22"/>
      <c r="BN378" s="5"/>
      <c r="BY378" s="113">
        <v>8641667</v>
      </c>
      <c r="BZ378" s="24">
        <v>2</v>
      </c>
      <c r="CA378" s="24">
        <v>1</v>
      </c>
      <c r="CB378" s="145">
        <v>44554</v>
      </c>
      <c r="CO378" s="5">
        <f t="shared" si="47"/>
        <v>8641667</v>
      </c>
      <c r="CP378" s="77">
        <f t="shared" si="48"/>
        <v>2</v>
      </c>
      <c r="CQ378" s="77">
        <f t="shared" si="49"/>
        <v>1</v>
      </c>
      <c r="CR378" s="145">
        <v>44554</v>
      </c>
      <c r="CS378" s="5">
        <f t="shared" si="50"/>
        <v>42641667</v>
      </c>
      <c r="CT378" s="5"/>
      <c r="CU378" s="10"/>
      <c r="CW378" s="10" t="s">
        <v>132</v>
      </c>
      <c r="CX378" s="10" t="s">
        <v>133</v>
      </c>
      <c r="CZ378" s="10" t="s">
        <v>3034</v>
      </c>
    </row>
    <row r="379" spans="1:108" ht="16.5" customHeight="1">
      <c r="A379" s="147" t="s">
        <v>692</v>
      </c>
      <c r="B379" s="10">
        <v>2021</v>
      </c>
      <c r="C379" s="16" t="s">
        <v>3549</v>
      </c>
      <c r="D379" s="140" t="s">
        <v>3550</v>
      </c>
      <c r="E379" s="198" t="s">
        <v>3551</v>
      </c>
      <c r="G379" s="10" t="s">
        <v>1987</v>
      </c>
      <c r="H379" s="10" t="s">
        <v>118</v>
      </c>
      <c r="I379" s="10" t="s">
        <v>119</v>
      </c>
      <c r="J379" s="10" t="s">
        <v>3552</v>
      </c>
      <c r="K379" s="10" t="s">
        <v>929</v>
      </c>
      <c r="L379" s="10" t="str">
        <f t="shared" si="46"/>
        <v>MARCO ANTONIO PEREZ JIMENEZ___</v>
      </c>
      <c r="M379" s="10" t="s">
        <v>122</v>
      </c>
      <c r="N379" s="93">
        <v>92555279</v>
      </c>
      <c r="O379" s="132"/>
      <c r="P379" t="s">
        <v>3553</v>
      </c>
      <c r="Q379" s="10" t="s">
        <v>124</v>
      </c>
      <c r="R379" t="s">
        <v>3554</v>
      </c>
      <c r="T379" s="10"/>
      <c r="U379" s="10"/>
      <c r="V379" s="22"/>
      <c r="W379" s="10"/>
      <c r="X379" s="10"/>
      <c r="Y379" s="10"/>
      <c r="Z379" s="22">
        <v>3148306626</v>
      </c>
      <c r="AA379" s="22">
        <v>0</v>
      </c>
      <c r="AB379" s="118">
        <v>8</v>
      </c>
      <c r="AC379" s="10"/>
      <c r="AD379" s="99">
        <v>44251</v>
      </c>
      <c r="AE379" s="108">
        <v>44252</v>
      </c>
      <c r="AG379" s="14">
        <v>44493</v>
      </c>
      <c r="AH379" s="2">
        <f t="shared" si="51"/>
        <v>5000000</v>
      </c>
      <c r="AI379" s="113">
        <v>40000000</v>
      </c>
      <c r="AJ379" t="s">
        <v>3555</v>
      </c>
      <c r="AK379" s="10" t="s">
        <v>129</v>
      </c>
      <c r="AL379" s="10">
        <v>356</v>
      </c>
      <c r="AM379" s="2" t="s">
        <v>3556</v>
      </c>
      <c r="AN379" s="2" t="s">
        <v>3540</v>
      </c>
      <c r="AO379" s="10" t="s">
        <v>131</v>
      </c>
      <c r="AP379" s="214" t="s">
        <v>3297</v>
      </c>
      <c r="AQ379" s="24">
        <v>1</v>
      </c>
      <c r="AR379" s="10">
        <f>IFERROR(VLOOKUP(AQ379,PROGRAMAS!D109:E166,2,0), )</f>
        <v>0</v>
      </c>
      <c r="AS379" s="10">
        <v>1</v>
      </c>
      <c r="AT379" s="10" t="str">
        <f>IFERROR(VLOOKUP(AS379,PROGRAMAS!B2:C59,2,0), )</f>
        <v>Subsidios y transferencias para la equidad</v>
      </c>
      <c r="AU379" s="10">
        <v>2045</v>
      </c>
      <c r="AV379" s="10" t="str">
        <f>IFERROR(VLOOKUP(AU379,PROGRAMAS!G2:I24,2,0), )</f>
        <v>TEUSAQUILLO CON UN NUEVO CONTRATO SOCIAL CON IGUALDAD DE OPORTUNIDADES PARA LA INCLUSIÓN SOCIAL</v>
      </c>
      <c r="AW379" s="22">
        <v>1</v>
      </c>
      <c r="AX379" s="22">
        <v>1</v>
      </c>
      <c r="AY379" s="22"/>
      <c r="AZ379" s="22"/>
      <c r="BA379" s="22"/>
      <c r="BB379" s="22"/>
      <c r="BC379" s="22"/>
      <c r="BN379" s="5"/>
      <c r="BY379" s="113">
        <v>10000000</v>
      </c>
      <c r="BZ379" s="24">
        <v>2</v>
      </c>
      <c r="CA379" s="24">
        <v>0</v>
      </c>
      <c r="CB379" s="145">
        <v>44554</v>
      </c>
      <c r="CO379" s="5">
        <f t="shared" si="47"/>
        <v>10000000</v>
      </c>
      <c r="CP379" s="77">
        <f t="shared" si="48"/>
        <v>2</v>
      </c>
      <c r="CQ379" s="77">
        <f t="shared" si="49"/>
        <v>0</v>
      </c>
      <c r="CR379" s="145">
        <v>44554</v>
      </c>
      <c r="CS379" s="5">
        <f t="shared" si="50"/>
        <v>50000000</v>
      </c>
      <c r="CT379" s="5"/>
      <c r="CU379" s="10"/>
      <c r="CW379" s="10" t="s">
        <v>132</v>
      </c>
      <c r="CX379" s="10" t="s">
        <v>133</v>
      </c>
      <c r="CZ379" s="10" t="s">
        <v>203</v>
      </c>
    </row>
    <row r="380" spans="1:108" ht="16.5" customHeight="1">
      <c r="A380" s="147" t="s">
        <v>702</v>
      </c>
      <c r="B380" s="10">
        <v>2021</v>
      </c>
      <c r="C380" s="16" t="s">
        <v>3557</v>
      </c>
      <c r="D380" s="140" t="s">
        <v>3558</v>
      </c>
      <c r="E380" s="198" t="s">
        <v>3559</v>
      </c>
      <c r="G380" s="10" t="s">
        <v>1987</v>
      </c>
      <c r="H380" s="10" t="s">
        <v>118</v>
      </c>
      <c r="I380" s="10" t="s">
        <v>119</v>
      </c>
      <c r="J380" s="10" t="s">
        <v>3560</v>
      </c>
      <c r="K380" s="10" t="s">
        <v>3561</v>
      </c>
      <c r="L380" s="10" t="str">
        <f t="shared" si="46"/>
        <v>ANY ALEJANDRA TOVAR CASTILLO___</v>
      </c>
      <c r="M380" s="10" t="s">
        <v>122</v>
      </c>
      <c r="N380" s="93">
        <v>1085317243</v>
      </c>
      <c r="O380" s="132"/>
      <c r="P380" t="s">
        <v>709</v>
      </c>
      <c r="Q380" s="10" t="s">
        <v>124</v>
      </c>
      <c r="R380" t="s">
        <v>3546</v>
      </c>
      <c r="T380" s="10"/>
      <c r="U380" s="10"/>
      <c r="V380" s="22"/>
      <c r="W380" s="10"/>
      <c r="X380" s="10"/>
      <c r="Y380" s="10"/>
      <c r="Z380" s="22">
        <v>3206953141</v>
      </c>
      <c r="AA380" s="22">
        <v>0</v>
      </c>
      <c r="AB380" s="118">
        <v>10</v>
      </c>
      <c r="AD380" s="99">
        <v>44251</v>
      </c>
      <c r="AE380" s="108">
        <v>44251</v>
      </c>
      <c r="AG380" s="14">
        <v>44553</v>
      </c>
      <c r="AH380" s="2">
        <f t="shared" si="51"/>
        <v>7200000</v>
      </c>
      <c r="AI380" s="113">
        <v>72000000</v>
      </c>
      <c r="AJ380" t="s">
        <v>3562</v>
      </c>
      <c r="AK380" s="10" t="s">
        <v>129</v>
      </c>
      <c r="AL380" s="10">
        <v>353</v>
      </c>
      <c r="AM380" s="2" t="s">
        <v>3563</v>
      </c>
      <c r="AN380" s="2" t="s">
        <v>3506</v>
      </c>
      <c r="AO380" s="10" t="s">
        <v>131</v>
      </c>
      <c r="AP380" s="214" t="s">
        <v>3210</v>
      </c>
      <c r="AQ380" s="24">
        <v>5</v>
      </c>
      <c r="AR380" s="10">
        <f>IFERROR(VLOOKUP(AQ380,PROGRAMAS!D110:E167,2,0), )</f>
        <v>0</v>
      </c>
      <c r="AS380" s="10">
        <v>57</v>
      </c>
      <c r="AT380" s="10" t="str">
        <f>IFERROR(VLOOKUP(AS380,PROGRAMAS!B2:C59,2,0), )</f>
        <v>Gestión pública local</v>
      </c>
      <c r="AU380" s="10">
        <v>2169</v>
      </c>
      <c r="AV380" s="10" t="str">
        <f>IFERROR(VLOOKUP(AU380,PROGRAMAS!G2:I24,2,0), )</f>
        <v>FORTALECIMIENTO INSTITUCIONAL Y RENDICIÓN DE CUENTAS</v>
      </c>
      <c r="AW380" s="22">
        <v>1</v>
      </c>
      <c r="AX380" s="22">
        <v>1</v>
      </c>
      <c r="AY380" s="22"/>
      <c r="AZ380" s="22"/>
      <c r="BA380" s="22"/>
      <c r="BB380" s="22"/>
      <c r="BC380" s="22"/>
      <c r="BN380" s="5"/>
      <c r="BY380" s="113">
        <v>4800000</v>
      </c>
      <c r="BZ380" s="24">
        <v>0</v>
      </c>
      <c r="CA380" s="24">
        <v>20</v>
      </c>
      <c r="CB380" s="145">
        <v>44573</v>
      </c>
      <c r="CO380" s="5">
        <f t="shared" si="47"/>
        <v>4800000</v>
      </c>
      <c r="CP380" s="77">
        <f t="shared" si="48"/>
        <v>0</v>
      </c>
      <c r="CQ380" s="77">
        <f t="shared" si="49"/>
        <v>20</v>
      </c>
      <c r="CR380" s="145">
        <v>44573</v>
      </c>
      <c r="CS380" s="5">
        <f t="shared" si="50"/>
        <v>76800000</v>
      </c>
      <c r="CT380" s="5"/>
      <c r="CU380" s="10"/>
      <c r="CW380" s="10" t="s">
        <v>132</v>
      </c>
      <c r="CX380" s="10" t="s">
        <v>133</v>
      </c>
      <c r="CZ380" s="10" t="s">
        <v>134</v>
      </c>
    </row>
    <row r="381" spans="1:108" ht="16.5" customHeight="1">
      <c r="A381" s="147" t="s">
        <v>717</v>
      </c>
      <c r="B381" s="10">
        <v>2021</v>
      </c>
      <c r="C381" s="16" t="s">
        <v>3564</v>
      </c>
      <c r="D381" s="140" t="s">
        <v>3565</v>
      </c>
      <c r="E381" s="198" t="s">
        <v>3566</v>
      </c>
      <c r="G381" s="10" t="s">
        <v>1987</v>
      </c>
      <c r="H381" s="10" t="s">
        <v>118</v>
      </c>
      <c r="I381" s="10" t="s">
        <v>119</v>
      </c>
      <c r="J381" s="10" t="s">
        <v>3567</v>
      </c>
      <c r="K381" s="10" t="s">
        <v>3568</v>
      </c>
      <c r="L381" s="10" t="str">
        <f t="shared" si="46"/>
        <v>ADRIANA LUCIA RODRIGUEZ ESPITIA___</v>
      </c>
      <c r="M381" s="10" t="s">
        <v>122</v>
      </c>
      <c r="N381" s="93">
        <v>51960335</v>
      </c>
      <c r="O381" s="132"/>
      <c r="P381" t="s">
        <v>3569</v>
      </c>
      <c r="Q381" s="10" t="s">
        <v>124</v>
      </c>
      <c r="R381" t="s">
        <v>3207</v>
      </c>
      <c r="T381" s="10"/>
      <c r="U381" s="10"/>
      <c r="V381" s="22"/>
      <c r="W381" s="10"/>
      <c r="X381" s="10"/>
      <c r="Y381" s="10"/>
      <c r="Z381" s="22">
        <v>3103130303</v>
      </c>
      <c r="AA381" s="22">
        <v>0</v>
      </c>
      <c r="AB381" s="118">
        <v>6</v>
      </c>
      <c r="AC381" s="10"/>
      <c r="AD381" s="99">
        <v>44252</v>
      </c>
      <c r="AE381" s="108">
        <v>44252</v>
      </c>
      <c r="AG381" s="14">
        <v>44432</v>
      </c>
      <c r="AH381" s="2">
        <f t="shared" si="51"/>
        <v>4700000</v>
      </c>
      <c r="AI381" s="113">
        <v>28200000</v>
      </c>
      <c r="AJ381" t="s">
        <v>3570</v>
      </c>
      <c r="AK381" s="10" t="s">
        <v>129</v>
      </c>
      <c r="AL381" s="10">
        <v>358</v>
      </c>
      <c r="AM381" s="2" t="s">
        <v>3571</v>
      </c>
      <c r="AN381" s="2" t="s">
        <v>3540</v>
      </c>
      <c r="AO381" s="10" t="s">
        <v>131</v>
      </c>
      <c r="AP381" s="214" t="s">
        <v>3210</v>
      </c>
      <c r="AQ381" s="24">
        <v>5</v>
      </c>
      <c r="AR381" s="10">
        <f>IFERROR(VLOOKUP(AQ381,PROGRAMAS!D111:E168,2,0), )</f>
        <v>0</v>
      </c>
      <c r="AS381" s="10">
        <v>57</v>
      </c>
      <c r="AT381" s="10" t="str">
        <f>IFERROR(VLOOKUP(AS381,PROGRAMAS!B2:C59,2,0), )</f>
        <v>Gestión pública local</v>
      </c>
      <c r="AU381" s="10">
        <v>2169</v>
      </c>
      <c r="AV381" s="10" t="str">
        <f>IFERROR(VLOOKUP(AU381,PROGRAMAS!G2:I24,2,0), )</f>
        <v>FORTALECIMIENTO INSTITUCIONAL Y RENDICIÓN DE CUENTAS</v>
      </c>
      <c r="AW381" s="22">
        <v>1</v>
      </c>
      <c r="AX381" s="22">
        <v>1</v>
      </c>
      <c r="AY381" s="22"/>
      <c r="AZ381" s="22"/>
      <c r="BA381" s="22"/>
      <c r="BB381" s="22"/>
      <c r="BC381" s="22"/>
      <c r="BN381" s="5"/>
      <c r="BY381" s="113">
        <v>5640000</v>
      </c>
      <c r="BZ381" s="24">
        <v>1</v>
      </c>
      <c r="CA381" s="24">
        <v>6</v>
      </c>
      <c r="CB381" s="145">
        <v>44469</v>
      </c>
      <c r="CE381" s="2">
        <v>8460000</v>
      </c>
      <c r="CF381" s="24">
        <v>1</v>
      </c>
      <c r="CG381" s="24">
        <v>24</v>
      </c>
      <c r="CH381" s="145">
        <v>44524</v>
      </c>
      <c r="CO381" s="5">
        <f t="shared" si="47"/>
        <v>14100000</v>
      </c>
      <c r="CP381" s="77">
        <f t="shared" si="48"/>
        <v>2</v>
      </c>
      <c r="CQ381" s="77">
        <f t="shared" si="49"/>
        <v>30</v>
      </c>
      <c r="CR381" s="145">
        <v>44524</v>
      </c>
      <c r="CS381" s="5">
        <f t="shared" si="50"/>
        <v>42300000</v>
      </c>
      <c r="CT381" s="5"/>
      <c r="CU381" s="10"/>
      <c r="CW381" s="10" t="s">
        <v>132</v>
      </c>
      <c r="CX381" s="10" t="s">
        <v>133</v>
      </c>
      <c r="CZ381" s="10" t="s">
        <v>134</v>
      </c>
      <c r="DA381" s="10" t="s">
        <v>3572</v>
      </c>
      <c r="DB381" s="122" t="s">
        <v>3496</v>
      </c>
      <c r="DC381" s="122" t="s">
        <v>3497</v>
      </c>
    </row>
    <row r="382" spans="1:108" ht="16.5" customHeight="1">
      <c r="A382" s="147" t="s">
        <v>727</v>
      </c>
      <c r="B382" s="10">
        <v>2021</v>
      </c>
      <c r="C382" s="16" t="s">
        <v>3573</v>
      </c>
      <c r="D382" s="140" t="s">
        <v>3574</v>
      </c>
      <c r="E382" s="198" t="s">
        <v>3575</v>
      </c>
      <c r="G382" s="10" t="s">
        <v>1987</v>
      </c>
      <c r="H382" s="10" t="s">
        <v>118</v>
      </c>
      <c r="I382" s="10" t="s">
        <v>119</v>
      </c>
      <c r="J382" s="10" t="s">
        <v>3485</v>
      </c>
      <c r="K382" s="10" t="s">
        <v>3576</v>
      </c>
      <c r="L382" s="10" t="str">
        <f t="shared" ref="L382:L445" si="52">_xlfn.CONCAT(K382,"_",BP382,"_",BS382,"_",BV382)</f>
        <v>AIDA LUZ RODRIGUEZ  RODRIGUEZ___</v>
      </c>
      <c r="M382" s="10" t="s">
        <v>122</v>
      </c>
      <c r="N382" s="93">
        <v>1090393954</v>
      </c>
      <c r="O382" s="132"/>
      <c r="P382" t="s">
        <v>3577</v>
      </c>
      <c r="Q382" s="10" t="s">
        <v>124</v>
      </c>
      <c r="R382" t="s">
        <v>3578</v>
      </c>
      <c r="T382" s="10"/>
      <c r="U382" s="10"/>
      <c r="V382" s="22"/>
      <c r="W382" s="10"/>
      <c r="X382" s="10"/>
      <c r="Y382" s="10"/>
      <c r="Z382" s="22">
        <v>3232295956</v>
      </c>
      <c r="AA382" s="22">
        <v>0</v>
      </c>
      <c r="AB382" s="118">
        <v>8</v>
      </c>
      <c r="AD382" s="99">
        <v>44250</v>
      </c>
      <c r="AE382" s="108">
        <v>44251</v>
      </c>
      <c r="AG382" s="14">
        <v>44492</v>
      </c>
      <c r="AH382" s="2">
        <f t="shared" si="51"/>
        <v>4250000</v>
      </c>
      <c r="AI382" s="113">
        <v>34000000</v>
      </c>
      <c r="AJ382" t="s">
        <v>3579</v>
      </c>
      <c r="AK382" s="10" t="s">
        <v>129</v>
      </c>
      <c r="AL382" s="10">
        <v>304</v>
      </c>
      <c r="AM382" s="2" t="s">
        <v>3580</v>
      </c>
      <c r="AN382" s="2" t="s">
        <v>3506</v>
      </c>
      <c r="AO382" s="10" t="s">
        <v>131</v>
      </c>
      <c r="AP382" s="214" t="s">
        <v>3200</v>
      </c>
      <c r="AQ382" s="24">
        <v>5</v>
      </c>
      <c r="AR382" s="10">
        <f>IFERROR(VLOOKUP(AQ382,PROGRAMAS!D112:E169,2,0), )</f>
        <v>0</v>
      </c>
      <c r="AS382" s="10">
        <v>57</v>
      </c>
      <c r="AT382" s="10" t="str">
        <f>IFERROR(VLOOKUP(AS382,PROGRAMAS!B2:C59,2,0), )</f>
        <v>Gestión pública local</v>
      </c>
      <c r="AU382" s="10">
        <v>2172</v>
      </c>
      <c r="AV382" s="10" t="str">
        <f>IFERROR(VLOOKUP(AU382,PROGRAMAS!G2:I24,2,0), )</f>
        <v>TEUSAQUILLO CON ACCIONES DE INSPECCIÓN, VIGILANCIA Y CONTROL DE MANERA TRANSPARENTE.</v>
      </c>
      <c r="AW382" s="22">
        <v>1</v>
      </c>
      <c r="AX382" s="22">
        <v>1</v>
      </c>
      <c r="AY382" s="22"/>
      <c r="AZ382" s="22"/>
      <c r="BA382" s="22"/>
      <c r="BB382" s="22"/>
      <c r="BC382" s="22"/>
      <c r="BN382" s="5"/>
      <c r="BY382" s="113">
        <v>8641667</v>
      </c>
      <c r="BZ382" s="24">
        <v>2</v>
      </c>
      <c r="CA382" s="24">
        <v>1</v>
      </c>
      <c r="CB382" s="145">
        <v>44554</v>
      </c>
      <c r="CO382" s="5">
        <f t="shared" ref="CO382:CO445" si="53">+BY382+CE382+CK382</f>
        <v>8641667</v>
      </c>
      <c r="CP382" s="77">
        <f t="shared" ref="CP382:CP445" si="54">BZ382+CF382+CL382</f>
        <v>2</v>
      </c>
      <c r="CQ382" s="77">
        <f t="shared" ref="CQ382:CQ445" si="55">CA382+CG382+CM382</f>
        <v>1</v>
      </c>
      <c r="CR382" s="145">
        <v>44554</v>
      </c>
      <c r="CS382" s="5">
        <f t="shared" ref="CS382:CS445" si="56">+AI382+BY382+CE382+CK382</f>
        <v>42641667</v>
      </c>
      <c r="CT382" s="5"/>
      <c r="CU382" s="10"/>
      <c r="CW382" s="10" t="s">
        <v>132</v>
      </c>
      <c r="CX382" s="10" t="s">
        <v>133</v>
      </c>
      <c r="CZ382" s="10" t="s">
        <v>3034</v>
      </c>
    </row>
    <row r="383" spans="1:108" ht="16.5" customHeight="1">
      <c r="A383" s="147" t="s">
        <v>739</v>
      </c>
      <c r="B383" s="10">
        <v>2021</v>
      </c>
      <c r="C383" s="16" t="s">
        <v>3581</v>
      </c>
      <c r="D383" s="140" t="s">
        <v>3582</v>
      </c>
      <c r="E383" s="198" t="s">
        <v>3583</v>
      </c>
      <c r="G383" s="10" t="s">
        <v>1987</v>
      </c>
      <c r="H383" s="10" t="s">
        <v>118</v>
      </c>
      <c r="I383" s="10" t="s">
        <v>119</v>
      </c>
      <c r="J383" s="10" t="s">
        <v>3584</v>
      </c>
      <c r="K383" s="10" t="s">
        <v>957</v>
      </c>
      <c r="L383" s="10" t="str">
        <f t="shared" si="52"/>
        <v>YANINA DEL PILAR AREVALO ARIZA___</v>
      </c>
      <c r="M383" s="10" t="s">
        <v>122</v>
      </c>
      <c r="N383" s="93">
        <v>1026267681</v>
      </c>
      <c r="O383" s="132"/>
      <c r="P383" s="10" t="s">
        <v>123</v>
      </c>
      <c r="Q383" s="10" t="s">
        <v>124</v>
      </c>
      <c r="R383" t="s">
        <v>3585</v>
      </c>
      <c r="T383" s="10"/>
      <c r="U383" s="10"/>
      <c r="V383" s="22"/>
      <c r="W383" s="10"/>
      <c r="X383" s="10"/>
      <c r="Y383" s="10"/>
      <c r="Z383" s="22">
        <v>3016043238</v>
      </c>
      <c r="AA383" s="22">
        <v>0</v>
      </c>
      <c r="AB383" s="118">
        <v>10</v>
      </c>
      <c r="AC383" s="10"/>
      <c r="AD383" s="99">
        <v>44252</v>
      </c>
      <c r="AE383" s="108">
        <v>44253</v>
      </c>
      <c r="AG383" s="14">
        <v>44555</v>
      </c>
      <c r="AH383" s="2">
        <f t="shared" ref="AH383:AH446" si="57">IFERROR((AI383/AB383), )</f>
        <v>4361000</v>
      </c>
      <c r="AI383" s="113">
        <v>43610000</v>
      </c>
      <c r="AJ383" t="s">
        <v>3586</v>
      </c>
      <c r="AK383" s="10" t="s">
        <v>129</v>
      </c>
      <c r="AL383" s="10">
        <v>359</v>
      </c>
      <c r="AM383" s="2" t="s">
        <v>3587</v>
      </c>
      <c r="AN383" s="2" t="s">
        <v>3540</v>
      </c>
      <c r="AO383" s="10" t="s">
        <v>131</v>
      </c>
      <c r="AP383" s="214" t="s">
        <v>3588</v>
      </c>
      <c r="AQ383" s="24">
        <v>2</v>
      </c>
      <c r="AR383" s="10">
        <f>IFERROR(VLOOKUP(AQ383,PROGRAMAS!D113:E170,2,0), )</f>
        <v>0</v>
      </c>
      <c r="AS383" s="10">
        <v>34</v>
      </c>
      <c r="AT383" s="10" t="str">
        <f>IFERROR(VLOOKUP(AS383,PROGRAMAS!B2:C59,2,0), )</f>
        <v>Bogotá protectora de los animales</v>
      </c>
      <c r="AU383" s="10">
        <v>2142</v>
      </c>
      <c r="AV383" s="10" t="str">
        <f>IFERROR(VLOOKUP(AU383,PROGRAMAS!G2:I24,2,0), )</f>
        <v>TEUSAQUILLO RESPIRA BIENESTAR POR LOS ANIMALES</v>
      </c>
      <c r="AW383" s="22">
        <v>1</v>
      </c>
      <c r="AX383" s="22">
        <v>1</v>
      </c>
      <c r="AY383" s="22"/>
      <c r="AZ383" s="22"/>
      <c r="BA383" s="22"/>
      <c r="BB383" s="22"/>
      <c r="BC383" s="22"/>
      <c r="BN383" s="5"/>
      <c r="BY383" s="113">
        <v>2907333</v>
      </c>
      <c r="BZ383" s="24">
        <v>0</v>
      </c>
      <c r="CA383" s="24">
        <v>20</v>
      </c>
      <c r="CB383" s="145">
        <v>44576</v>
      </c>
      <c r="CO383" s="5">
        <f t="shared" si="53"/>
        <v>2907333</v>
      </c>
      <c r="CP383" s="77">
        <f t="shared" si="54"/>
        <v>0</v>
      </c>
      <c r="CQ383" s="77">
        <f t="shared" si="55"/>
        <v>20</v>
      </c>
      <c r="CR383" s="145">
        <v>44576</v>
      </c>
      <c r="CS383" s="5">
        <f t="shared" si="56"/>
        <v>46517333</v>
      </c>
      <c r="CT383" s="5"/>
      <c r="CU383" s="10"/>
      <c r="CW383" s="10" t="s">
        <v>132</v>
      </c>
      <c r="CX383" s="10" t="s">
        <v>133</v>
      </c>
      <c r="CZ383" s="10" t="s">
        <v>134</v>
      </c>
    </row>
    <row r="384" spans="1:108" ht="16.5" customHeight="1">
      <c r="A384" s="147" t="s">
        <v>747</v>
      </c>
      <c r="B384" s="10">
        <v>2021</v>
      </c>
      <c r="C384" s="16" t="s">
        <v>3589</v>
      </c>
      <c r="D384" s="140" t="s">
        <v>3590</v>
      </c>
      <c r="E384" s="198" t="s">
        <v>3591</v>
      </c>
      <c r="G384" s="10" t="s">
        <v>1987</v>
      </c>
      <c r="H384" s="10" t="s">
        <v>118</v>
      </c>
      <c r="I384" s="10" t="s">
        <v>119</v>
      </c>
      <c r="J384" s="10" t="s">
        <v>3592</v>
      </c>
      <c r="K384" s="10" t="s">
        <v>3593</v>
      </c>
      <c r="L384" s="10" t="str">
        <f t="shared" si="52"/>
        <v>DIANA LUZ  ORTIZ  RODRIGUEZ___</v>
      </c>
      <c r="M384" s="10" t="s">
        <v>122</v>
      </c>
      <c r="N384" s="93">
        <v>52809965</v>
      </c>
      <c r="O384" s="132"/>
      <c r="P384" s="10" t="s">
        <v>123</v>
      </c>
      <c r="Q384" s="10" t="s">
        <v>124</v>
      </c>
      <c r="R384" t="s">
        <v>3594</v>
      </c>
      <c r="T384" s="10"/>
      <c r="U384" s="10"/>
      <c r="V384" s="22"/>
      <c r="W384" s="10"/>
      <c r="X384" s="10"/>
      <c r="Y384" s="10"/>
      <c r="Z384" s="22">
        <v>3227179111</v>
      </c>
      <c r="AA384" s="22">
        <v>0</v>
      </c>
      <c r="AB384" s="118">
        <v>10</v>
      </c>
      <c r="AD384" s="99">
        <v>44252</v>
      </c>
      <c r="AE384" s="108">
        <v>44252</v>
      </c>
      <c r="AG384" s="14">
        <v>44561</v>
      </c>
      <c r="AH384" s="2">
        <f t="shared" si="57"/>
        <v>6630000</v>
      </c>
      <c r="AI384" s="113">
        <v>66300000</v>
      </c>
      <c r="AJ384" t="s">
        <v>3595</v>
      </c>
      <c r="AK384" s="2" t="s">
        <v>262</v>
      </c>
      <c r="AL384" s="10">
        <v>360</v>
      </c>
      <c r="AM384" s="2" t="s">
        <v>3596</v>
      </c>
      <c r="AN384" s="2" t="s">
        <v>3540</v>
      </c>
      <c r="AO384" s="10" t="s">
        <v>131</v>
      </c>
      <c r="AP384" s="214" t="s">
        <v>3200</v>
      </c>
      <c r="AQ384" s="24">
        <v>5</v>
      </c>
      <c r="AR384" s="10">
        <f>IFERROR(VLOOKUP(AQ384,PROGRAMAS!D114:E171,2,0), )</f>
        <v>0</v>
      </c>
      <c r="AS384" s="10">
        <v>57</v>
      </c>
      <c r="AT384" s="10" t="str">
        <f>IFERROR(VLOOKUP(AS384,PROGRAMAS!B2:C59,2,0), )</f>
        <v>Gestión pública local</v>
      </c>
      <c r="AU384" s="10">
        <v>2172</v>
      </c>
      <c r="AV384" s="10" t="str">
        <f>IFERROR(VLOOKUP(AU384,PROGRAMAS!G2:I24,2,0), )</f>
        <v>TEUSAQUILLO CON ACCIONES DE INSPECCIÓN, VIGILANCIA Y CONTROL DE MANERA TRANSPARENTE.</v>
      </c>
      <c r="AW384" s="22"/>
      <c r="AX384" s="22"/>
      <c r="AY384" s="22"/>
      <c r="AZ384" s="22"/>
      <c r="BA384" s="22"/>
      <c r="BB384" s="22">
        <v>1</v>
      </c>
      <c r="BC384" s="22"/>
      <c r="BN384" s="5"/>
      <c r="BY384" s="113">
        <v>0</v>
      </c>
      <c r="CO384" s="5">
        <f t="shared" si="53"/>
        <v>0</v>
      </c>
      <c r="CP384" s="77">
        <f t="shared" si="54"/>
        <v>0</v>
      </c>
      <c r="CQ384" s="77">
        <f t="shared" si="55"/>
        <v>0</v>
      </c>
      <c r="CR384" s="117">
        <v>44561</v>
      </c>
      <c r="CS384" s="5">
        <f t="shared" si="56"/>
        <v>66300000</v>
      </c>
      <c r="CT384" s="5"/>
      <c r="CU384" s="10"/>
      <c r="CW384" s="10" t="s">
        <v>132</v>
      </c>
      <c r="CX384" s="10" t="s">
        <v>133</v>
      </c>
      <c r="CZ384" s="10" t="s">
        <v>3461</v>
      </c>
      <c r="DD384" t="s">
        <v>3597</v>
      </c>
    </row>
    <row r="385" spans="1:108" ht="16.5" customHeight="1">
      <c r="A385" s="147" t="s">
        <v>756</v>
      </c>
      <c r="B385" s="10">
        <v>2021</v>
      </c>
      <c r="C385" s="16" t="s">
        <v>3598</v>
      </c>
      <c r="D385" s="140" t="s">
        <v>3599</v>
      </c>
      <c r="E385" s="198" t="s">
        <v>3600</v>
      </c>
      <c r="G385" s="10" t="s">
        <v>1987</v>
      </c>
      <c r="H385" s="10" t="s">
        <v>118</v>
      </c>
      <c r="I385" s="10" t="s">
        <v>119</v>
      </c>
      <c r="J385" s="10" t="s">
        <v>3601</v>
      </c>
      <c r="K385" s="10" t="s">
        <v>3602</v>
      </c>
      <c r="L385" s="10" t="str">
        <f t="shared" si="52"/>
        <v>YOLANDA ANGEL MORENO___</v>
      </c>
      <c r="M385" s="10" t="s">
        <v>122</v>
      </c>
      <c r="N385" s="93">
        <v>41738320</v>
      </c>
      <c r="O385" s="132"/>
      <c r="P385" s="10" t="s">
        <v>123</v>
      </c>
      <c r="Q385" s="10" t="s">
        <v>124</v>
      </c>
      <c r="R385" t="s">
        <v>3207</v>
      </c>
      <c r="T385" s="10"/>
      <c r="U385" s="10"/>
      <c r="V385" s="22"/>
      <c r="W385" s="10"/>
      <c r="X385" s="10"/>
      <c r="Y385" s="10"/>
      <c r="Z385" s="22">
        <v>3107693654</v>
      </c>
      <c r="AA385" s="22">
        <v>0</v>
      </c>
      <c r="AB385" s="118">
        <v>8</v>
      </c>
      <c r="AC385" s="10"/>
      <c r="AD385" s="99">
        <v>44251</v>
      </c>
      <c r="AE385" s="108">
        <v>44252</v>
      </c>
      <c r="AG385" s="14">
        <v>44493</v>
      </c>
      <c r="AH385" s="2">
        <f t="shared" si="57"/>
        <v>4250000</v>
      </c>
      <c r="AI385" s="113">
        <v>34000000</v>
      </c>
      <c r="AJ385" t="s">
        <v>3603</v>
      </c>
      <c r="AK385" s="2" t="s">
        <v>262</v>
      </c>
      <c r="AL385" s="10">
        <v>355</v>
      </c>
      <c r="AM385" s="2" t="s">
        <v>3604</v>
      </c>
      <c r="AN385" s="2" t="s">
        <v>3540</v>
      </c>
      <c r="AO385" s="10" t="s">
        <v>131</v>
      </c>
      <c r="AP385" s="214" t="s">
        <v>3200</v>
      </c>
      <c r="AQ385" s="24">
        <v>5</v>
      </c>
      <c r="AR385" s="10">
        <f>IFERROR(VLOOKUP(AQ385,PROGRAMAS!D115:E172,2,0), )</f>
        <v>0</v>
      </c>
      <c r="AS385" s="10">
        <v>57</v>
      </c>
      <c r="AT385" s="10" t="str">
        <f>IFERROR(VLOOKUP(AS385,PROGRAMAS!B2:C59,2,0), )</f>
        <v>Gestión pública local</v>
      </c>
      <c r="AU385" s="10">
        <v>2172</v>
      </c>
      <c r="AV385" s="10" t="str">
        <f>IFERROR(VLOOKUP(AU385,PROGRAMAS!G2:I24,2,0), )</f>
        <v>TEUSAQUILLO CON ACCIONES DE INSPECCIÓN, VIGILANCIA Y CONTROL DE MANERA TRANSPARENTE.</v>
      </c>
      <c r="AW385" s="22"/>
      <c r="AX385" s="22"/>
      <c r="AY385" s="22"/>
      <c r="AZ385" s="22"/>
      <c r="BA385" s="22">
        <v>1</v>
      </c>
      <c r="BB385" s="22"/>
      <c r="BC385" s="22"/>
      <c r="BJ385" s="71">
        <v>44310</v>
      </c>
      <c r="BN385" s="5"/>
      <c r="BY385" s="113">
        <v>0</v>
      </c>
      <c r="CO385" s="5">
        <f t="shared" si="53"/>
        <v>0</v>
      </c>
      <c r="CP385" s="77">
        <f t="shared" si="54"/>
        <v>0</v>
      </c>
      <c r="CQ385" s="77">
        <f t="shared" si="55"/>
        <v>0</v>
      </c>
      <c r="CR385" s="14">
        <v>44493</v>
      </c>
      <c r="CS385" s="5">
        <f t="shared" si="56"/>
        <v>34000000</v>
      </c>
      <c r="CT385" s="5"/>
      <c r="CU385" s="10"/>
      <c r="CW385" s="10" t="s">
        <v>132</v>
      </c>
      <c r="CX385" s="10" t="s">
        <v>133</v>
      </c>
      <c r="CZ385" s="10" t="s">
        <v>3034</v>
      </c>
      <c r="DD385" t="s">
        <v>922</v>
      </c>
    </row>
    <row r="386" spans="1:108" ht="16.5" customHeight="1">
      <c r="A386" s="147" t="s">
        <v>765</v>
      </c>
      <c r="B386" s="10">
        <v>2021</v>
      </c>
      <c r="C386" s="16" t="s">
        <v>3605</v>
      </c>
      <c r="D386" s="140" t="s">
        <v>3606</v>
      </c>
      <c r="E386" s="198" t="s">
        <v>3607</v>
      </c>
      <c r="G386" s="10" t="s">
        <v>1987</v>
      </c>
      <c r="H386" s="10" t="s">
        <v>118</v>
      </c>
      <c r="I386" s="10" t="s">
        <v>119</v>
      </c>
      <c r="J386" s="10" t="s">
        <v>3608</v>
      </c>
      <c r="K386" s="10" t="s">
        <v>391</v>
      </c>
      <c r="L386" s="10" t="str">
        <f t="shared" si="52"/>
        <v>YESID ALEXANDER SANCHEZ NARVAEZ___</v>
      </c>
      <c r="M386" s="10" t="s">
        <v>122</v>
      </c>
      <c r="N386" s="93">
        <v>1026291577</v>
      </c>
      <c r="O386" s="132"/>
      <c r="P386" s="10" t="s">
        <v>123</v>
      </c>
      <c r="Q386" s="10" t="s">
        <v>124</v>
      </c>
      <c r="R386" t="s">
        <v>3609</v>
      </c>
      <c r="T386" s="10"/>
      <c r="U386" s="10"/>
      <c r="V386" s="22"/>
      <c r="W386" s="10"/>
      <c r="X386" s="10"/>
      <c r="Y386" s="10"/>
      <c r="Z386" s="22">
        <v>3153045988</v>
      </c>
      <c r="AA386" s="22">
        <v>0</v>
      </c>
      <c r="AB386" s="118">
        <v>10.199999999999999</v>
      </c>
      <c r="AD386" s="99">
        <v>44252</v>
      </c>
      <c r="AE386" s="108">
        <v>44252</v>
      </c>
      <c r="AG386" s="14">
        <v>44561</v>
      </c>
      <c r="AH386" s="2">
        <f t="shared" si="57"/>
        <v>2200000</v>
      </c>
      <c r="AI386" s="113">
        <v>22440000</v>
      </c>
      <c r="AJ386" t="s">
        <v>3610</v>
      </c>
      <c r="AK386" s="2" t="s">
        <v>262</v>
      </c>
      <c r="AL386" s="10">
        <v>354</v>
      </c>
      <c r="AM386" s="2" t="s">
        <v>3611</v>
      </c>
      <c r="AN386" s="2" t="s">
        <v>3540</v>
      </c>
      <c r="AO386" s="10" t="s">
        <v>131</v>
      </c>
      <c r="AP386" s="214" t="s">
        <v>3317</v>
      </c>
      <c r="AQ386" s="24">
        <v>3</v>
      </c>
      <c r="AR386" s="10">
        <f>IFERROR(VLOOKUP(AQ386,PROGRAMAS!D116:E173,2,0), )</f>
        <v>0</v>
      </c>
      <c r="AS386" s="10">
        <v>43</v>
      </c>
      <c r="AT386" s="10" t="str">
        <f>IFERROR(VLOOKUP(AS386,PROGRAMAS!B2:C59,2,0), )</f>
        <v>Cultura ciudadana para la confianza, la convivencia y la participación desde la vida cotidiana</v>
      </c>
      <c r="AU386" s="10">
        <v>2164</v>
      </c>
      <c r="AV386" s="10" t="str">
        <f>IFERROR(VLOOKUP(AU386,PROGRAMAS!G2:I24,2,0), )</f>
        <v>TEUSAQUILLO RESPIRA CONFIANZA Y SEGURIDAD CIUDADANA</v>
      </c>
      <c r="AW386" s="22">
        <v>1</v>
      </c>
      <c r="AX386" s="22">
        <v>1</v>
      </c>
      <c r="AY386" s="22"/>
      <c r="AZ386" s="22"/>
      <c r="BA386" s="22"/>
      <c r="BB386" s="22"/>
      <c r="BC386" s="22"/>
      <c r="BN386" s="5"/>
      <c r="BY386" s="113">
        <v>1100000</v>
      </c>
      <c r="BZ386" s="24">
        <v>0</v>
      </c>
      <c r="CA386" s="24">
        <v>15</v>
      </c>
      <c r="CB386" s="145">
        <v>44576</v>
      </c>
      <c r="CO386" s="5">
        <f t="shared" si="53"/>
        <v>1100000</v>
      </c>
      <c r="CP386" s="77">
        <f t="shared" si="54"/>
        <v>0</v>
      </c>
      <c r="CQ386" s="77">
        <f t="shared" si="55"/>
        <v>15</v>
      </c>
      <c r="CR386" s="117">
        <v>44576</v>
      </c>
      <c r="CS386" s="5">
        <f t="shared" si="56"/>
        <v>23540000</v>
      </c>
      <c r="CT386" s="5"/>
      <c r="CU386" s="10"/>
      <c r="CW386" s="10" t="s">
        <v>132</v>
      </c>
      <c r="CX386" s="10" t="s">
        <v>133</v>
      </c>
      <c r="CZ386" s="10" t="s">
        <v>134</v>
      </c>
    </row>
    <row r="387" spans="1:108" ht="16.5" customHeight="1">
      <c r="A387" s="147" t="s">
        <v>781</v>
      </c>
      <c r="B387" s="10">
        <v>2021</v>
      </c>
      <c r="C387" s="16" t="s">
        <v>3612</v>
      </c>
      <c r="D387" s="140" t="s">
        <v>3613</v>
      </c>
      <c r="E387" s="198" t="s">
        <v>3614</v>
      </c>
      <c r="G387" s="10" t="s">
        <v>1987</v>
      </c>
      <c r="H387" s="10" t="s">
        <v>118</v>
      </c>
      <c r="I387" s="10" t="s">
        <v>119</v>
      </c>
      <c r="J387" s="10" t="s">
        <v>3615</v>
      </c>
      <c r="K387" s="10" t="s">
        <v>3616</v>
      </c>
      <c r="L387" s="10" t="str">
        <f t="shared" si="52"/>
        <v>MARTHA LUCIA ENRIQUEZ GUERRERO _OSCAR JAVIER PEREZ NASTAR__</v>
      </c>
      <c r="M387" s="10" t="s">
        <v>122</v>
      </c>
      <c r="N387" s="93">
        <v>30740297</v>
      </c>
      <c r="O387" s="132"/>
      <c r="P387" t="s">
        <v>3617</v>
      </c>
      <c r="Q387" s="10" t="s">
        <v>124</v>
      </c>
      <c r="R387" t="s">
        <v>3618</v>
      </c>
      <c r="T387" s="10"/>
      <c r="U387" s="10"/>
      <c r="V387" s="22"/>
      <c r="W387" s="10"/>
      <c r="X387" s="10"/>
      <c r="Y387" s="10"/>
      <c r="Z387" s="22">
        <v>3164977732</v>
      </c>
      <c r="AA387" s="22">
        <v>0</v>
      </c>
      <c r="AB387" s="118">
        <v>10</v>
      </c>
      <c r="AC387" s="10"/>
      <c r="AD387" s="99">
        <v>44252</v>
      </c>
      <c r="AE387" s="108">
        <v>44253</v>
      </c>
      <c r="AG387" s="14">
        <v>44555</v>
      </c>
      <c r="AH387" s="2">
        <f t="shared" si="57"/>
        <v>6500000</v>
      </c>
      <c r="AI387" s="113">
        <v>65000000</v>
      </c>
      <c r="AJ387" t="s">
        <v>3619</v>
      </c>
      <c r="AK387" s="10" t="s">
        <v>129</v>
      </c>
      <c r="AL387" s="10">
        <v>365</v>
      </c>
      <c r="AM387" s="2" t="s">
        <v>3620</v>
      </c>
      <c r="AN387" s="2" t="s">
        <v>3621</v>
      </c>
      <c r="AO387" s="10" t="s">
        <v>131</v>
      </c>
      <c r="AP387" s="214" t="s">
        <v>3210</v>
      </c>
      <c r="AQ387" s="24">
        <v>5</v>
      </c>
      <c r="AR387" s="10">
        <f>IFERROR(VLOOKUP(AQ387,PROGRAMAS!D117:E174,2,0), )</f>
        <v>0</v>
      </c>
      <c r="AS387" s="10">
        <v>57</v>
      </c>
      <c r="AT387" s="10" t="str">
        <f>IFERROR(VLOOKUP(AS387,PROGRAMAS!B2:C59,2,0), )</f>
        <v>Gestión pública local</v>
      </c>
      <c r="AU387" s="10">
        <v>2169</v>
      </c>
      <c r="AV387" s="10" t="str">
        <f>IFERROR(VLOOKUP(AU387,PROGRAMAS!G2:I24,2,0), )</f>
        <v>FORTALECIMIENTO INSTITUCIONAL Y RENDICIÓN DE CUENTAS</v>
      </c>
      <c r="AW387" s="22"/>
      <c r="AX387" s="22"/>
      <c r="AY387" s="22">
        <v>1</v>
      </c>
      <c r="AZ387" s="22"/>
      <c r="BA387" s="22"/>
      <c r="BB387" s="22"/>
      <c r="BC387" s="22"/>
      <c r="BD387" s="71">
        <v>44348</v>
      </c>
      <c r="BN387" s="5" t="s">
        <v>364</v>
      </c>
      <c r="BO387" s="24">
        <v>1085923153</v>
      </c>
      <c r="BP387" s="2" t="s">
        <v>3622</v>
      </c>
      <c r="BY387" s="113">
        <v>4116673</v>
      </c>
      <c r="BZ387" s="24">
        <v>0</v>
      </c>
      <c r="CA387" s="24">
        <v>13</v>
      </c>
      <c r="CB387" s="145">
        <v>44574</v>
      </c>
      <c r="CO387" s="5">
        <f t="shared" si="53"/>
        <v>4116673</v>
      </c>
      <c r="CP387" s="77">
        <f t="shared" si="54"/>
        <v>0</v>
      </c>
      <c r="CQ387" s="77">
        <f t="shared" si="55"/>
        <v>13</v>
      </c>
      <c r="CR387" s="145">
        <v>44574</v>
      </c>
      <c r="CS387" s="5">
        <f t="shared" si="56"/>
        <v>69116673</v>
      </c>
      <c r="CT387" s="5"/>
      <c r="CU387" s="10"/>
      <c r="CW387" s="10" t="s">
        <v>132</v>
      </c>
      <c r="CX387" s="10" t="s">
        <v>133</v>
      </c>
      <c r="CZ387" s="10" t="s">
        <v>134</v>
      </c>
      <c r="DA387" s="10" t="s">
        <v>3257</v>
      </c>
      <c r="DB387" s="122" t="s">
        <v>3278</v>
      </c>
      <c r="DC387" s="122" t="s">
        <v>3279</v>
      </c>
    </row>
    <row r="388" spans="1:108" ht="16.5" customHeight="1">
      <c r="A388" s="147" t="s">
        <v>795</v>
      </c>
      <c r="B388" s="10">
        <v>2021</v>
      </c>
      <c r="C388" s="16" t="s">
        <v>3623</v>
      </c>
      <c r="D388" s="140" t="s">
        <v>3624</v>
      </c>
      <c r="E388" s="198" t="s">
        <v>3625</v>
      </c>
      <c r="G388" s="10" t="s">
        <v>1987</v>
      </c>
      <c r="H388" s="10" t="s">
        <v>118</v>
      </c>
      <c r="I388" s="10" t="s">
        <v>119</v>
      </c>
      <c r="J388" s="10" t="s">
        <v>3626</v>
      </c>
      <c r="K388" s="10" t="s">
        <v>1572</v>
      </c>
      <c r="L388" s="10" t="str">
        <f t="shared" si="52"/>
        <v>SILVANA JARAMILLO CABRERA___</v>
      </c>
      <c r="M388" s="10" t="s">
        <v>122</v>
      </c>
      <c r="N388" s="93">
        <v>1115067487</v>
      </c>
      <c r="O388" s="132"/>
      <c r="P388" s="47"/>
      <c r="Q388" s="10" t="s">
        <v>124</v>
      </c>
      <c r="R388" t="s">
        <v>3627</v>
      </c>
      <c r="T388" s="10"/>
      <c r="U388" s="10"/>
      <c r="V388" s="22"/>
      <c r="W388" s="10"/>
      <c r="X388" s="10"/>
      <c r="Y388" s="10"/>
      <c r="Z388" s="22">
        <v>3135505911</v>
      </c>
      <c r="AA388" s="22">
        <v>0</v>
      </c>
      <c r="AB388" s="118">
        <v>8</v>
      </c>
      <c r="AD388" s="99">
        <v>44252</v>
      </c>
      <c r="AE388" s="108">
        <v>44253</v>
      </c>
      <c r="AG388" s="14">
        <v>44494</v>
      </c>
      <c r="AH388" s="2">
        <f t="shared" si="57"/>
        <v>4361000</v>
      </c>
      <c r="AI388" s="113">
        <v>34888000</v>
      </c>
      <c r="AJ388" t="s">
        <v>3628</v>
      </c>
      <c r="AK388" s="10" t="s">
        <v>129</v>
      </c>
      <c r="AL388" s="10">
        <v>361</v>
      </c>
      <c r="AM388" s="2" t="s">
        <v>3629</v>
      </c>
      <c r="AN388" s="2" t="s">
        <v>3540</v>
      </c>
      <c r="AO388" s="10" t="s">
        <v>131</v>
      </c>
      <c r="AP388" s="214" t="s">
        <v>3630</v>
      </c>
      <c r="AQ388" s="24">
        <v>3</v>
      </c>
      <c r="AR388" s="10">
        <f>IFERROR(VLOOKUP(AQ388,PROGRAMAS!D118:E175,2,0), )</f>
        <v>0</v>
      </c>
      <c r="AS388" s="10">
        <v>45</v>
      </c>
      <c r="AT388" s="10" t="str">
        <f>IFERROR(VLOOKUP(AS388,PROGRAMAS!B2:C59,2,0), )</f>
        <v>Espacio público más seguro y construido colectivamente</v>
      </c>
      <c r="AU388" s="10">
        <v>2152</v>
      </c>
      <c r="AV388" s="10" t="str">
        <f>IFERROR(VLOOKUP(AU388,PROGRAMAS!G2:I24,2,0), )</f>
        <v>UN NUEVO CONTRATO SOCIAL PARA EL ESPACIO PÚBLICO LOCAL</v>
      </c>
      <c r="AW388" s="22">
        <v>1</v>
      </c>
      <c r="AX388" s="22">
        <v>1</v>
      </c>
      <c r="AY388" s="22"/>
      <c r="AZ388" s="22"/>
      <c r="BA388" s="22"/>
      <c r="BB388" s="22"/>
      <c r="BC388" s="22"/>
      <c r="BN388" s="5"/>
      <c r="BY388" s="113">
        <v>8576633</v>
      </c>
      <c r="BZ388" s="24">
        <v>1</v>
      </c>
      <c r="CA388" s="24">
        <v>29</v>
      </c>
      <c r="CB388" s="145">
        <v>44554</v>
      </c>
      <c r="CO388" s="5">
        <f t="shared" si="53"/>
        <v>8576633</v>
      </c>
      <c r="CP388" s="77">
        <f t="shared" si="54"/>
        <v>1</v>
      </c>
      <c r="CQ388" s="77">
        <f t="shared" si="55"/>
        <v>29</v>
      </c>
      <c r="CR388" s="145">
        <v>44554</v>
      </c>
      <c r="CS388" s="5">
        <f t="shared" si="56"/>
        <v>43464633</v>
      </c>
      <c r="CT388" s="5"/>
      <c r="CU388" s="10"/>
      <c r="CW388" s="10" t="s">
        <v>132</v>
      </c>
      <c r="CX388" s="10" t="s">
        <v>133</v>
      </c>
      <c r="CZ388" s="10" t="s">
        <v>3034</v>
      </c>
    </row>
    <row r="389" spans="1:108" ht="16.5" customHeight="1">
      <c r="A389" s="147" t="s">
        <v>808</v>
      </c>
      <c r="B389" s="10">
        <v>2021</v>
      </c>
      <c r="C389" s="16" t="s">
        <v>3631</v>
      </c>
      <c r="D389" s="140" t="s">
        <v>3632</v>
      </c>
      <c r="E389" s="198" t="s">
        <v>3633</v>
      </c>
      <c r="G389" s="10" t="s">
        <v>1987</v>
      </c>
      <c r="H389" s="10" t="s">
        <v>118</v>
      </c>
      <c r="I389" s="10" t="s">
        <v>119</v>
      </c>
      <c r="J389" s="10" t="s">
        <v>3634</v>
      </c>
      <c r="K389" s="10" t="s">
        <v>3635</v>
      </c>
      <c r="L389" s="10" t="str">
        <f t="shared" si="52"/>
        <v>OMAR ARTURO CALDERON ZAQUE___</v>
      </c>
      <c r="M389" s="10" t="s">
        <v>122</v>
      </c>
      <c r="N389" s="93">
        <v>79694258</v>
      </c>
      <c r="O389" s="132"/>
      <c r="P389" s="10" t="s">
        <v>123</v>
      </c>
      <c r="Q389" s="10" t="s">
        <v>124</v>
      </c>
      <c r="R389" t="s">
        <v>3636</v>
      </c>
      <c r="T389" s="10"/>
      <c r="U389" s="10"/>
      <c r="V389" s="22"/>
      <c r="W389" s="10"/>
      <c r="X389" s="10"/>
      <c r="Y389" s="10"/>
      <c r="Z389" s="22">
        <v>3043861528</v>
      </c>
      <c r="AA389" s="22">
        <v>0</v>
      </c>
      <c r="AB389" s="118">
        <v>6</v>
      </c>
      <c r="AC389" s="10"/>
      <c r="AD389" s="99">
        <v>44252</v>
      </c>
      <c r="AE389" s="108">
        <v>44252</v>
      </c>
      <c r="AG389" s="14">
        <v>44432</v>
      </c>
      <c r="AH389" s="2">
        <f t="shared" si="57"/>
        <v>6000000</v>
      </c>
      <c r="AI389" s="113">
        <v>36000000</v>
      </c>
      <c r="AJ389" t="s">
        <v>3637</v>
      </c>
      <c r="AK389" s="10" t="s">
        <v>129</v>
      </c>
      <c r="AL389" s="10">
        <v>362</v>
      </c>
      <c r="AM389" s="2" t="s">
        <v>3638</v>
      </c>
      <c r="AN389" s="2" t="s">
        <v>3540</v>
      </c>
      <c r="AO389" s="10" t="s">
        <v>131</v>
      </c>
      <c r="AP389" s="214" t="s">
        <v>3210</v>
      </c>
      <c r="AQ389" s="24">
        <v>5</v>
      </c>
      <c r="AR389" s="10">
        <f>IFERROR(VLOOKUP(AQ389,PROGRAMAS!D119:E176,2,0), )</f>
        <v>0</v>
      </c>
      <c r="AS389" s="10">
        <v>57</v>
      </c>
      <c r="AT389" s="10" t="str">
        <f>IFERROR(VLOOKUP(AS389,PROGRAMAS!B2:C59,2,0), )</f>
        <v>Gestión pública local</v>
      </c>
      <c r="AU389" s="10">
        <v>2169</v>
      </c>
      <c r="AV389" s="10" t="str">
        <f>IFERROR(VLOOKUP(AU389,PROGRAMAS!G2:I24,2,0), )</f>
        <v>FORTALECIMIENTO INSTITUCIONAL Y RENDICIÓN DE CUENTAS</v>
      </c>
      <c r="AW389" s="22"/>
      <c r="AX389" s="22"/>
      <c r="AY389" s="22"/>
      <c r="AZ389" s="22"/>
      <c r="BA389" s="22"/>
      <c r="BB389" s="22"/>
      <c r="BC389" s="22"/>
      <c r="BN389" s="5"/>
      <c r="BY389" s="113">
        <v>0</v>
      </c>
      <c r="BZ389" s="24">
        <v>0</v>
      </c>
      <c r="CA389" s="24">
        <v>0</v>
      </c>
      <c r="CO389" s="5">
        <f t="shared" si="53"/>
        <v>0</v>
      </c>
      <c r="CP389" s="77">
        <f t="shared" si="54"/>
        <v>0</v>
      </c>
      <c r="CQ389" s="77">
        <f t="shared" si="55"/>
        <v>0</v>
      </c>
      <c r="CR389" s="117">
        <v>44432</v>
      </c>
      <c r="CS389" s="5">
        <f t="shared" si="56"/>
        <v>36000000</v>
      </c>
      <c r="CT389" s="5"/>
      <c r="CU389" s="10"/>
      <c r="CW389" s="10" t="s">
        <v>132</v>
      </c>
      <c r="CX389" s="10" t="s">
        <v>133</v>
      </c>
      <c r="CZ389" s="10" t="s">
        <v>3461</v>
      </c>
      <c r="DA389" s="10" t="s">
        <v>3181</v>
      </c>
      <c r="DB389" s="122" t="s">
        <v>3278</v>
      </c>
      <c r="DC389" s="122" t="s">
        <v>3279</v>
      </c>
    </row>
    <row r="390" spans="1:108" ht="16.5" customHeight="1">
      <c r="A390" s="147" t="s">
        <v>819</v>
      </c>
      <c r="B390" s="10">
        <v>2021</v>
      </c>
      <c r="C390" s="16" t="s">
        <v>3639</v>
      </c>
      <c r="D390" s="140" t="s">
        <v>3640</v>
      </c>
      <c r="E390" s="198" t="s">
        <v>3641</v>
      </c>
      <c r="G390" s="10" t="s">
        <v>1987</v>
      </c>
      <c r="H390" s="10" t="s">
        <v>118</v>
      </c>
      <c r="I390" s="10" t="s">
        <v>119</v>
      </c>
      <c r="J390" s="10" t="s">
        <v>3642</v>
      </c>
      <c r="K390" s="10" t="s">
        <v>3643</v>
      </c>
      <c r="L390" s="10" t="str">
        <f t="shared" si="52"/>
        <v>DAVID CAMILO CASTIBLANCO SABOGAL_JASSON IVÁN PINILLOS HINCAPIÉ__</v>
      </c>
      <c r="M390" s="10" t="s">
        <v>122</v>
      </c>
      <c r="N390" s="93">
        <v>1032433033</v>
      </c>
      <c r="O390" s="132"/>
      <c r="P390" s="10" t="s">
        <v>123</v>
      </c>
      <c r="Q390" s="10" t="s">
        <v>124</v>
      </c>
      <c r="R390" t="s">
        <v>3644</v>
      </c>
      <c r="T390" s="10"/>
      <c r="U390" s="10"/>
      <c r="V390" s="22"/>
      <c r="W390" s="10"/>
      <c r="X390" s="10"/>
      <c r="Y390" s="10"/>
      <c r="Z390" s="22">
        <v>3163322118</v>
      </c>
      <c r="AA390" s="22">
        <v>0</v>
      </c>
      <c r="AB390" s="118">
        <v>10</v>
      </c>
      <c r="AD390" s="99">
        <v>44252</v>
      </c>
      <c r="AE390" s="108">
        <v>44253</v>
      </c>
      <c r="AG390" s="14">
        <v>44555</v>
      </c>
      <c r="AH390" s="2">
        <f t="shared" si="57"/>
        <v>5500000</v>
      </c>
      <c r="AI390" s="113">
        <v>55000000</v>
      </c>
      <c r="AJ390" t="s">
        <v>3645</v>
      </c>
      <c r="AK390" s="10" t="s">
        <v>129</v>
      </c>
      <c r="AL390" s="10">
        <v>363</v>
      </c>
      <c r="AM390" s="2" t="s">
        <v>3646</v>
      </c>
      <c r="AN390" s="2" t="s">
        <v>3647</v>
      </c>
      <c r="AO390" s="10" t="s">
        <v>131</v>
      </c>
      <c r="AP390" s="214" t="s">
        <v>3297</v>
      </c>
      <c r="AQ390" s="24">
        <v>1</v>
      </c>
      <c r="AR390" s="10">
        <f>IFERROR(VLOOKUP(AQ390,PROGRAMAS!D120:E177,2,0), )</f>
        <v>0</v>
      </c>
      <c r="AS390" s="10">
        <v>1</v>
      </c>
      <c r="AT390" s="10" t="str">
        <f>IFERROR(VLOOKUP(AS390,PROGRAMAS!B2:C59,2,0), )</f>
        <v>Subsidios y transferencias para la equidad</v>
      </c>
      <c r="AU390" s="10">
        <v>2045</v>
      </c>
      <c r="AV390" s="10" t="str">
        <f>IFERROR(VLOOKUP(AU390,PROGRAMAS!G2:I24,2,0), )</f>
        <v>TEUSAQUILLO CON UN NUEVO CONTRATO SOCIAL CON IGUALDAD DE OPORTUNIDADES PARA LA INCLUSIÓN SOCIAL</v>
      </c>
      <c r="AW390" s="22"/>
      <c r="AX390" s="22"/>
      <c r="AY390" s="22">
        <v>1</v>
      </c>
      <c r="AZ390" s="22"/>
      <c r="BA390" s="22"/>
      <c r="BB390" s="22"/>
      <c r="BC390" s="22"/>
      <c r="BD390" s="71">
        <v>44463</v>
      </c>
      <c r="BN390" s="5" t="s">
        <v>364</v>
      </c>
      <c r="BO390" s="24">
        <v>1032439927</v>
      </c>
      <c r="BP390" s="2" t="s">
        <v>3648</v>
      </c>
      <c r="BY390" s="113">
        <v>0</v>
      </c>
      <c r="BZ390" s="24">
        <v>0</v>
      </c>
      <c r="CA390" s="24">
        <v>0</v>
      </c>
      <c r="CO390" s="5">
        <f t="shared" si="53"/>
        <v>0</v>
      </c>
      <c r="CP390" s="77">
        <f t="shared" si="54"/>
        <v>0</v>
      </c>
      <c r="CQ390" s="77">
        <f t="shared" si="55"/>
        <v>0</v>
      </c>
      <c r="CR390" s="14">
        <v>44555</v>
      </c>
      <c r="CS390" s="5">
        <f t="shared" si="56"/>
        <v>55000000</v>
      </c>
      <c r="CT390" s="5"/>
      <c r="CU390" s="10"/>
      <c r="CW390" s="10" t="s">
        <v>132</v>
      </c>
      <c r="CX390" s="10" t="s">
        <v>133</v>
      </c>
      <c r="CZ390" s="10" t="s">
        <v>134</v>
      </c>
    </row>
    <row r="391" spans="1:108" ht="16.5" customHeight="1">
      <c r="A391" s="147" t="s">
        <v>831</v>
      </c>
      <c r="B391" s="10">
        <v>2021</v>
      </c>
      <c r="C391" s="16" t="s">
        <v>3649</v>
      </c>
      <c r="D391" s="140" t="s">
        <v>3650</v>
      </c>
      <c r="E391" s="198" t="s">
        <v>3651</v>
      </c>
      <c r="G391" s="10" t="s">
        <v>1987</v>
      </c>
      <c r="H391" s="10" t="s">
        <v>118</v>
      </c>
      <c r="I391" s="10" t="s">
        <v>119</v>
      </c>
      <c r="J391" s="10" t="s">
        <v>3652</v>
      </c>
      <c r="K391" s="10" t="s">
        <v>3653</v>
      </c>
      <c r="L391" s="10" t="str">
        <f t="shared" si="52"/>
        <v>MAGDA SOFIA HERNANDEZ SOTO___</v>
      </c>
      <c r="M391" s="10" t="s">
        <v>122</v>
      </c>
      <c r="N391" s="93">
        <v>1085271945</v>
      </c>
      <c r="O391" s="132"/>
      <c r="P391" t="s">
        <v>709</v>
      </c>
      <c r="Q391" s="10" t="s">
        <v>124</v>
      </c>
      <c r="R391" t="s">
        <v>3263</v>
      </c>
      <c r="T391" s="10"/>
      <c r="U391" s="10"/>
      <c r="V391" s="22"/>
      <c r="W391" s="10"/>
      <c r="X391" s="10"/>
      <c r="Y391" s="10"/>
      <c r="Z391" s="22">
        <v>3155401345</v>
      </c>
      <c r="AA391" s="22">
        <v>0</v>
      </c>
      <c r="AB391" s="118">
        <v>10</v>
      </c>
      <c r="AC391" s="10"/>
      <c r="AD391" s="99">
        <v>44252</v>
      </c>
      <c r="AE391" s="108">
        <v>44253</v>
      </c>
      <c r="AG391" s="14">
        <v>44555</v>
      </c>
      <c r="AH391" s="2">
        <f t="shared" si="57"/>
        <v>4361000</v>
      </c>
      <c r="AI391" s="113">
        <v>43610000</v>
      </c>
      <c r="AJ391" t="s">
        <v>3654</v>
      </c>
      <c r="AK391" s="10" t="s">
        <v>129</v>
      </c>
      <c r="AL391" s="10">
        <v>366</v>
      </c>
      <c r="AM391" s="2" t="s">
        <v>3655</v>
      </c>
      <c r="AN391" s="2" t="s">
        <v>3656</v>
      </c>
      <c r="AO391" s="10" t="s">
        <v>131</v>
      </c>
      <c r="AP391" s="214" t="s">
        <v>3210</v>
      </c>
      <c r="AQ391" s="24">
        <v>5</v>
      </c>
      <c r="AR391" s="10">
        <f>IFERROR(VLOOKUP(AQ391,PROGRAMAS!D121:E178,2,0), )</f>
        <v>0</v>
      </c>
      <c r="AS391" s="10">
        <v>57</v>
      </c>
      <c r="AT391" s="10" t="str">
        <f>IFERROR(VLOOKUP(AS391,PROGRAMAS!B2:C59,2,0), )</f>
        <v>Gestión pública local</v>
      </c>
      <c r="AU391" s="10">
        <v>2169</v>
      </c>
      <c r="AV391" s="10" t="str">
        <f>IFERROR(VLOOKUP(AU391,PROGRAMAS!G2:I24,2,0), )</f>
        <v>FORTALECIMIENTO INSTITUCIONAL Y RENDICIÓN DE CUENTAS</v>
      </c>
      <c r="AW391" s="22"/>
      <c r="AX391" s="22"/>
      <c r="AY391" s="22"/>
      <c r="AZ391" s="22"/>
      <c r="BA391" s="22"/>
      <c r="BB391" s="22"/>
      <c r="BC391" s="22"/>
      <c r="BN391" s="5"/>
      <c r="BY391" s="113">
        <v>0</v>
      </c>
      <c r="BZ391" s="24">
        <v>0</v>
      </c>
      <c r="CA391" s="24">
        <v>0</v>
      </c>
      <c r="CO391" s="5">
        <f t="shared" si="53"/>
        <v>0</v>
      </c>
      <c r="CP391" s="77">
        <f t="shared" si="54"/>
        <v>0</v>
      </c>
      <c r="CQ391" s="77">
        <f t="shared" si="55"/>
        <v>0</v>
      </c>
      <c r="CR391" s="117">
        <v>44555</v>
      </c>
      <c r="CS391" s="5">
        <f t="shared" si="56"/>
        <v>43610000</v>
      </c>
      <c r="CT391" s="5"/>
      <c r="CU391" s="10"/>
      <c r="CW391" s="10" t="s">
        <v>132</v>
      </c>
      <c r="CX391" s="10" t="s">
        <v>133</v>
      </c>
      <c r="CZ391" s="10" t="s">
        <v>3461</v>
      </c>
      <c r="DA391" s="122" t="s">
        <v>3462</v>
      </c>
      <c r="DB391" s="122" t="s">
        <v>3463</v>
      </c>
      <c r="DC391" s="14">
        <v>44377</v>
      </c>
      <c r="DD391" s="14"/>
    </row>
    <row r="392" spans="1:108" ht="16.5" customHeight="1">
      <c r="A392" s="147" t="s">
        <v>839</v>
      </c>
      <c r="B392" s="10">
        <v>2021</v>
      </c>
      <c r="C392" s="16" t="s">
        <v>3657</v>
      </c>
      <c r="D392" s="140" t="s">
        <v>3658</v>
      </c>
      <c r="E392" s="198" t="s">
        <v>3659</v>
      </c>
      <c r="G392" s="10" t="s">
        <v>1987</v>
      </c>
      <c r="H392" s="10" t="s">
        <v>118</v>
      </c>
      <c r="I392" s="10" t="s">
        <v>119</v>
      </c>
      <c r="J392" s="10" t="s">
        <v>3660</v>
      </c>
      <c r="K392" s="10" t="s">
        <v>3661</v>
      </c>
      <c r="L392" s="10" t="str">
        <f t="shared" si="52"/>
        <v>CESAR MAURICIO CACERES HERNANDEZ___</v>
      </c>
      <c r="M392" s="10" t="s">
        <v>122</v>
      </c>
      <c r="N392" s="93">
        <v>91290518</v>
      </c>
      <c r="O392" s="132"/>
      <c r="P392" t="s">
        <v>272</v>
      </c>
      <c r="Q392" s="10" t="s">
        <v>124</v>
      </c>
      <c r="R392" t="s">
        <v>3662</v>
      </c>
      <c r="T392" s="10"/>
      <c r="U392" s="10"/>
      <c r="V392" s="22"/>
      <c r="W392" s="10"/>
      <c r="X392" s="10"/>
      <c r="Y392" s="10"/>
      <c r="Z392" s="22">
        <v>3015043534</v>
      </c>
      <c r="AA392" s="22">
        <v>0</v>
      </c>
      <c r="AB392" s="118">
        <v>10</v>
      </c>
      <c r="AD392" s="99">
        <v>44256</v>
      </c>
      <c r="AE392" s="108">
        <v>44257</v>
      </c>
      <c r="AG392" s="14">
        <v>44561</v>
      </c>
      <c r="AH392" s="2">
        <f t="shared" si="57"/>
        <v>4500000</v>
      </c>
      <c r="AI392" s="113">
        <v>45000000</v>
      </c>
      <c r="AJ392" t="s">
        <v>3663</v>
      </c>
      <c r="AK392" s="10" t="s">
        <v>129</v>
      </c>
      <c r="AL392" s="10"/>
      <c r="AM392" s="2" t="s">
        <v>3664</v>
      </c>
      <c r="AN392" s="2" t="s">
        <v>3665</v>
      </c>
      <c r="AO392" s="10" t="s">
        <v>131</v>
      </c>
      <c r="AP392" s="214"/>
      <c r="AQ392" s="24">
        <v>3</v>
      </c>
      <c r="AR392" s="10">
        <f>IFERROR(VLOOKUP(AQ392,PROGRAMAS!D122:E179,2,0), )</f>
        <v>0</v>
      </c>
      <c r="AS392" s="10">
        <v>43</v>
      </c>
      <c r="AT392" s="10" t="str">
        <f>IFERROR(VLOOKUP(AS392,PROGRAMAS!B2:C59,2,0), )</f>
        <v>Cultura ciudadana para la confianza, la convivencia y la participación desde la vida cotidiana</v>
      </c>
      <c r="AU392" s="10">
        <v>2164</v>
      </c>
      <c r="AV392" s="10" t="str">
        <f>IFERROR(VLOOKUP(AU392,PROGRAMAS!G2:I24,2,0), )</f>
        <v>TEUSAQUILLO RESPIRA CONFIANZA Y SEGURIDAD CIUDADANA</v>
      </c>
      <c r="AW392" s="22">
        <v>1</v>
      </c>
      <c r="AX392" s="22">
        <v>1</v>
      </c>
      <c r="AY392" s="22"/>
      <c r="AZ392" s="22"/>
      <c r="BA392" s="22"/>
      <c r="BB392" s="22"/>
      <c r="BC392" s="22"/>
      <c r="BN392" s="5"/>
      <c r="BY392" s="113">
        <v>2250000</v>
      </c>
      <c r="BZ392" s="24">
        <v>0</v>
      </c>
      <c r="CA392" s="24">
        <v>15</v>
      </c>
      <c r="CB392" s="145">
        <v>44577</v>
      </c>
      <c r="CO392" s="5">
        <f t="shared" si="53"/>
        <v>2250000</v>
      </c>
      <c r="CP392" s="77">
        <f t="shared" si="54"/>
        <v>0</v>
      </c>
      <c r="CQ392" s="77">
        <f t="shared" si="55"/>
        <v>15</v>
      </c>
      <c r="CR392" s="145">
        <v>44577</v>
      </c>
      <c r="CS392" s="5">
        <f t="shared" si="56"/>
        <v>47250000</v>
      </c>
      <c r="CT392" s="5"/>
      <c r="CU392" s="10"/>
      <c r="CW392" s="10" t="s">
        <v>132</v>
      </c>
      <c r="CX392" s="10" t="s">
        <v>133</v>
      </c>
      <c r="CZ392" s="10" t="s">
        <v>134</v>
      </c>
      <c r="DA392" s="10" t="s">
        <v>3666</v>
      </c>
      <c r="DB392" s="122" t="s">
        <v>3667</v>
      </c>
      <c r="DC392" s="122" t="s">
        <v>3390</v>
      </c>
    </row>
    <row r="393" spans="1:108" ht="16.5" customHeight="1">
      <c r="A393" s="147" t="s">
        <v>849</v>
      </c>
      <c r="B393" s="10">
        <v>2021</v>
      </c>
      <c r="C393" s="16" t="s">
        <v>3668</v>
      </c>
      <c r="D393" s="140" t="s">
        <v>3669</v>
      </c>
      <c r="E393" s="198" t="s">
        <v>3670</v>
      </c>
      <c r="G393" s="10" t="s">
        <v>1987</v>
      </c>
      <c r="H393" s="10" t="s">
        <v>118</v>
      </c>
      <c r="I393" s="10" t="s">
        <v>119</v>
      </c>
      <c r="J393" s="10" t="s">
        <v>3671</v>
      </c>
      <c r="K393" s="10" t="s">
        <v>3672</v>
      </c>
      <c r="L393" s="10" t="str">
        <f t="shared" si="52"/>
        <v>LADY JOHANA  ORDOÑEZ GUERRERO___</v>
      </c>
      <c r="M393" s="10" t="s">
        <v>122</v>
      </c>
      <c r="N393" s="93">
        <v>1122783005</v>
      </c>
      <c r="O393" s="132"/>
      <c r="P393" t="s">
        <v>3673</v>
      </c>
      <c r="Q393" s="10" t="s">
        <v>124</v>
      </c>
      <c r="R393" t="s">
        <v>3674</v>
      </c>
      <c r="T393" s="10"/>
      <c r="U393" s="10"/>
      <c r="V393" s="22"/>
      <c r="W393" s="10"/>
      <c r="X393" s="10"/>
      <c r="Y393" s="10"/>
      <c r="Z393" s="22">
        <v>3117186674</v>
      </c>
      <c r="AA393" s="22">
        <v>0</v>
      </c>
      <c r="AB393" s="118">
        <v>8</v>
      </c>
      <c r="AC393" s="10"/>
      <c r="AD393" s="99">
        <v>44252</v>
      </c>
      <c r="AE393" s="108">
        <v>44253</v>
      </c>
      <c r="AG393" s="14">
        <v>44494</v>
      </c>
      <c r="AH393" s="2">
        <f t="shared" si="57"/>
        <v>5500000</v>
      </c>
      <c r="AI393" s="113">
        <v>44000000</v>
      </c>
      <c r="AJ393" t="s">
        <v>3675</v>
      </c>
      <c r="AK393" s="10" t="s">
        <v>129</v>
      </c>
      <c r="AL393" s="10">
        <v>364</v>
      </c>
      <c r="AM393" s="2" t="s">
        <v>3676</v>
      </c>
      <c r="AN393" s="2" t="s">
        <v>3677</v>
      </c>
      <c r="AO393" s="10" t="s">
        <v>131</v>
      </c>
      <c r="AP393" s="214" t="s">
        <v>3678</v>
      </c>
      <c r="AQ393" s="24">
        <v>1</v>
      </c>
      <c r="AR393" s="10">
        <f>IFERROR(VLOOKUP(AQ393,PROGRAMAS!D123:E180,2,0), )</f>
        <v>0</v>
      </c>
      <c r="AS393" s="10">
        <v>6</v>
      </c>
      <c r="AT393" s="10" t="str">
        <f>IFERROR(VLOOKUP(AS393,PROGRAMAS!B2:C59,2,0), )</f>
        <v>Sistema Distrital de Cuidado</v>
      </c>
      <c r="AU393" s="10">
        <v>2113</v>
      </c>
      <c r="AV393" s="10" t="str">
        <f>IFERROR(VLOOKUP(AU393,PROGRAMAS!G2:I24,2,0), )</f>
        <v>TEUSAQUILLO  INCLUYENTE  PARA LAS PERSONAS CON DISCAPACIDAD Y LA DISMINUCIÓN DE FACTORES DE RIESGO FRENTE AL CONSUMO DE SUSTANCIAS PSICOACTIVAS</v>
      </c>
      <c r="AW393" s="22">
        <v>1</v>
      </c>
      <c r="AX393" s="22">
        <v>1</v>
      </c>
      <c r="AY393" s="22"/>
      <c r="AZ393" s="22"/>
      <c r="BA393" s="22"/>
      <c r="BB393" s="22"/>
      <c r="BC393" s="22"/>
      <c r="BN393" s="5"/>
      <c r="BY393" s="113">
        <v>10816667</v>
      </c>
      <c r="BZ393" s="24">
        <v>1</v>
      </c>
      <c r="CA393" s="24">
        <v>29</v>
      </c>
      <c r="CB393" s="145">
        <v>44554</v>
      </c>
      <c r="CO393" s="5">
        <f t="shared" si="53"/>
        <v>10816667</v>
      </c>
      <c r="CP393" s="77">
        <f t="shared" si="54"/>
        <v>1</v>
      </c>
      <c r="CQ393" s="77">
        <f t="shared" si="55"/>
        <v>29</v>
      </c>
      <c r="CR393" s="117">
        <v>44554</v>
      </c>
      <c r="CS393" s="5">
        <f t="shared" si="56"/>
        <v>54816667</v>
      </c>
      <c r="CT393" s="5"/>
      <c r="CU393" s="10"/>
      <c r="CW393" s="10" t="s">
        <v>132</v>
      </c>
      <c r="CX393" s="10" t="s">
        <v>133</v>
      </c>
      <c r="CZ393" s="10" t="s">
        <v>3679</v>
      </c>
    </row>
    <row r="394" spans="1:108" ht="16.5" customHeight="1">
      <c r="A394" s="147" t="s">
        <v>859</v>
      </c>
      <c r="B394" s="10">
        <v>2021</v>
      </c>
      <c r="C394" s="16" t="s">
        <v>3680</v>
      </c>
      <c r="D394" s="140" t="s">
        <v>3681</v>
      </c>
      <c r="E394" s="198" t="s">
        <v>3682</v>
      </c>
      <c r="G394" s="10" t="s">
        <v>1987</v>
      </c>
      <c r="H394" s="10" t="s">
        <v>118</v>
      </c>
      <c r="I394" s="10" t="s">
        <v>119</v>
      </c>
      <c r="J394" s="10" t="s">
        <v>3683</v>
      </c>
      <c r="K394" s="10" t="s">
        <v>3684</v>
      </c>
      <c r="L394" s="10" t="str">
        <f t="shared" si="52"/>
        <v>HELVER FABIAN CASALLAS ROMERO_SANDRA LORENA QUINTERO CHAVEZ__</v>
      </c>
      <c r="M394" s="10" t="s">
        <v>122</v>
      </c>
      <c r="N394" s="93">
        <v>79745503</v>
      </c>
      <c r="O394" s="132"/>
      <c r="P394" s="10" t="s">
        <v>123</v>
      </c>
      <c r="Q394" s="10" t="s">
        <v>124</v>
      </c>
      <c r="R394" t="s">
        <v>3685</v>
      </c>
      <c r="T394" s="10"/>
      <c r="U394" s="10"/>
      <c r="V394" s="22"/>
      <c r="W394" s="10"/>
      <c r="X394" s="10"/>
      <c r="Y394" s="10"/>
      <c r="Z394" s="22">
        <v>3138902934</v>
      </c>
      <c r="AA394" s="22">
        <v>0</v>
      </c>
      <c r="AB394" s="118">
        <v>8</v>
      </c>
      <c r="AD394" s="99">
        <v>44253</v>
      </c>
      <c r="AE394" s="108">
        <v>44256</v>
      </c>
      <c r="AG394" s="14">
        <v>44500</v>
      </c>
      <c r="AH394" s="2">
        <f t="shared" si="57"/>
        <v>4250000</v>
      </c>
      <c r="AI394" s="113">
        <v>34000000</v>
      </c>
      <c r="AJ394" t="s">
        <v>3686</v>
      </c>
      <c r="AK394" s="10" t="s">
        <v>129</v>
      </c>
      <c r="AL394" s="10">
        <v>367</v>
      </c>
      <c r="AM394" s="2" t="s">
        <v>3687</v>
      </c>
      <c r="AN394" s="2" t="s">
        <v>3688</v>
      </c>
      <c r="AO394" s="10" t="s">
        <v>131</v>
      </c>
      <c r="AP394" s="214" t="s">
        <v>3689</v>
      </c>
      <c r="AQ394" s="24">
        <v>1</v>
      </c>
      <c r="AR394" s="10">
        <f>IFERROR(VLOOKUP(AQ394,PROGRAMAS!D124:E181,2,0), )</f>
        <v>0</v>
      </c>
      <c r="AS394" s="10">
        <v>33</v>
      </c>
      <c r="AT394" s="10" t="str">
        <f>IFERROR(VLOOKUP(AS394,PROGRAMAS!B2:C59,2,0), )</f>
        <v>Más árboles y más y mejor espacio público</v>
      </c>
      <c r="AU394" s="10">
        <v>2139</v>
      </c>
      <c r="AV394" s="10" t="str">
        <f>IFERROR(VLOOKUP(AU394,PROGRAMAS!G2:I24,2,0), )</f>
        <v>TEUSAQUILLO CON PARQUES PARA DISFRUTAR</v>
      </c>
      <c r="AW394" s="22">
        <v>1</v>
      </c>
      <c r="AX394" s="22">
        <v>1</v>
      </c>
      <c r="AY394" s="22">
        <v>1</v>
      </c>
      <c r="AZ394" s="22"/>
      <c r="BA394" s="22"/>
      <c r="BB394" s="22"/>
      <c r="BC394" s="22"/>
      <c r="BD394" s="71">
        <v>44490</v>
      </c>
      <c r="BN394" s="5" t="s">
        <v>364</v>
      </c>
      <c r="BO394" s="24">
        <v>1026293275</v>
      </c>
      <c r="BP394" s="2" t="s">
        <v>1563</v>
      </c>
      <c r="BY394" s="113">
        <v>8500000</v>
      </c>
      <c r="BZ394" s="24">
        <v>2</v>
      </c>
      <c r="CA394" s="24">
        <v>0</v>
      </c>
      <c r="CB394" s="145">
        <v>44561</v>
      </c>
      <c r="CO394" s="5">
        <f t="shared" si="53"/>
        <v>8500000</v>
      </c>
      <c r="CP394" s="77">
        <f t="shared" si="54"/>
        <v>2</v>
      </c>
      <c r="CQ394" s="77">
        <f t="shared" si="55"/>
        <v>0</v>
      </c>
      <c r="CR394" s="145">
        <v>44561</v>
      </c>
      <c r="CS394" s="5">
        <f t="shared" si="56"/>
        <v>42500000</v>
      </c>
      <c r="CT394" s="5"/>
      <c r="CU394" s="10"/>
      <c r="CW394" s="10" t="s">
        <v>132</v>
      </c>
      <c r="CX394" s="10" t="s">
        <v>133</v>
      </c>
      <c r="CZ394" s="10" t="s">
        <v>3034</v>
      </c>
      <c r="DA394" s="10" t="s">
        <v>3181</v>
      </c>
      <c r="DB394" s="122" t="s">
        <v>3690</v>
      </c>
      <c r="DC394" s="122" t="s">
        <v>3691</v>
      </c>
    </row>
    <row r="395" spans="1:108" ht="16.5" customHeight="1">
      <c r="A395" s="147" t="s">
        <v>869</v>
      </c>
      <c r="B395" s="10">
        <v>2021</v>
      </c>
      <c r="C395" s="16" t="s">
        <v>3692</v>
      </c>
      <c r="D395" s="140" t="s">
        <v>3693</v>
      </c>
      <c r="E395" s="198" t="s">
        <v>3694</v>
      </c>
      <c r="G395" s="10" t="s">
        <v>1987</v>
      </c>
      <c r="H395" s="10" t="s">
        <v>118</v>
      </c>
      <c r="I395" s="10" t="s">
        <v>119</v>
      </c>
      <c r="J395" s="10" t="s">
        <v>3695</v>
      </c>
      <c r="K395" s="10" t="s">
        <v>3696</v>
      </c>
      <c r="L395" s="10" t="str">
        <f t="shared" si="52"/>
        <v>LUISA FERNANDA GOMEZ ESPINOSA___</v>
      </c>
      <c r="M395" s="10" t="s">
        <v>122</v>
      </c>
      <c r="N395" s="93">
        <v>53077776</v>
      </c>
      <c r="O395" s="132"/>
      <c r="P395" s="10" t="s">
        <v>123</v>
      </c>
      <c r="Q395" s="10" t="s">
        <v>124</v>
      </c>
      <c r="R395" t="s">
        <v>3697</v>
      </c>
      <c r="T395" s="10"/>
      <c r="U395" s="10"/>
      <c r="V395" s="22"/>
      <c r="W395" s="10"/>
      <c r="X395" s="10"/>
      <c r="Y395" s="10"/>
      <c r="Z395" s="22">
        <v>3022873836</v>
      </c>
      <c r="AA395" s="22">
        <v>0</v>
      </c>
      <c r="AB395" s="118">
        <v>5</v>
      </c>
      <c r="AC395" s="10"/>
      <c r="AD395" s="99">
        <v>44253</v>
      </c>
      <c r="AE395" s="108">
        <v>44254</v>
      </c>
      <c r="AG395" s="14">
        <v>44403</v>
      </c>
      <c r="AH395" s="2">
        <f t="shared" si="57"/>
        <v>4400000</v>
      </c>
      <c r="AI395" s="113">
        <v>22000000</v>
      </c>
      <c r="AJ395" t="s">
        <v>3698</v>
      </c>
      <c r="AK395" s="10" t="s">
        <v>129</v>
      </c>
      <c r="AL395" s="10">
        <v>368</v>
      </c>
      <c r="AM395" s="2" t="s">
        <v>3699</v>
      </c>
      <c r="AN395" s="2" t="s">
        <v>3656</v>
      </c>
      <c r="AO395" s="10" t="s">
        <v>131</v>
      </c>
      <c r="AP395" s="214" t="s">
        <v>3210</v>
      </c>
      <c r="AQ395" s="24">
        <v>5</v>
      </c>
      <c r="AR395" s="10">
        <f>IFERROR(VLOOKUP(AQ395,PROGRAMAS!D125:E182,2,0), )</f>
        <v>0</v>
      </c>
      <c r="AS395" s="10">
        <v>57</v>
      </c>
      <c r="AT395" s="10" t="str">
        <f>IFERROR(VLOOKUP(AS395,PROGRAMAS!B2:C59,2,0), )</f>
        <v>Gestión pública local</v>
      </c>
      <c r="AU395" s="10">
        <v>2169</v>
      </c>
      <c r="AV395" s="10" t="str">
        <f>IFERROR(VLOOKUP(AU395,PROGRAMAS!G2:I24,2,0), )</f>
        <v>FORTALECIMIENTO INSTITUCIONAL Y RENDICIÓN DE CUENTAS</v>
      </c>
      <c r="AW395" s="22"/>
      <c r="AX395" s="22"/>
      <c r="AY395" s="22"/>
      <c r="AZ395" s="22"/>
      <c r="BA395" s="22"/>
      <c r="BB395" s="22"/>
      <c r="BC395" s="22"/>
      <c r="BN395" s="5"/>
      <c r="BY395" s="113">
        <v>0</v>
      </c>
      <c r="CO395" s="5">
        <f t="shared" si="53"/>
        <v>0</v>
      </c>
      <c r="CP395" s="77">
        <f t="shared" si="54"/>
        <v>0</v>
      </c>
      <c r="CQ395" s="77">
        <f t="shared" si="55"/>
        <v>0</v>
      </c>
      <c r="CR395" s="14">
        <v>44403</v>
      </c>
      <c r="CS395" s="5">
        <f t="shared" si="56"/>
        <v>22000000</v>
      </c>
      <c r="CT395" s="5"/>
      <c r="CU395" s="10"/>
      <c r="CW395" s="10" t="s">
        <v>132</v>
      </c>
      <c r="CX395" s="10" t="s">
        <v>133</v>
      </c>
      <c r="CZ395" s="10" t="s">
        <v>3461</v>
      </c>
      <c r="DA395" s="10" t="s">
        <v>3326</v>
      </c>
      <c r="DB395" s="122" t="s">
        <v>3278</v>
      </c>
      <c r="DC395" s="122" t="s">
        <v>3279</v>
      </c>
    </row>
    <row r="396" spans="1:108" ht="16.5" customHeight="1">
      <c r="A396" s="147" t="s">
        <v>879</v>
      </c>
      <c r="B396" s="10">
        <v>2021</v>
      </c>
      <c r="C396" s="16" t="s">
        <v>3700</v>
      </c>
      <c r="D396" s="140" t="s">
        <v>3701</v>
      </c>
      <c r="E396" s="198" t="s">
        <v>3702</v>
      </c>
      <c r="G396" s="10" t="s">
        <v>1987</v>
      </c>
      <c r="H396" s="10" t="s">
        <v>118</v>
      </c>
      <c r="I396" s="10" t="s">
        <v>119</v>
      </c>
      <c r="J396" s="10" t="s">
        <v>3703</v>
      </c>
      <c r="K396" s="10" t="s">
        <v>3704</v>
      </c>
      <c r="L396" s="10" t="str">
        <f t="shared" si="52"/>
        <v>ELIZABETH CASTRO FRANCO___</v>
      </c>
      <c r="M396" s="10" t="s">
        <v>122</v>
      </c>
      <c r="N396" s="93">
        <v>1030539568</v>
      </c>
      <c r="O396" s="132"/>
      <c r="P396" s="10" t="s">
        <v>123</v>
      </c>
      <c r="Q396" s="10" t="s">
        <v>124</v>
      </c>
      <c r="R396" t="s">
        <v>3705</v>
      </c>
      <c r="T396" s="10"/>
      <c r="U396" s="10"/>
      <c r="V396" s="22"/>
      <c r="W396" s="10"/>
      <c r="X396" s="10"/>
      <c r="Y396" s="10"/>
      <c r="Z396" s="22">
        <v>3203159060</v>
      </c>
      <c r="AA396" s="22">
        <v>0</v>
      </c>
      <c r="AB396" s="118">
        <v>8</v>
      </c>
      <c r="AD396" s="99">
        <v>44253</v>
      </c>
      <c r="AE396" s="108">
        <v>44256</v>
      </c>
      <c r="AG396" s="14">
        <v>44500</v>
      </c>
      <c r="AH396" s="2">
        <f t="shared" si="57"/>
        <v>2200000</v>
      </c>
      <c r="AI396" s="113">
        <v>17600000</v>
      </c>
      <c r="AJ396" t="s">
        <v>3706</v>
      </c>
      <c r="AK396" s="10" t="s">
        <v>129</v>
      </c>
      <c r="AL396" s="10"/>
      <c r="AM396" s="2" t="s">
        <v>3707</v>
      </c>
      <c r="AN396" s="2" t="s">
        <v>3688</v>
      </c>
      <c r="AO396" s="10" t="s">
        <v>131</v>
      </c>
      <c r="AP396" s="214" t="s">
        <v>3630</v>
      </c>
      <c r="AQ396" s="24">
        <v>3</v>
      </c>
      <c r="AR396" s="10">
        <f>IFERROR(VLOOKUP(AQ396,PROGRAMAS!D126:E183,2,0), )</f>
        <v>0</v>
      </c>
      <c r="AS396" s="10">
        <v>45</v>
      </c>
      <c r="AT396" s="10" t="str">
        <f>IFERROR(VLOOKUP(AS396,PROGRAMAS!B2:C59,2,0), )</f>
        <v>Espacio público más seguro y construido colectivamente</v>
      </c>
      <c r="AU396" s="10">
        <v>2152</v>
      </c>
      <c r="AV396" s="10" t="str">
        <f>IFERROR(VLOOKUP(AU396,PROGRAMAS!G2:I24,2,0), )</f>
        <v>UN NUEVO CONTRATO SOCIAL PARA EL ESPACIO PÚBLICO LOCAL</v>
      </c>
      <c r="AW396" s="22"/>
      <c r="AX396" s="22"/>
      <c r="AY396" s="22"/>
      <c r="AZ396" s="22"/>
      <c r="BA396" s="22"/>
      <c r="BB396" s="22"/>
      <c r="BC396" s="22"/>
      <c r="BN396" s="5"/>
      <c r="BY396" s="113">
        <v>0</v>
      </c>
      <c r="CO396" s="5">
        <f t="shared" si="53"/>
        <v>0</v>
      </c>
      <c r="CP396" s="77">
        <f t="shared" si="54"/>
        <v>0</v>
      </c>
      <c r="CQ396" s="77">
        <f t="shared" si="55"/>
        <v>0</v>
      </c>
      <c r="CR396" s="14">
        <v>44500</v>
      </c>
      <c r="CS396" s="5">
        <f t="shared" si="56"/>
        <v>17600000</v>
      </c>
      <c r="CT396" s="5"/>
      <c r="CU396" s="10"/>
      <c r="CW396" s="10" t="s">
        <v>132</v>
      </c>
      <c r="CX396" s="10" t="s">
        <v>133</v>
      </c>
      <c r="CZ396" s="10" t="s">
        <v>3679</v>
      </c>
      <c r="DA396" s="10" t="s">
        <v>3708</v>
      </c>
      <c r="DB396" s="122" t="s">
        <v>3278</v>
      </c>
      <c r="DC396" s="122" t="s">
        <v>3279</v>
      </c>
    </row>
    <row r="397" spans="1:108" ht="16.5" customHeight="1">
      <c r="A397" s="147" t="s">
        <v>891</v>
      </c>
      <c r="B397" s="10">
        <v>2021</v>
      </c>
      <c r="C397" s="16" t="s">
        <v>3709</v>
      </c>
      <c r="D397" s="140" t="s">
        <v>3710</v>
      </c>
      <c r="E397" s="198" t="s">
        <v>3711</v>
      </c>
      <c r="G397" s="10" t="s">
        <v>1987</v>
      </c>
      <c r="H397" s="10" t="s">
        <v>118</v>
      </c>
      <c r="I397" s="10" t="s">
        <v>119</v>
      </c>
      <c r="J397" s="10" t="s">
        <v>3712</v>
      </c>
      <c r="K397" s="10" t="s">
        <v>3713</v>
      </c>
      <c r="L397" s="10" t="str">
        <f t="shared" si="52"/>
        <v>DIEGO ALEJANDRO MORENO MAHECHA___</v>
      </c>
      <c r="M397" s="10" t="s">
        <v>122</v>
      </c>
      <c r="N397" s="93">
        <v>1014205607</v>
      </c>
      <c r="O397" s="132"/>
      <c r="P397" s="10" t="s">
        <v>123</v>
      </c>
      <c r="Q397" s="10" t="s">
        <v>124</v>
      </c>
      <c r="R397" t="s">
        <v>3714</v>
      </c>
      <c r="T397" s="10"/>
      <c r="U397" s="10"/>
      <c r="V397" s="22"/>
      <c r="W397" s="10"/>
      <c r="X397" s="10"/>
      <c r="Y397" s="10"/>
      <c r="Z397" s="22">
        <v>3007892367</v>
      </c>
      <c r="AA397" s="22">
        <v>0</v>
      </c>
      <c r="AB397" s="118">
        <v>8</v>
      </c>
      <c r="AC397" s="10"/>
      <c r="AD397" s="99">
        <v>44253</v>
      </c>
      <c r="AE397" s="108">
        <v>44256</v>
      </c>
      <c r="AG397" s="14">
        <v>44500</v>
      </c>
      <c r="AH397" s="2">
        <f t="shared" si="57"/>
        <v>3500000</v>
      </c>
      <c r="AI397" s="113">
        <v>28000000</v>
      </c>
      <c r="AJ397" t="s">
        <v>3715</v>
      </c>
      <c r="AK397" s="10" t="s">
        <v>129</v>
      </c>
      <c r="AL397" s="10">
        <v>370</v>
      </c>
      <c r="AM397" s="2" t="s">
        <v>3716</v>
      </c>
      <c r="AN397" s="2" t="s">
        <v>3656</v>
      </c>
      <c r="AO397" s="10" t="s">
        <v>131</v>
      </c>
      <c r="AP397" s="214" t="s">
        <v>3317</v>
      </c>
      <c r="AQ397" s="24">
        <v>3</v>
      </c>
      <c r="AR397" s="10">
        <f>IFERROR(VLOOKUP(AQ397,PROGRAMAS!D127:E184,2,0), )</f>
        <v>0</v>
      </c>
      <c r="AS397" s="10">
        <v>43</v>
      </c>
      <c r="AT397" s="10" t="str">
        <f>IFERROR(VLOOKUP(AS397,PROGRAMAS!B2:C59,2,0), )</f>
        <v>Cultura ciudadana para la confianza, la convivencia y la participación desde la vida cotidiana</v>
      </c>
      <c r="AU397" s="10">
        <v>2164</v>
      </c>
      <c r="AV397" s="10" t="str">
        <f>IFERROR(VLOOKUP(AU397,PROGRAMAS!G2:I24,2,0), )</f>
        <v>TEUSAQUILLO RESPIRA CONFIANZA Y SEGURIDAD CIUDADANA</v>
      </c>
      <c r="AW397" s="22">
        <v>1</v>
      </c>
      <c r="AX397" s="22">
        <v>1</v>
      </c>
      <c r="AY397" s="22"/>
      <c r="AZ397" s="22"/>
      <c r="BA397" s="22"/>
      <c r="BB397" s="22"/>
      <c r="BC397" s="22"/>
      <c r="BN397" s="5"/>
      <c r="BY397" s="113">
        <v>8516666</v>
      </c>
      <c r="BZ397" s="24">
        <v>2</v>
      </c>
      <c r="CA397" s="24">
        <v>13</v>
      </c>
      <c r="CB397" s="145">
        <v>44574</v>
      </c>
      <c r="CO397" s="5">
        <f t="shared" si="53"/>
        <v>8516666</v>
      </c>
      <c r="CP397" s="77">
        <f t="shared" si="54"/>
        <v>2</v>
      </c>
      <c r="CQ397" s="77">
        <f t="shared" si="55"/>
        <v>13</v>
      </c>
      <c r="CR397" s="145">
        <v>44574</v>
      </c>
      <c r="CS397" s="5">
        <f t="shared" si="56"/>
        <v>36516666</v>
      </c>
      <c r="CT397" s="5"/>
      <c r="CU397" s="10"/>
      <c r="CW397" s="10" t="s">
        <v>132</v>
      </c>
      <c r="CX397" s="10" t="s">
        <v>133</v>
      </c>
      <c r="CZ397" s="10" t="s">
        <v>203</v>
      </c>
    </row>
    <row r="398" spans="1:108" ht="16.5" customHeight="1">
      <c r="A398" s="147" t="s">
        <v>900</v>
      </c>
      <c r="B398" s="10">
        <v>2021</v>
      </c>
      <c r="C398" s="16" t="s">
        <v>3717</v>
      </c>
      <c r="D398" s="140" t="s">
        <v>3718</v>
      </c>
      <c r="E398" s="198" t="s">
        <v>3719</v>
      </c>
      <c r="G398" s="10" t="s">
        <v>1987</v>
      </c>
      <c r="H398" s="10" t="s">
        <v>118</v>
      </c>
      <c r="I398" s="10" t="s">
        <v>119</v>
      </c>
      <c r="J398" s="10" t="s">
        <v>3720</v>
      </c>
      <c r="K398" s="10" t="s">
        <v>1032</v>
      </c>
      <c r="L398" s="10" t="str">
        <f t="shared" si="52"/>
        <v>HUGO JAVIER RUBIO RODRIGUEZ___</v>
      </c>
      <c r="M398" s="10" t="s">
        <v>122</v>
      </c>
      <c r="N398" s="93">
        <v>1085896630</v>
      </c>
      <c r="O398" s="132"/>
      <c r="P398" t="s">
        <v>3617</v>
      </c>
      <c r="Q398" s="10" t="s">
        <v>124</v>
      </c>
      <c r="R398" t="str">
        <f>UPPER(R397)</f>
        <v>TECNOL. ADMIN. MUNICIPALES</v>
      </c>
      <c r="T398" s="10"/>
      <c r="U398" s="10"/>
      <c r="V398" s="22"/>
      <c r="W398" s="10"/>
      <c r="X398" s="10"/>
      <c r="Y398" s="10"/>
      <c r="Z398" s="22">
        <v>3016130931</v>
      </c>
      <c r="AA398" s="22">
        <v>0</v>
      </c>
      <c r="AB398" s="118">
        <v>10</v>
      </c>
      <c r="AD398" s="99">
        <v>44253</v>
      </c>
      <c r="AE398" s="108">
        <v>44256</v>
      </c>
      <c r="AG398" s="14">
        <v>44561</v>
      </c>
      <c r="AH398" s="2">
        <f t="shared" si="57"/>
        <v>5000000</v>
      </c>
      <c r="AI398" s="113">
        <v>50000000</v>
      </c>
      <c r="AJ398" t="s">
        <v>3721</v>
      </c>
      <c r="AK398" s="10" t="s">
        <v>129</v>
      </c>
      <c r="AL398" s="10"/>
      <c r="AM398" s="2" t="s">
        <v>3722</v>
      </c>
      <c r="AN398" s="2" t="s">
        <v>3688</v>
      </c>
      <c r="AO398" s="10" t="s">
        <v>131</v>
      </c>
      <c r="AP398" s="214"/>
      <c r="AR398" s="10">
        <f>IFERROR(VLOOKUP(AQ398,PROGRAMAS!D128:E185,2,0), )</f>
        <v>0</v>
      </c>
      <c r="AS398" s="10">
        <v>49</v>
      </c>
      <c r="AT398" s="10" t="str">
        <f>IFERROR(VLOOKUP(AS398,PROGRAMAS!B2:C59,2,0), )</f>
        <v>Movilidad segura, sostenible y accesible</v>
      </c>
      <c r="AU398" s="10">
        <v>2154</v>
      </c>
      <c r="AV398" s="10" t="str">
        <f>IFERROR(VLOOKUP(AU398,PROGRAMAS!G2:I24,2,0), )</f>
        <v>TEUSAQUILLO MEJOR CON LA MALLA VIAL Y ESPACIO PÚBLICO</v>
      </c>
      <c r="AW398" s="22"/>
      <c r="AX398" s="22"/>
      <c r="AY398" s="22"/>
      <c r="AZ398" s="22"/>
      <c r="BA398" s="22"/>
      <c r="BB398" s="22"/>
      <c r="BC398" s="22"/>
      <c r="BN398" s="5"/>
      <c r="BY398" s="113">
        <v>0</v>
      </c>
      <c r="CO398" s="5">
        <f t="shared" si="53"/>
        <v>0</v>
      </c>
      <c r="CP398" s="77">
        <f t="shared" si="54"/>
        <v>0</v>
      </c>
      <c r="CQ398" s="77">
        <f t="shared" si="55"/>
        <v>0</v>
      </c>
      <c r="CR398" s="14">
        <v>44561</v>
      </c>
      <c r="CS398" s="5">
        <f t="shared" si="56"/>
        <v>50000000</v>
      </c>
      <c r="CT398" s="5"/>
      <c r="CU398" s="10"/>
      <c r="CW398" s="10" t="s">
        <v>132</v>
      </c>
      <c r="CX398" s="10" t="s">
        <v>133</v>
      </c>
      <c r="CZ398" s="10" t="s">
        <v>134</v>
      </c>
      <c r="DA398" s="10" t="s">
        <v>3181</v>
      </c>
      <c r="DB398" s="122" t="s">
        <v>3690</v>
      </c>
      <c r="DC398" s="122" t="s">
        <v>3691</v>
      </c>
    </row>
    <row r="399" spans="1:108" ht="16.5" customHeight="1">
      <c r="A399" s="147" t="s">
        <v>911</v>
      </c>
      <c r="B399" s="10">
        <v>2021</v>
      </c>
      <c r="C399" s="16" t="s">
        <v>3723</v>
      </c>
      <c r="D399" s="140" t="s">
        <v>3724</v>
      </c>
      <c r="E399" s="198" t="s">
        <v>3725</v>
      </c>
      <c r="G399" s="10" t="s">
        <v>1987</v>
      </c>
      <c r="H399" s="10" t="s">
        <v>118</v>
      </c>
      <c r="I399" s="10" t="s">
        <v>119</v>
      </c>
      <c r="J399" s="10" t="s">
        <v>3726</v>
      </c>
      <c r="K399" s="10" t="s">
        <v>3727</v>
      </c>
      <c r="L399" s="10" t="str">
        <f t="shared" si="52"/>
        <v>DIEGO ARMANDO REINA BARRERA___</v>
      </c>
      <c r="M399" s="10" t="s">
        <v>122</v>
      </c>
      <c r="N399" s="93">
        <v>80761231</v>
      </c>
      <c r="O399" s="132"/>
      <c r="P399" s="10" t="s">
        <v>123</v>
      </c>
      <c r="Q399" s="10" t="s">
        <v>124</v>
      </c>
      <c r="R399" t="s">
        <v>3207</v>
      </c>
      <c r="T399" s="10"/>
      <c r="U399" s="10"/>
      <c r="V399" s="22"/>
      <c r="W399" s="10"/>
      <c r="X399" s="10"/>
      <c r="Y399" s="10"/>
      <c r="Z399" s="22">
        <v>3144790579</v>
      </c>
      <c r="AA399" s="22">
        <v>0</v>
      </c>
      <c r="AB399" s="118">
        <v>8</v>
      </c>
      <c r="AC399" s="10"/>
      <c r="AD399" s="99">
        <v>44256</v>
      </c>
      <c r="AE399" s="108">
        <v>44257</v>
      </c>
      <c r="AG399" s="14">
        <v>44501</v>
      </c>
      <c r="AH399" s="2">
        <f t="shared" si="57"/>
        <v>4361000</v>
      </c>
      <c r="AI399" s="113">
        <v>34888000</v>
      </c>
      <c r="AJ399" t="s">
        <v>3728</v>
      </c>
      <c r="AK399" s="10" t="s">
        <v>129</v>
      </c>
      <c r="AL399" s="10">
        <v>374</v>
      </c>
      <c r="AM399" s="2" t="s">
        <v>3729</v>
      </c>
      <c r="AN399" s="2" t="s">
        <v>3730</v>
      </c>
      <c r="AO399" s="10" t="s">
        <v>131</v>
      </c>
      <c r="AP399" s="214" t="s">
        <v>3731</v>
      </c>
      <c r="AQ399" s="24">
        <v>2</v>
      </c>
      <c r="AR399" s="10">
        <f>IFERROR(VLOOKUP(AQ399,PROGRAMAS!D129:E186,2,0), )</f>
        <v>0</v>
      </c>
      <c r="AS399" s="10">
        <v>38</v>
      </c>
      <c r="AT399" s="10" t="str">
        <f>IFERROR(VLOOKUP(AS399,PROGRAMAS!B2:C59,2,0), )</f>
        <v>Ecoeficiencia, reciclaje, manejo de residuos e inclusión de la población recicladora</v>
      </c>
      <c r="AU399" s="10">
        <v>2147</v>
      </c>
      <c r="AV399" s="10" t="str">
        <f>IFERROR(VLOOKUP(AU399,PROGRAMAS!G2:I24,2,0), )</f>
        <v>TEUSAQUILLO RESPONSABLE CON EL CONSUMO</v>
      </c>
      <c r="AW399" s="22"/>
      <c r="AX399" s="22"/>
      <c r="AY399" s="22"/>
      <c r="AZ399" s="22"/>
      <c r="BA399" s="22"/>
      <c r="BB399" s="22"/>
      <c r="BC399" s="22"/>
      <c r="BN399" s="5"/>
      <c r="BY399" s="113">
        <v>0</v>
      </c>
      <c r="CO399" s="5">
        <f t="shared" si="53"/>
        <v>0</v>
      </c>
      <c r="CP399" s="77">
        <f t="shared" si="54"/>
        <v>0</v>
      </c>
      <c r="CQ399" s="77">
        <f t="shared" si="55"/>
        <v>0</v>
      </c>
      <c r="CR399" s="14">
        <v>44501</v>
      </c>
      <c r="CS399" s="5">
        <f t="shared" si="56"/>
        <v>34888000</v>
      </c>
      <c r="CT399" s="5"/>
      <c r="CU399" s="10"/>
      <c r="CW399" s="10" t="s">
        <v>132</v>
      </c>
      <c r="CX399" s="10" t="s">
        <v>133</v>
      </c>
      <c r="CZ399" s="10" t="s">
        <v>134</v>
      </c>
      <c r="DA399" s="10" t="s">
        <v>3181</v>
      </c>
      <c r="DB399" s="122" t="s">
        <v>3278</v>
      </c>
      <c r="DC399" s="122" t="s">
        <v>3279</v>
      </c>
    </row>
    <row r="400" spans="1:108" ht="16.5" customHeight="1">
      <c r="A400" s="150" t="s">
        <v>923</v>
      </c>
      <c r="B400" s="135">
        <v>2021</v>
      </c>
      <c r="C400" s="16" t="s">
        <v>3732</v>
      </c>
      <c r="D400" s="140" t="s">
        <v>3733</v>
      </c>
      <c r="E400" s="198" t="s">
        <v>3734</v>
      </c>
      <c r="G400" s="10" t="s">
        <v>1987</v>
      </c>
      <c r="H400" s="10" t="s">
        <v>118</v>
      </c>
      <c r="I400" s="10" t="s">
        <v>119</v>
      </c>
      <c r="J400" s="10" t="s">
        <v>3735</v>
      </c>
      <c r="K400" s="10" t="s">
        <v>3736</v>
      </c>
      <c r="L400" s="10" t="str">
        <f t="shared" si="52"/>
        <v>OSCAR JAVIER MONROY DIAZ ___</v>
      </c>
      <c r="M400" s="10" t="s">
        <v>122</v>
      </c>
      <c r="N400" s="93">
        <v>80222582</v>
      </c>
      <c r="O400" s="132"/>
      <c r="P400" s="10" t="s">
        <v>123</v>
      </c>
      <c r="Q400" s="10" t="s">
        <v>124</v>
      </c>
      <c r="R400" t="s">
        <v>3737</v>
      </c>
      <c r="T400" s="10"/>
      <c r="U400" s="10"/>
      <c r="V400" s="22"/>
      <c r="W400" s="10"/>
      <c r="X400" s="10"/>
      <c r="Y400" s="10"/>
      <c r="Z400" s="22">
        <v>3058159411</v>
      </c>
      <c r="AA400" s="22">
        <v>0</v>
      </c>
      <c r="AB400" s="118">
        <v>10</v>
      </c>
      <c r="AD400" s="99">
        <v>44253</v>
      </c>
      <c r="AE400" s="108">
        <v>44256</v>
      </c>
      <c r="AG400" s="14">
        <v>44561</v>
      </c>
      <c r="AH400" s="2">
        <f t="shared" si="57"/>
        <v>4361000</v>
      </c>
      <c r="AI400" s="113">
        <v>43610000</v>
      </c>
      <c r="AJ400" t="s">
        <v>1851</v>
      </c>
      <c r="AK400" t="s">
        <v>1851</v>
      </c>
      <c r="AL400" t="s">
        <v>1851</v>
      </c>
      <c r="AM400" t="s">
        <v>1851</v>
      </c>
      <c r="AN400" t="s">
        <v>1851</v>
      </c>
      <c r="AO400" s="10" t="s">
        <v>131</v>
      </c>
      <c r="AP400" t="s">
        <v>1851</v>
      </c>
      <c r="AQ400" s="24">
        <v>0</v>
      </c>
      <c r="AR400" s="10">
        <f>IFERROR(VLOOKUP(AQ400,PROGRAMAS!D130:E187,2,0), )</f>
        <v>0</v>
      </c>
      <c r="AS400" s="10">
        <v>55</v>
      </c>
      <c r="AT400" s="10" t="str">
        <f>IFERROR(VLOOKUP(AS400,PROGRAMAS!B2:C59,2,0), )</f>
        <v>Fortalecimiento de cultura ciudadana y su institucionalidad</v>
      </c>
      <c r="AU400" s="10">
        <v>2158</v>
      </c>
      <c r="AV400" s="10" t="str">
        <f>IFERROR(VLOOKUP(AU400,PROGRAMAS!G2:I24,2,0), )</f>
        <v>TEUSAQUILLO, UN NUEVO CONTRATO SOCIAL PARA LA PARTICIPACIÓN</v>
      </c>
      <c r="AW400" s="22"/>
      <c r="AX400" s="22"/>
      <c r="AY400" s="22"/>
      <c r="AZ400" s="22"/>
      <c r="BA400" s="22">
        <v>1</v>
      </c>
      <c r="BB400" s="22"/>
      <c r="BC400" s="22"/>
      <c r="BJ400" s="71">
        <v>44256</v>
      </c>
      <c r="BN400" s="5"/>
      <c r="BY400" s="113">
        <v>0</v>
      </c>
      <c r="CO400" s="5">
        <f t="shared" si="53"/>
        <v>0</v>
      </c>
      <c r="CP400" s="77">
        <f t="shared" si="54"/>
        <v>0</v>
      </c>
      <c r="CQ400" s="77">
        <f t="shared" si="55"/>
        <v>0</v>
      </c>
      <c r="CR400" s="71">
        <v>44256</v>
      </c>
      <c r="CS400" s="5">
        <f t="shared" si="56"/>
        <v>43610000</v>
      </c>
      <c r="CT400" s="5"/>
      <c r="CU400" s="5">
        <v>0</v>
      </c>
      <c r="CW400" t="s">
        <v>309</v>
      </c>
      <c r="CX400" t="s">
        <v>309</v>
      </c>
      <c r="CZ400" s="10" t="s">
        <v>3034</v>
      </c>
      <c r="DD400" t="s">
        <v>3738</v>
      </c>
    </row>
    <row r="401" spans="1:108" ht="16.5" customHeight="1">
      <c r="A401" s="147" t="s">
        <v>936</v>
      </c>
      <c r="B401" s="10">
        <v>2021</v>
      </c>
      <c r="C401" s="16" t="s">
        <v>3739</v>
      </c>
      <c r="D401" s="140" t="s">
        <v>3740</v>
      </c>
      <c r="E401" s="208" t="s">
        <v>3741</v>
      </c>
      <c r="G401" s="10" t="s">
        <v>1987</v>
      </c>
      <c r="H401" s="10" t="s">
        <v>118</v>
      </c>
      <c r="I401" s="10" t="s">
        <v>119</v>
      </c>
      <c r="J401" s="10" t="s">
        <v>3742</v>
      </c>
      <c r="K401" s="10" t="s">
        <v>1197</v>
      </c>
      <c r="L401" s="10" t="str">
        <f t="shared" si="52"/>
        <v>JUANITA DIAZ VILLALOBOS___</v>
      </c>
      <c r="M401" s="10" t="s">
        <v>122</v>
      </c>
      <c r="N401" s="93">
        <v>1121834435</v>
      </c>
      <c r="O401" s="132"/>
      <c r="P401" t="s">
        <v>3385</v>
      </c>
      <c r="Q401" s="10" t="s">
        <v>124</v>
      </c>
      <c r="R401" t="s">
        <v>3743</v>
      </c>
      <c r="T401" s="10"/>
      <c r="U401" s="10"/>
      <c r="V401" s="22"/>
      <c r="W401" s="10"/>
      <c r="X401" s="10"/>
      <c r="Y401" s="10"/>
      <c r="Z401" s="22">
        <v>3115278293</v>
      </c>
      <c r="AA401" s="22">
        <v>0</v>
      </c>
      <c r="AB401" s="118">
        <v>10</v>
      </c>
      <c r="AC401" s="10"/>
      <c r="AD401" s="99">
        <v>44253</v>
      </c>
      <c r="AE401" s="108">
        <v>44256</v>
      </c>
      <c r="AG401" s="14">
        <v>44561</v>
      </c>
      <c r="AH401" s="2">
        <f t="shared" si="57"/>
        <v>4361000</v>
      </c>
      <c r="AI401" s="113">
        <v>43610000</v>
      </c>
      <c r="AJ401" t="s">
        <v>3744</v>
      </c>
      <c r="AK401" s="10" t="s">
        <v>129</v>
      </c>
      <c r="AL401" s="10">
        <v>372</v>
      </c>
      <c r="AM401" s="2" t="s">
        <v>3745</v>
      </c>
      <c r="AN401" s="2" t="s">
        <v>3656</v>
      </c>
      <c r="AO401" s="10" t="s">
        <v>131</v>
      </c>
      <c r="AP401" s="214" t="s">
        <v>3248</v>
      </c>
      <c r="AQ401" s="24">
        <v>1</v>
      </c>
      <c r="AR401" s="10">
        <f>IFERROR(VLOOKUP(AQ401,PROGRAMAS!D131:E188,2,0), )</f>
        <v>0</v>
      </c>
      <c r="AS401" s="10">
        <v>6</v>
      </c>
      <c r="AT401" s="10" t="str">
        <f>IFERROR(VLOOKUP(AS401,PROGRAMAS!B2:C59,2,0), )</f>
        <v>Sistema Distrital de Cuidado</v>
      </c>
      <c r="AU401" s="10">
        <v>2094</v>
      </c>
      <c r="AV401" s="10" t="str">
        <f>IFERROR(VLOOKUP(AU401,PROGRAMAS!G2:I24,2,0), )</f>
        <v>TEUSAQUILLO CONSTRUYENDO ACCIONES PARA EL FORTALECIMIENTO DE CAPACIDADES DE LA GENTE, LA REACTIVACIÓN ECONÓMICA Y EL IMPULSO EMPRESARIAL E INDUSTRIAL DE LA LOCALIDAD.</v>
      </c>
      <c r="AW401" s="22"/>
      <c r="AX401" s="22"/>
      <c r="AY401" s="22"/>
      <c r="AZ401" s="22"/>
      <c r="BA401" s="22"/>
      <c r="BB401" s="22"/>
      <c r="BC401" s="22"/>
      <c r="BN401" s="5"/>
      <c r="BY401" s="113">
        <v>0</v>
      </c>
      <c r="CO401" s="5">
        <f t="shared" si="53"/>
        <v>0</v>
      </c>
      <c r="CP401" s="77">
        <f t="shared" si="54"/>
        <v>0</v>
      </c>
      <c r="CQ401" s="77">
        <f t="shared" si="55"/>
        <v>0</v>
      </c>
      <c r="CR401" s="14">
        <v>44561</v>
      </c>
      <c r="CS401" s="5">
        <f t="shared" si="56"/>
        <v>43610000</v>
      </c>
      <c r="CT401" s="5"/>
      <c r="CU401" s="10"/>
      <c r="CW401" s="10" t="s">
        <v>132</v>
      </c>
      <c r="CX401" s="10" t="s">
        <v>133</v>
      </c>
      <c r="CZ401" s="10" t="s">
        <v>3034</v>
      </c>
      <c r="DA401" s="10" t="s">
        <v>3181</v>
      </c>
      <c r="DB401" s="122" t="s">
        <v>3496</v>
      </c>
      <c r="DC401" s="122" t="s">
        <v>3497</v>
      </c>
    </row>
    <row r="402" spans="1:108" ht="16.5" customHeight="1">
      <c r="A402" s="147" t="s">
        <v>948</v>
      </c>
      <c r="B402" s="10">
        <v>2021</v>
      </c>
      <c r="C402" s="16" t="s">
        <v>3746</v>
      </c>
      <c r="D402" s="140" t="s">
        <v>3747</v>
      </c>
      <c r="E402" s="198" t="s">
        <v>3748</v>
      </c>
      <c r="G402" s="10" t="s">
        <v>1987</v>
      </c>
      <c r="H402" s="10" t="s">
        <v>118</v>
      </c>
      <c r="I402" s="10" t="s">
        <v>119</v>
      </c>
      <c r="J402" s="10" t="s">
        <v>3749</v>
      </c>
      <c r="K402" s="10" t="s">
        <v>3750</v>
      </c>
      <c r="L402" s="10" t="str">
        <f t="shared" si="52"/>
        <v>MANUEL ALFONSO RUIZ PARRA___</v>
      </c>
      <c r="M402" s="10" t="s">
        <v>122</v>
      </c>
      <c r="N402" s="93">
        <v>98389414</v>
      </c>
      <c r="O402" s="132"/>
      <c r="P402" t="s">
        <v>709</v>
      </c>
      <c r="Q402" s="10" t="s">
        <v>124</v>
      </c>
      <c r="R402" t="s">
        <v>3751</v>
      </c>
      <c r="T402" s="10"/>
      <c r="U402" s="10"/>
      <c r="V402" s="22"/>
      <c r="W402" s="10"/>
      <c r="X402" s="10"/>
      <c r="Y402" s="10"/>
      <c r="Z402" s="22">
        <v>3155276966</v>
      </c>
      <c r="AA402" s="22">
        <v>0</v>
      </c>
      <c r="AB402" s="118">
        <v>9.9700000000000006</v>
      </c>
      <c r="AD402" s="99">
        <v>44256</v>
      </c>
      <c r="AE402" s="108">
        <v>44257</v>
      </c>
      <c r="AG402" s="14">
        <v>44561</v>
      </c>
      <c r="AH402" s="2">
        <f t="shared" si="57"/>
        <v>4398528.8866599798</v>
      </c>
      <c r="AI402" s="113">
        <v>43853333</v>
      </c>
      <c r="AJ402" t="s">
        <v>3752</v>
      </c>
      <c r="AK402" s="10" t="s">
        <v>129</v>
      </c>
      <c r="AL402" s="10">
        <v>375</v>
      </c>
      <c r="AM402" s="2" t="s">
        <v>3753</v>
      </c>
      <c r="AN402" s="2" t="s">
        <v>3665</v>
      </c>
      <c r="AO402" s="10" t="s">
        <v>131</v>
      </c>
      <c r="AP402" s="214" t="s">
        <v>3210</v>
      </c>
      <c r="AQ402" s="24">
        <v>5</v>
      </c>
      <c r="AR402" s="10">
        <f>IFERROR(VLOOKUP(AQ402,PROGRAMAS!D132:E189,2,0), )</f>
        <v>0</v>
      </c>
      <c r="AS402" s="10">
        <v>57</v>
      </c>
      <c r="AT402" s="10" t="str">
        <f>IFERROR(VLOOKUP(AS402,PROGRAMAS!B2:C59,2,0), )</f>
        <v>Gestión pública local</v>
      </c>
      <c r="AU402" s="10">
        <v>2169</v>
      </c>
      <c r="AV402" s="10" t="str">
        <f>IFERROR(VLOOKUP(AU402,PROGRAMAS!G2:I24,2,0), )</f>
        <v>FORTALECIMIENTO INSTITUCIONAL Y RENDICIÓN DE CUENTAS</v>
      </c>
      <c r="AW402" s="22"/>
      <c r="AX402" s="22"/>
      <c r="AY402" s="22"/>
      <c r="AZ402" s="22"/>
      <c r="BA402" s="22"/>
      <c r="BB402" s="22"/>
      <c r="BC402" s="22"/>
      <c r="BN402" s="5"/>
      <c r="BY402" s="113">
        <v>0</v>
      </c>
      <c r="CO402" s="5">
        <f t="shared" si="53"/>
        <v>0</v>
      </c>
      <c r="CP402" s="77">
        <f t="shared" si="54"/>
        <v>0</v>
      </c>
      <c r="CQ402" s="77">
        <f t="shared" si="55"/>
        <v>0</v>
      </c>
      <c r="CR402" s="14">
        <v>44561</v>
      </c>
      <c r="CS402" s="5">
        <f t="shared" si="56"/>
        <v>43853333</v>
      </c>
      <c r="CT402" s="5"/>
      <c r="CU402" s="10"/>
      <c r="CW402" s="10" t="s">
        <v>132</v>
      </c>
      <c r="CX402" s="10" t="s">
        <v>133</v>
      </c>
      <c r="CZ402" s="10" t="s">
        <v>3754</v>
      </c>
      <c r="DA402" s="10" t="s">
        <v>3257</v>
      </c>
      <c r="DB402" s="122" t="s">
        <v>3496</v>
      </c>
      <c r="DC402" s="122" t="s">
        <v>3497</v>
      </c>
    </row>
    <row r="403" spans="1:108" ht="16.5" customHeight="1">
      <c r="A403" s="251" t="s">
        <v>959</v>
      </c>
      <c r="B403" s="11">
        <v>2021</v>
      </c>
      <c r="C403" s="16" t="s">
        <v>3755</v>
      </c>
      <c r="D403" s="140" t="s">
        <v>3756</v>
      </c>
      <c r="E403" s="198" t="s">
        <v>3757</v>
      </c>
      <c r="G403" s="10" t="s">
        <v>1987</v>
      </c>
      <c r="H403" s="10" t="s">
        <v>118</v>
      </c>
      <c r="I403" s="10" t="s">
        <v>119</v>
      </c>
      <c r="J403" s="10" t="s">
        <v>3758</v>
      </c>
      <c r="K403" s="10" t="s">
        <v>3759</v>
      </c>
      <c r="L403" s="10" t="str">
        <f t="shared" si="52"/>
        <v>YESICA PAOLA MAJIN COLLAZOS ___</v>
      </c>
      <c r="M403" s="10" t="s">
        <v>122</v>
      </c>
      <c r="N403" s="93">
        <v>1058970570</v>
      </c>
      <c r="O403" s="132"/>
      <c r="Q403" s="10" t="s">
        <v>124</v>
      </c>
      <c r="T403" s="10"/>
      <c r="U403" s="10"/>
      <c r="V403" s="22"/>
      <c r="W403" s="10"/>
      <c r="X403" s="10"/>
      <c r="Y403" s="10"/>
      <c r="Z403" s="22"/>
      <c r="AA403" s="22"/>
      <c r="AB403" s="118">
        <v>10</v>
      </c>
      <c r="AC403" s="10"/>
      <c r="AD403" s="99">
        <v>44253</v>
      </c>
      <c r="AE403" s="108">
        <v>44257</v>
      </c>
      <c r="AG403" s="14">
        <v>44561</v>
      </c>
      <c r="AH403" s="2">
        <f t="shared" si="57"/>
        <v>4361000</v>
      </c>
      <c r="AI403" s="113">
        <v>43610000</v>
      </c>
      <c r="AL403" s="10"/>
      <c r="AO403" s="10" t="s">
        <v>131</v>
      </c>
      <c r="AP403" s="214"/>
      <c r="AR403" s="10">
        <f>IFERROR(VLOOKUP(AQ403,PROGRAMAS!D133:E190,2,0), )</f>
        <v>0</v>
      </c>
      <c r="AS403" s="10">
        <v>6</v>
      </c>
      <c r="AT403" s="10" t="str">
        <f>IFERROR(VLOOKUP(AS403,PROGRAMAS!B2:C59,2,0), )</f>
        <v>Sistema Distrital de Cuidado</v>
      </c>
      <c r="AU403" s="10">
        <v>2101</v>
      </c>
      <c r="AV403" s="10" t="str">
        <f>IFERROR(VLOOKUP(AU403,PROGRAMAS!G2:I24,2,0), )</f>
        <v>TEUSAQUILLO UN NUEVO CONTRATO SOCIAL PARA LA DOTACIÓN DE CAIDSG, DOTACIÓN DE JARDINES INFANTILES Y CENTROS AMAR Y PARA LA PREVENCIÓN DE VIOLENCIAS.</v>
      </c>
      <c r="AW403" s="22"/>
      <c r="AX403" s="22"/>
      <c r="AY403" s="22"/>
      <c r="AZ403" s="22"/>
      <c r="BA403" s="22"/>
      <c r="BB403" s="22"/>
      <c r="BC403" s="22"/>
      <c r="BN403" s="5"/>
      <c r="BY403" s="113">
        <v>0</v>
      </c>
      <c r="CO403" s="5">
        <f t="shared" si="53"/>
        <v>0</v>
      </c>
      <c r="CP403" s="77">
        <f t="shared" si="54"/>
        <v>0</v>
      </c>
      <c r="CQ403" s="77">
        <f t="shared" si="55"/>
        <v>0</v>
      </c>
      <c r="CR403" s="117">
        <v>44561</v>
      </c>
      <c r="CS403" s="5">
        <f t="shared" si="56"/>
        <v>43610000</v>
      </c>
      <c r="CT403" s="5"/>
      <c r="CU403" s="10"/>
      <c r="CW403" s="47" t="s">
        <v>2155</v>
      </c>
      <c r="CX403" s="47" t="s">
        <v>2155</v>
      </c>
      <c r="CZ403" s="10" t="s">
        <v>3034</v>
      </c>
      <c r="DD403" t="s">
        <v>3760</v>
      </c>
    </row>
    <row r="404" spans="1:108" ht="16.5" customHeight="1">
      <c r="A404" s="147" t="s">
        <v>973</v>
      </c>
      <c r="B404" s="10">
        <v>2021</v>
      </c>
      <c r="C404" s="16" t="s">
        <v>3761</v>
      </c>
      <c r="D404" s="140" t="s">
        <v>3762</v>
      </c>
      <c r="E404" s="198" t="s">
        <v>3763</v>
      </c>
      <c r="G404" s="10" t="s">
        <v>1987</v>
      </c>
      <c r="H404" s="10" t="s">
        <v>118</v>
      </c>
      <c r="I404" s="10" t="s">
        <v>119</v>
      </c>
      <c r="J404" s="10" t="s">
        <v>3764</v>
      </c>
      <c r="K404" s="10" t="s">
        <v>3765</v>
      </c>
      <c r="L404" s="10" t="str">
        <f t="shared" si="52"/>
        <v>OSCAR JAVIER MONROY DIAZ___</v>
      </c>
      <c r="M404" s="10" t="s">
        <v>122</v>
      </c>
      <c r="N404" s="93">
        <v>80222582</v>
      </c>
      <c r="O404" s="132"/>
      <c r="P404" s="10" t="s">
        <v>123</v>
      </c>
      <c r="Q404" s="10" t="s">
        <v>124</v>
      </c>
      <c r="R404" t="s">
        <v>3737</v>
      </c>
      <c r="T404" s="10"/>
      <c r="U404" s="10"/>
      <c r="V404" s="22"/>
      <c r="W404" s="10"/>
      <c r="X404" s="10"/>
      <c r="Y404" s="10"/>
      <c r="Z404" s="22">
        <v>3058159411</v>
      </c>
      <c r="AA404" s="22">
        <v>0</v>
      </c>
      <c r="AB404" s="118">
        <v>10</v>
      </c>
      <c r="AD404" s="99">
        <v>44256</v>
      </c>
      <c r="AE404" s="108">
        <v>44257</v>
      </c>
      <c r="AG404" s="14">
        <v>44561</v>
      </c>
      <c r="AH404" s="2">
        <f t="shared" si="57"/>
        <v>4361000</v>
      </c>
      <c r="AI404" s="113">
        <v>43610000</v>
      </c>
      <c r="AJ404" t="s">
        <v>3766</v>
      </c>
      <c r="AK404" s="10" t="s">
        <v>129</v>
      </c>
      <c r="AL404" s="10">
        <v>379</v>
      </c>
      <c r="AM404" s="2" t="s">
        <v>3767</v>
      </c>
      <c r="AN404" s="2" t="s">
        <v>3665</v>
      </c>
      <c r="AO404" s="10" t="s">
        <v>131</v>
      </c>
      <c r="AP404" s="214" t="s">
        <v>3472</v>
      </c>
      <c r="AQ404" s="24">
        <v>5</v>
      </c>
      <c r="AR404" s="10">
        <f>IFERROR(VLOOKUP(AQ404,PROGRAMAS!D134:E191,2,0), )</f>
        <v>0</v>
      </c>
      <c r="AS404" s="10">
        <v>55</v>
      </c>
      <c r="AT404" s="10" t="str">
        <f>IFERROR(VLOOKUP(AS404,PROGRAMAS!B2:C59,2,0), )</f>
        <v>Fortalecimiento de cultura ciudadana y su institucionalidad</v>
      </c>
      <c r="AU404" s="10">
        <v>2158</v>
      </c>
      <c r="AV404" s="10" t="str">
        <f>IFERROR(VLOOKUP(AU404,PROGRAMAS!G2:I24,2,0), )</f>
        <v>TEUSAQUILLO, UN NUEVO CONTRATO SOCIAL PARA LA PARTICIPACIÓN</v>
      </c>
      <c r="AW404" s="22"/>
      <c r="AX404" s="22"/>
      <c r="AY404" s="22"/>
      <c r="AZ404" s="22"/>
      <c r="BA404" s="22"/>
      <c r="BB404" s="22"/>
      <c r="BC404" s="22"/>
      <c r="BN404" s="5"/>
      <c r="BY404" s="113">
        <v>0</v>
      </c>
      <c r="CO404" s="5">
        <f t="shared" si="53"/>
        <v>0</v>
      </c>
      <c r="CP404" s="77">
        <f t="shared" si="54"/>
        <v>0</v>
      </c>
      <c r="CQ404" s="77">
        <f t="shared" si="55"/>
        <v>0</v>
      </c>
      <c r="CR404" s="14">
        <v>44561</v>
      </c>
      <c r="CS404" s="5">
        <f t="shared" si="56"/>
        <v>43610000</v>
      </c>
      <c r="CT404" s="5"/>
      <c r="CU404" s="10"/>
      <c r="CW404" s="10" t="s">
        <v>132</v>
      </c>
      <c r="CX404" s="10" t="s">
        <v>133</v>
      </c>
      <c r="CZ404" s="10" t="s">
        <v>3034</v>
      </c>
      <c r="DA404" s="10" t="s">
        <v>3181</v>
      </c>
      <c r="DB404" s="122" t="s">
        <v>3496</v>
      </c>
      <c r="DC404" s="122" t="s">
        <v>3497</v>
      </c>
    </row>
    <row r="405" spans="1:108" ht="16.5" customHeight="1">
      <c r="A405" s="147" t="s">
        <v>983</v>
      </c>
      <c r="B405" s="10">
        <v>2021</v>
      </c>
      <c r="C405" s="16" t="s">
        <v>3768</v>
      </c>
      <c r="D405" s="140" t="s">
        <v>3769</v>
      </c>
      <c r="E405" s="198" t="s">
        <v>3770</v>
      </c>
      <c r="G405" s="10" t="s">
        <v>1987</v>
      </c>
      <c r="H405" s="10" t="s">
        <v>118</v>
      </c>
      <c r="I405" s="10" t="s">
        <v>119</v>
      </c>
      <c r="J405" s="10" t="s">
        <v>3771</v>
      </c>
      <c r="K405" s="10" t="s">
        <v>3772</v>
      </c>
      <c r="L405" s="10" t="str">
        <f t="shared" si="52"/>
        <v>OSCAR JAVIER PEREZ NASTAR _CAROLINA ALEXANDRA CANO MERCHÁN__</v>
      </c>
      <c r="M405" s="10" t="s">
        <v>122</v>
      </c>
      <c r="N405" s="93">
        <v>1085923153</v>
      </c>
      <c r="O405" s="132"/>
      <c r="P405" t="s">
        <v>3617</v>
      </c>
      <c r="Q405" s="10" t="s">
        <v>124</v>
      </c>
      <c r="R405" t="s">
        <v>3773</v>
      </c>
      <c r="T405" s="10"/>
      <c r="U405" s="10"/>
      <c r="V405" s="22"/>
      <c r="W405" s="10"/>
      <c r="X405" s="10"/>
      <c r="Y405" s="10"/>
      <c r="Z405" s="22">
        <v>3187541198</v>
      </c>
      <c r="AA405" s="22">
        <v>0</v>
      </c>
      <c r="AB405" s="118">
        <v>9</v>
      </c>
      <c r="AC405" s="10"/>
      <c r="AD405" s="99">
        <v>44256</v>
      </c>
      <c r="AE405" s="108">
        <v>44257</v>
      </c>
      <c r="AG405" s="14">
        <v>44561</v>
      </c>
      <c r="AH405" s="2">
        <f t="shared" si="57"/>
        <v>4829403.666666667</v>
      </c>
      <c r="AI405" s="113">
        <v>43464633</v>
      </c>
      <c r="AJ405" t="s">
        <v>3774</v>
      </c>
      <c r="AK405" s="10" t="s">
        <v>129</v>
      </c>
      <c r="AL405" s="10">
        <v>376</v>
      </c>
      <c r="AM405" s="2" t="s">
        <v>3775</v>
      </c>
      <c r="AN405" s="2" t="s">
        <v>3665</v>
      </c>
      <c r="AO405" s="10" t="s">
        <v>131</v>
      </c>
      <c r="AP405" s="214" t="s">
        <v>3472</v>
      </c>
      <c r="AQ405" s="24">
        <v>5</v>
      </c>
      <c r="AR405" s="10">
        <f>IFERROR(VLOOKUP(AQ405,PROGRAMAS!D135:E192,2,0), )</f>
        <v>0</v>
      </c>
      <c r="AS405" s="10">
        <v>55</v>
      </c>
      <c r="AT405" s="10" t="str">
        <f>IFERROR(VLOOKUP(AS405,PROGRAMAS!B2:C59,2,0), )</f>
        <v>Fortalecimiento de cultura ciudadana y su institucionalidad</v>
      </c>
      <c r="AU405" s="10">
        <v>2158</v>
      </c>
      <c r="AV405" s="10" t="str">
        <f>IFERROR(VLOOKUP(AU405,PROGRAMAS!G2:I24,2,0), )</f>
        <v>TEUSAQUILLO, UN NUEVO CONTRATO SOCIAL PARA LA PARTICIPACIÓN</v>
      </c>
      <c r="AW405" s="22"/>
      <c r="AX405" s="22"/>
      <c r="AY405" s="22">
        <v>1</v>
      </c>
      <c r="AZ405" s="22">
        <v>1</v>
      </c>
      <c r="BA405" s="22"/>
      <c r="BB405" s="22"/>
      <c r="BC405" s="22"/>
      <c r="BD405" s="71">
        <v>44348</v>
      </c>
      <c r="BG405" s="71">
        <v>44348</v>
      </c>
      <c r="BK405" s="71">
        <v>44348</v>
      </c>
      <c r="BN405" s="5" t="s">
        <v>364</v>
      </c>
      <c r="BO405" s="24">
        <v>1032461096</v>
      </c>
      <c r="BP405" s="2" t="s">
        <v>3776</v>
      </c>
      <c r="BY405" s="113">
        <v>0</v>
      </c>
      <c r="CO405" s="5">
        <f t="shared" si="53"/>
        <v>0</v>
      </c>
      <c r="CP405" s="77">
        <f t="shared" si="54"/>
        <v>0</v>
      </c>
      <c r="CQ405" s="77">
        <f t="shared" si="55"/>
        <v>0</v>
      </c>
      <c r="CR405" s="117">
        <v>44561</v>
      </c>
      <c r="CS405" s="5">
        <f t="shared" si="56"/>
        <v>43464633</v>
      </c>
      <c r="CT405" s="5"/>
      <c r="CU405" s="10"/>
      <c r="CW405" s="10" t="s">
        <v>132</v>
      </c>
      <c r="CX405" s="10" t="s">
        <v>133</v>
      </c>
      <c r="CZ405" s="10" t="s">
        <v>3461</v>
      </c>
    </row>
    <row r="406" spans="1:108" ht="16.5" customHeight="1">
      <c r="A406" s="147" t="s">
        <v>993</v>
      </c>
      <c r="B406" s="10">
        <v>2021</v>
      </c>
      <c r="C406" s="16" t="s">
        <v>3777</v>
      </c>
      <c r="D406" s="140" t="s">
        <v>3778</v>
      </c>
      <c r="E406" s="198" t="s">
        <v>3779</v>
      </c>
      <c r="G406" s="10" t="s">
        <v>1987</v>
      </c>
      <c r="H406" s="10" t="s">
        <v>118</v>
      </c>
      <c r="I406" s="10" t="s">
        <v>119</v>
      </c>
      <c r="J406" s="10" t="s">
        <v>3780</v>
      </c>
      <c r="K406" s="10" t="s">
        <v>2307</v>
      </c>
      <c r="L406" s="10" t="str">
        <f t="shared" si="52"/>
        <v>HERNAN DARIO COCUNUBO GARCIA___</v>
      </c>
      <c r="M406" s="10" t="s">
        <v>122</v>
      </c>
      <c r="N406" s="93">
        <v>1030601811</v>
      </c>
      <c r="O406" s="132"/>
      <c r="P406" s="10" t="s">
        <v>123</v>
      </c>
      <c r="Q406" s="10" t="s">
        <v>124</v>
      </c>
      <c r="R406" t="s">
        <v>3357</v>
      </c>
      <c r="T406" s="10"/>
      <c r="U406" s="10"/>
      <c r="V406" s="22"/>
      <c r="W406" s="10"/>
      <c r="X406" s="10"/>
      <c r="Y406" s="10"/>
      <c r="Z406" s="22">
        <v>3118463032</v>
      </c>
      <c r="AA406" s="22">
        <v>0</v>
      </c>
      <c r="AB406" s="118">
        <v>8</v>
      </c>
      <c r="AD406" s="99">
        <v>44256</v>
      </c>
      <c r="AE406" s="108">
        <v>44257</v>
      </c>
      <c r="AG406" s="14">
        <v>44501</v>
      </c>
      <c r="AH406" s="2">
        <f t="shared" si="57"/>
        <v>2200000</v>
      </c>
      <c r="AI406" s="113">
        <v>17600000</v>
      </c>
      <c r="AJ406" t="s">
        <v>3781</v>
      </c>
      <c r="AK406" s="10" t="s">
        <v>129</v>
      </c>
      <c r="AL406" s="10">
        <v>377</v>
      </c>
      <c r="AM406" s="2" t="s">
        <v>3782</v>
      </c>
      <c r="AN406" s="2" t="s">
        <v>3665</v>
      </c>
      <c r="AO406" s="10" t="s">
        <v>131</v>
      </c>
      <c r="AP406" s="214" t="s">
        <v>3783</v>
      </c>
      <c r="AQ406" s="24">
        <v>4</v>
      </c>
      <c r="AR406" s="10">
        <f>IFERROR(VLOOKUP(AQ406,PROGRAMAS!D136:E193,2,0), )</f>
        <v>0</v>
      </c>
      <c r="AS406" s="10">
        <v>49</v>
      </c>
      <c r="AT406" s="10" t="str">
        <f>IFERROR(VLOOKUP(AS406,PROGRAMAS!B2:C59,2,0), )</f>
        <v>Movilidad segura, sostenible y accesible</v>
      </c>
      <c r="AU406" s="10">
        <v>2154</v>
      </c>
      <c r="AV406" s="10" t="str">
        <f>IFERROR(VLOOKUP(AU406,PROGRAMAS!G2:I24,2,0), )</f>
        <v>TEUSAQUILLO MEJOR CON LA MALLA VIAL Y ESPACIO PÚBLICO</v>
      </c>
      <c r="AW406" s="22">
        <v>1</v>
      </c>
      <c r="AX406" s="22">
        <v>1</v>
      </c>
      <c r="AY406" s="22"/>
      <c r="AZ406" s="22"/>
      <c r="BA406" s="22"/>
      <c r="BB406" s="22"/>
      <c r="BC406" s="22"/>
      <c r="BN406" s="5"/>
      <c r="BY406" s="113">
        <v>3886666</v>
      </c>
      <c r="BZ406" s="24">
        <v>1</v>
      </c>
      <c r="CA406" s="24">
        <v>23</v>
      </c>
      <c r="CB406" s="145">
        <v>44554</v>
      </c>
      <c r="CO406" s="5">
        <f t="shared" si="53"/>
        <v>3886666</v>
      </c>
      <c r="CP406" s="77">
        <f t="shared" si="54"/>
        <v>1</v>
      </c>
      <c r="CQ406" s="77">
        <f t="shared" si="55"/>
        <v>23</v>
      </c>
      <c r="CR406" s="145">
        <v>44554</v>
      </c>
      <c r="CS406" s="5">
        <f t="shared" si="56"/>
        <v>21486666</v>
      </c>
      <c r="CT406" s="5"/>
      <c r="CU406" s="10"/>
      <c r="CW406" s="10" t="s">
        <v>132</v>
      </c>
      <c r="CX406" s="10" t="s">
        <v>133</v>
      </c>
      <c r="CZ406" s="10" t="s">
        <v>3679</v>
      </c>
      <c r="DA406" s="10" t="s">
        <v>3784</v>
      </c>
      <c r="DB406" s="122" t="s">
        <v>3496</v>
      </c>
      <c r="DC406" s="122" t="s">
        <v>3497</v>
      </c>
    </row>
    <row r="407" spans="1:108" ht="16.5" customHeight="1">
      <c r="A407" s="147" t="s">
        <v>1003</v>
      </c>
      <c r="B407" s="10">
        <v>2021</v>
      </c>
      <c r="C407" s="16" t="s">
        <v>3785</v>
      </c>
      <c r="D407" s="140" t="s">
        <v>3786</v>
      </c>
      <c r="E407" s="198" t="s">
        <v>3787</v>
      </c>
      <c r="G407" s="10" t="s">
        <v>1987</v>
      </c>
      <c r="H407" s="10" t="s">
        <v>118</v>
      </c>
      <c r="I407" s="10" t="s">
        <v>119</v>
      </c>
      <c r="J407" s="10" t="s">
        <v>3788</v>
      </c>
      <c r="K407" s="10" t="s">
        <v>3789</v>
      </c>
      <c r="L407" s="10" t="str">
        <f t="shared" si="52"/>
        <v>ANA MILENA BERMUDEZ RODRIGUEZ___</v>
      </c>
      <c r="M407" s="10" t="s">
        <v>122</v>
      </c>
      <c r="N407" s="93">
        <v>52851220</v>
      </c>
      <c r="O407" s="132"/>
      <c r="P407" s="10" t="s">
        <v>123</v>
      </c>
      <c r="Q407" s="10" t="s">
        <v>124</v>
      </c>
      <c r="R407" t="s">
        <v>3790</v>
      </c>
      <c r="T407" s="10"/>
      <c r="U407" s="10"/>
      <c r="V407" s="22"/>
      <c r="W407" s="10"/>
      <c r="X407" s="10"/>
      <c r="Y407" s="10"/>
      <c r="Z407" s="22">
        <v>3123851744</v>
      </c>
      <c r="AA407" s="22">
        <v>0</v>
      </c>
      <c r="AB407" s="118">
        <v>6</v>
      </c>
      <c r="AC407" s="10"/>
      <c r="AD407" s="99">
        <v>44256</v>
      </c>
      <c r="AE407" s="108">
        <v>44257</v>
      </c>
      <c r="AG407" s="14">
        <v>44440</v>
      </c>
      <c r="AH407" s="2">
        <f t="shared" si="57"/>
        <v>3000000</v>
      </c>
      <c r="AI407" s="113">
        <v>18000000</v>
      </c>
      <c r="AJ407" t="s">
        <v>3791</v>
      </c>
      <c r="AK407" s="10" t="s">
        <v>129</v>
      </c>
      <c r="AL407" s="10">
        <v>378</v>
      </c>
      <c r="AM407" s="2" t="s">
        <v>3792</v>
      </c>
      <c r="AN407" s="2" t="s">
        <v>3665</v>
      </c>
      <c r="AO407" s="10" t="s">
        <v>131</v>
      </c>
      <c r="AP407" s="214" t="s">
        <v>3210</v>
      </c>
      <c r="AQ407" s="24">
        <v>5</v>
      </c>
      <c r="AR407" s="10">
        <f>IFERROR(VLOOKUP(AQ407,PROGRAMAS!D137:E194,2,0), )</f>
        <v>0</v>
      </c>
      <c r="AS407" s="10">
        <v>57</v>
      </c>
      <c r="AT407" s="10" t="str">
        <f>IFERROR(VLOOKUP(AS407,PROGRAMAS!B2:C59,2,0), )</f>
        <v>Gestión pública local</v>
      </c>
      <c r="AU407" s="10">
        <v>2169</v>
      </c>
      <c r="AV407" s="10" t="str">
        <f>IFERROR(VLOOKUP(AU407,PROGRAMAS!G2:I24,2,0), )</f>
        <v>FORTALECIMIENTO INSTITUCIONAL Y RENDICIÓN DE CUENTAS</v>
      </c>
      <c r="AW407" s="22"/>
      <c r="AX407" s="22"/>
      <c r="AY407" s="22"/>
      <c r="AZ407" s="22"/>
      <c r="BA407" s="22"/>
      <c r="BB407" s="22"/>
      <c r="BC407" s="22"/>
      <c r="BN407" s="5"/>
      <c r="BY407" s="113">
        <v>0</v>
      </c>
      <c r="CO407" s="5">
        <f t="shared" si="53"/>
        <v>0</v>
      </c>
      <c r="CP407" s="77">
        <f t="shared" si="54"/>
        <v>0</v>
      </c>
      <c r="CQ407" s="77">
        <f t="shared" si="55"/>
        <v>0</v>
      </c>
      <c r="CR407" s="117">
        <v>44440</v>
      </c>
      <c r="CS407" s="5">
        <f t="shared" si="56"/>
        <v>18000000</v>
      </c>
      <c r="CT407" s="5"/>
      <c r="CU407" s="10"/>
      <c r="CW407" s="10" t="s">
        <v>132</v>
      </c>
      <c r="CX407" s="10" t="s">
        <v>133</v>
      </c>
      <c r="CZ407" s="10" t="s">
        <v>3461</v>
      </c>
      <c r="DA407" s="10" t="s">
        <v>148</v>
      </c>
      <c r="DB407" s="122" t="s">
        <v>3496</v>
      </c>
      <c r="DC407" s="122" t="s">
        <v>3497</v>
      </c>
    </row>
    <row r="408" spans="1:108" ht="16.5" customHeight="1">
      <c r="A408" s="147" t="s">
        <v>1014</v>
      </c>
      <c r="B408" s="10">
        <v>2021</v>
      </c>
      <c r="C408" s="16" t="s">
        <v>3793</v>
      </c>
      <c r="D408" s="140" t="s">
        <v>3794</v>
      </c>
      <c r="E408" s="198" t="s">
        <v>3795</v>
      </c>
      <c r="G408" s="10" t="s">
        <v>1987</v>
      </c>
      <c r="H408" s="10" t="s">
        <v>118</v>
      </c>
      <c r="I408" s="10" t="s">
        <v>119</v>
      </c>
      <c r="J408" s="10" t="s">
        <v>3796</v>
      </c>
      <c r="K408" s="10" t="s">
        <v>3797</v>
      </c>
      <c r="L408" s="10" t="str">
        <f t="shared" si="52"/>
        <v>YURY ADRIANA RODRIGUEZ AVENDAÑO___</v>
      </c>
      <c r="M408" s="10" t="s">
        <v>122</v>
      </c>
      <c r="N408" s="93">
        <v>52860410</v>
      </c>
      <c r="O408" s="132"/>
      <c r="P408" s="10" t="s">
        <v>123</v>
      </c>
      <c r="Q408" s="10" t="s">
        <v>124</v>
      </c>
      <c r="R408" t="s">
        <v>3798</v>
      </c>
      <c r="T408" s="10"/>
      <c r="U408" s="10"/>
      <c r="V408" s="22"/>
      <c r="W408" s="10"/>
      <c r="X408" s="10"/>
      <c r="Y408" s="10"/>
      <c r="Z408" s="22">
        <v>3024022281</v>
      </c>
      <c r="AA408" s="22">
        <v>0</v>
      </c>
      <c r="AB408" s="118">
        <v>9.93</v>
      </c>
      <c r="AD408" s="99">
        <v>44257</v>
      </c>
      <c r="AE408" s="108">
        <v>44258</v>
      </c>
      <c r="AG408" s="14">
        <v>44561</v>
      </c>
      <c r="AH408" s="2">
        <f t="shared" si="57"/>
        <v>2200738.469284995</v>
      </c>
      <c r="AI408" s="113">
        <v>21853333</v>
      </c>
      <c r="AJ408" t="s">
        <v>3799</v>
      </c>
      <c r="AK408" s="10" t="s">
        <v>129</v>
      </c>
      <c r="AL408" s="10">
        <v>380</v>
      </c>
      <c r="AM408" s="2" t="s">
        <v>3800</v>
      </c>
      <c r="AN408" s="2" t="s">
        <v>3801</v>
      </c>
      <c r="AO408" s="10" t="s">
        <v>131</v>
      </c>
      <c r="AP408" s="214" t="s">
        <v>3317</v>
      </c>
      <c r="AQ408" s="24">
        <v>3</v>
      </c>
      <c r="AR408" s="10">
        <f>IFERROR(VLOOKUP(AQ408,PROGRAMAS!D138:E195,2,0), )</f>
        <v>0</v>
      </c>
      <c r="AS408" s="10">
        <v>43</v>
      </c>
      <c r="AT408" s="10" t="str">
        <f>IFERROR(VLOOKUP(AS408,PROGRAMAS!B2:C59,2,0), )</f>
        <v>Cultura ciudadana para la confianza, la convivencia y la participación desde la vida cotidiana</v>
      </c>
      <c r="AU408" s="10">
        <v>2164</v>
      </c>
      <c r="AV408" s="10" t="str">
        <f>IFERROR(VLOOKUP(AU408,PROGRAMAS!G2:I24,2,0), )</f>
        <v>TEUSAQUILLO RESPIRA CONFIANZA Y SEGURIDAD CIUDADANA</v>
      </c>
      <c r="AW408" s="22"/>
      <c r="AX408" s="22"/>
      <c r="AY408" s="22"/>
      <c r="AZ408" s="22"/>
      <c r="BA408" s="22"/>
      <c r="BB408" s="22"/>
      <c r="BC408" s="22"/>
      <c r="BN408" s="5"/>
      <c r="BY408" s="113">
        <v>0</v>
      </c>
      <c r="CO408" s="5">
        <f t="shared" si="53"/>
        <v>0</v>
      </c>
      <c r="CP408" s="77">
        <f t="shared" si="54"/>
        <v>0</v>
      </c>
      <c r="CQ408" s="77">
        <f t="shared" si="55"/>
        <v>0</v>
      </c>
      <c r="CR408" s="117">
        <v>44561</v>
      </c>
      <c r="CS408" s="5">
        <f t="shared" si="56"/>
        <v>21853333</v>
      </c>
      <c r="CT408" s="5"/>
      <c r="CU408" s="10"/>
      <c r="CW408" s="10" t="s">
        <v>132</v>
      </c>
      <c r="CX408" s="10" t="s">
        <v>133</v>
      </c>
      <c r="CZ408" s="10" t="s">
        <v>3679</v>
      </c>
      <c r="DA408" s="10" t="s">
        <v>3802</v>
      </c>
      <c r="DB408" s="122" t="s">
        <v>3496</v>
      </c>
      <c r="DC408" s="122" t="s">
        <v>3497</v>
      </c>
    </row>
    <row r="409" spans="1:108" ht="16.5" customHeight="1">
      <c r="A409" s="147" t="s">
        <v>1024</v>
      </c>
      <c r="B409" s="10">
        <v>2021</v>
      </c>
      <c r="C409" s="16" t="s">
        <v>3803</v>
      </c>
      <c r="D409" s="140" t="s">
        <v>3804</v>
      </c>
      <c r="E409" s="198" t="s">
        <v>3805</v>
      </c>
      <c r="G409" s="10" t="s">
        <v>1987</v>
      </c>
      <c r="H409" s="10" t="s">
        <v>118</v>
      </c>
      <c r="I409" s="10" t="s">
        <v>119</v>
      </c>
      <c r="J409" s="10" t="s">
        <v>3806</v>
      </c>
      <c r="K409" s="10" t="s">
        <v>385</v>
      </c>
      <c r="L409" s="10" t="str">
        <f t="shared" si="52"/>
        <v>SANDRA LILIANA QUEVEDO RAMIREZ___</v>
      </c>
      <c r="M409" s="10" t="s">
        <v>122</v>
      </c>
      <c r="N409" s="93">
        <v>52108934</v>
      </c>
      <c r="O409" s="132"/>
      <c r="P409" s="10" t="s">
        <v>123</v>
      </c>
      <c r="Q409" s="10" t="s">
        <v>124</v>
      </c>
      <c r="R409" t="s">
        <v>3207</v>
      </c>
      <c r="T409" s="10"/>
      <c r="U409" s="10"/>
      <c r="V409" s="22"/>
      <c r="W409" s="10"/>
      <c r="X409" s="10"/>
      <c r="Y409" s="10"/>
      <c r="Z409" s="22">
        <v>3004418758</v>
      </c>
      <c r="AA409" s="22">
        <v>0</v>
      </c>
      <c r="AB409" s="118">
        <v>9.93</v>
      </c>
      <c r="AC409" s="10"/>
      <c r="AD409" s="99">
        <v>44257</v>
      </c>
      <c r="AE409" s="108">
        <v>44259</v>
      </c>
      <c r="AG409" s="14">
        <v>44561</v>
      </c>
      <c r="AH409" s="2">
        <f t="shared" si="57"/>
        <v>2200738.469284995</v>
      </c>
      <c r="AI409" s="113">
        <v>21853333</v>
      </c>
      <c r="AJ409" t="s">
        <v>3807</v>
      </c>
      <c r="AK409" s="10" t="s">
        <v>129</v>
      </c>
      <c r="AL409" s="10">
        <v>381</v>
      </c>
      <c r="AM409" s="2" t="s">
        <v>3808</v>
      </c>
      <c r="AN409" s="2" t="s">
        <v>3665</v>
      </c>
      <c r="AO409" s="10" t="s">
        <v>131</v>
      </c>
      <c r="AP409" s="214" t="s">
        <v>3317</v>
      </c>
      <c r="AQ409" s="24">
        <v>3</v>
      </c>
      <c r="AR409" s="10">
        <f>IFERROR(VLOOKUP(AQ409,PROGRAMAS!D139:E196,2,0), )</f>
        <v>0</v>
      </c>
      <c r="AS409" s="10">
        <v>43</v>
      </c>
      <c r="AT409" s="10" t="str">
        <f>IFERROR(VLOOKUP(AS409,PROGRAMAS!B2:C59,2,0), )</f>
        <v>Cultura ciudadana para la confianza, la convivencia y la participación desde la vida cotidiana</v>
      </c>
      <c r="AU409" s="10">
        <v>2164</v>
      </c>
      <c r="AV409" s="10" t="str">
        <f>IFERROR(VLOOKUP(AU409,PROGRAMAS!G2:I24,2,0), )</f>
        <v>TEUSAQUILLO RESPIRA CONFIANZA Y SEGURIDAD CIUDADANA</v>
      </c>
      <c r="AW409" s="22">
        <v>1</v>
      </c>
      <c r="AX409" s="22">
        <v>1</v>
      </c>
      <c r="AY409" s="22"/>
      <c r="AZ409" s="22"/>
      <c r="BA409" s="22"/>
      <c r="BB409" s="22"/>
      <c r="BC409" s="22"/>
      <c r="BN409" s="5"/>
      <c r="BY409" s="113">
        <v>1100000</v>
      </c>
      <c r="BZ409" s="24">
        <v>0</v>
      </c>
      <c r="CA409" s="24">
        <v>15</v>
      </c>
      <c r="CB409" s="145">
        <v>44576</v>
      </c>
      <c r="CO409" s="5">
        <f t="shared" si="53"/>
        <v>1100000</v>
      </c>
      <c r="CP409" s="77">
        <f t="shared" si="54"/>
        <v>0</v>
      </c>
      <c r="CQ409" s="77">
        <f t="shared" si="55"/>
        <v>15</v>
      </c>
      <c r="CR409" s="145">
        <v>44576</v>
      </c>
      <c r="CS409" s="5">
        <f t="shared" si="56"/>
        <v>22953333</v>
      </c>
      <c r="CT409" s="5"/>
      <c r="CU409" s="10"/>
      <c r="CW409" s="10" t="s">
        <v>132</v>
      </c>
      <c r="CX409" s="10" t="s">
        <v>133</v>
      </c>
      <c r="CZ409" s="10" t="s">
        <v>3809</v>
      </c>
      <c r="DA409" s="10" t="s">
        <v>3802</v>
      </c>
      <c r="DB409" s="122" t="s">
        <v>3278</v>
      </c>
      <c r="DC409" s="122" t="s">
        <v>3279</v>
      </c>
    </row>
    <row r="410" spans="1:108" ht="16.5" customHeight="1">
      <c r="A410" s="147" t="s">
        <v>1034</v>
      </c>
      <c r="B410" s="10">
        <v>2021</v>
      </c>
      <c r="C410" s="16" t="s">
        <v>3810</v>
      </c>
      <c r="D410" s="140" t="s">
        <v>3811</v>
      </c>
      <c r="E410" s="198" t="s">
        <v>3812</v>
      </c>
      <c r="G410" s="10" t="s">
        <v>1987</v>
      </c>
      <c r="H410" s="10" t="s">
        <v>118</v>
      </c>
      <c r="I410" s="10" t="s">
        <v>119</v>
      </c>
      <c r="J410" s="10" t="s">
        <v>3813</v>
      </c>
      <c r="K410" s="10" t="s">
        <v>3814</v>
      </c>
      <c r="L410" s="10" t="str">
        <f t="shared" si="52"/>
        <v>CARLOS FABIAN RAMIREZ AREVALO___</v>
      </c>
      <c r="M410" s="10" t="s">
        <v>122</v>
      </c>
      <c r="N410" s="93">
        <v>1110474928</v>
      </c>
      <c r="O410" s="132"/>
      <c r="P410" t="s">
        <v>3478</v>
      </c>
      <c r="Q410" s="10" t="s">
        <v>124</v>
      </c>
      <c r="R410" t="s">
        <v>3815</v>
      </c>
      <c r="T410" s="10"/>
      <c r="U410" s="10"/>
      <c r="V410" s="22"/>
      <c r="W410" s="10"/>
      <c r="X410" s="10"/>
      <c r="Y410" s="10"/>
      <c r="Z410" s="22">
        <v>3014218110</v>
      </c>
      <c r="AA410" s="22">
        <v>0</v>
      </c>
      <c r="AB410" s="118">
        <v>6</v>
      </c>
      <c r="AD410" s="99">
        <v>44257</v>
      </c>
      <c r="AE410" s="108">
        <v>44230</v>
      </c>
      <c r="AG410" s="14">
        <v>44441</v>
      </c>
      <c r="AH410" s="2">
        <f t="shared" si="57"/>
        <v>1900000</v>
      </c>
      <c r="AI410" s="113">
        <v>11400000</v>
      </c>
      <c r="AJ410" t="s">
        <v>3816</v>
      </c>
      <c r="AK410" s="10" t="s">
        <v>129</v>
      </c>
      <c r="AL410" s="10">
        <v>382</v>
      </c>
      <c r="AM410" s="2" t="s">
        <v>3817</v>
      </c>
      <c r="AN410" s="2" t="s">
        <v>3665</v>
      </c>
      <c r="AO410" s="10" t="s">
        <v>131</v>
      </c>
      <c r="AP410" s="214" t="s">
        <v>3210</v>
      </c>
      <c r="AQ410" s="24">
        <v>5</v>
      </c>
      <c r="AR410" s="10">
        <f>IFERROR(VLOOKUP(AQ410,PROGRAMAS!D140:E197,2,0), )</f>
        <v>0</v>
      </c>
      <c r="AS410" s="10">
        <v>57</v>
      </c>
      <c r="AT410" s="10" t="str">
        <f>IFERROR(VLOOKUP(AS410,PROGRAMAS!B2:C59,2,0), )</f>
        <v>Gestión pública local</v>
      </c>
      <c r="AU410" s="10">
        <v>2169</v>
      </c>
      <c r="AV410" s="10" t="str">
        <f>IFERROR(VLOOKUP(AU410,PROGRAMAS!G2:I24,2,0), )</f>
        <v>FORTALECIMIENTO INSTITUCIONAL Y RENDICIÓN DE CUENTAS</v>
      </c>
      <c r="AW410" s="22">
        <v>1</v>
      </c>
      <c r="AX410" s="22">
        <v>1</v>
      </c>
      <c r="AY410" s="22"/>
      <c r="AZ410" s="22"/>
      <c r="BA410" s="22"/>
      <c r="BB410" s="22"/>
      <c r="BC410" s="22"/>
      <c r="BN410" s="5"/>
      <c r="BY410" s="113">
        <v>1900000</v>
      </c>
      <c r="BZ410" s="24">
        <v>1</v>
      </c>
      <c r="CA410" s="24">
        <v>0</v>
      </c>
      <c r="CB410" s="145">
        <v>44471</v>
      </c>
      <c r="CE410" s="113">
        <v>3800000</v>
      </c>
      <c r="CF410" s="24">
        <v>2</v>
      </c>
      <c r="CG410" s="24">
        <v>0</v>
      </c>
      <c r="CH410" s="145">
        <v>44532</v>
      </c>
      <c r="CO410" s="5">
        <f t="shared" si="53"/>
        <v>5700000</v>
      </c>
      <c r="CP410" s="77">
        <f t="shared" si="54"/>
        <v>3</v>
      </c>
      <c r="CQ410" s="77">
        <f t="shared" si="55"/>
        <v>0</v>
      </c>
      <c r="CR410" s="117">
        <v>44532</v>
      </c>
      <c r="CS410" s="5">
        <f t="shared" si="56"/>
        <v>17100000</v>
      </c>
      <c r="CT410" s="5"/>
      <c r="CU410" s="10"/>
      <c r="CW410" s="10" t="s">
        <v>132</v>
      </c>
      <c r="CX410" s="10" t="s">
        <v>133</v>
      </c>
      <c r="CZ410" s="10" t="s">
        <v>3809</v>
      </c>
      <c r="DA410" s="10" t="s">
        <v>3818</v>
      </c>
      <c r="DB410" s="122" t="s">
        <v>3278</v>
      </c>
      <c r="DC410" s="122" t="s">
        <v>3279</v>
      </c>
    </row>
    <row r="411" spans="1:108" ht="16.5" customHeight="1">
      <c r="A411" s="147" t="s">
        <v>1044</v>
      </c>
      <c r="B411" s="10">
        <v>2021</v>
      </c>
      <c r="C411" s="16" t="s">
        <v>3819</v>
      </c>
      <c r="D411" s="140" t="s">
        <v>3820</v>
      </c>
      <c r="E411" s="198" t="s">
        <v>3821</v>
      </c>
      <c r="G411" s="10" t="s">
        <v>1987</v>
      </c>
      <c r="H411" s="10" t="s">
        <v>118</v>
      </c>
      <c r="I411" s="10" t="s">
        <v>119</v>
      </c>
      <c r="J411" s="10" t="s">
        <v>3822</v>
      </c>
      <c r="K411" s="10" t="s">
        <v>3823</v>
      </c>
      <c r="L411" s="10" t="str">
        <f t="shared" si="52"/>
        <v>FERNANDO ADOLFO RINCON VALBUENA_HERNAN DANIEL HERNANDEZ RUBIANO__</v>
      </c>
      <c r="M411" s="10" t="s">
        <v>122</v>
      </c>
      <c r="N411" s="93">
        <v>80220914</v>
      </c>
      <c r="O411" s="132"/>
      <c r="P411" s="10" t="s">
        <v>123</v>
      </c>
      <c r="Q411" s="10" t="s">
        <v>124</v>
      </c>
      <c r="R411" t="s">
        <v>3627</v>
      </c>
      <c r="T411" s="10"/>
      <c r="U411" s="10"/>
      <c r="V411" s="22"/>
      <c r="W411" s="10"/>
      <c r="X411" s="10"/>
      <c r="Y411" s="10"/>
      <c r="Z411" s="22">
        <v>3006827788</v>
      </c>
      <c r="AA411" s="22">
        <v>0</v>
      </c>
      <c r="AB411" s="118">
        <v>9.9</v>
      </c>
      <c r="AC411" s="10"/>
      <c r="AD411" s="99">
        <v>44259</v>
      </c>
      <c r="AE411" s="108">
        <v>44259</v>
      </c>
      <c r="AG411" s="14">
        <v>44561</v>
      </c>
      <c r="AH411" s="2">
        <f t="shared" si="57"/>
        <v>2200000</v>
      </c>
      <c r="AI411" s="113">
        <v>21780000</v>
      </c>
      <c r="AJ411" t="s">
        <v>3824</v>
      </c>
      <c r="AK411" s="10" t="s">
        <v>129</v>
      </c>
      <c r="AL411" s="10">
        <v>385</v>
      </c>
      <c r="AM411" s="2" t="s">
        <v>3825</v>
      </c>
      <c r="AN411" s="2" t="s">
        <v>3801</v>
      </c>
      <c r="AO411" s="10" t="s">
        <v>131</v>
      </c>
      <c r="AP411" s="214" t="s">
        <v>3317</v>
      </c>
      <c r="AQ411" s="24">
        <v>3</v>
      </c>
      <c r="AR411" s="10">
        <f>IFERROR(VLOOKUP(AQ411,PROGRAMAS!D141:E198,2,0), )</f>
        <v>0</v>
      </c>
      <c r="AS411" s="10">
        <v>43</v>
      </c>
      <c r="AT411" s="10" t="str">
        <f>IFERROR(VLOOKUP(AS411,PROGRAMAS!B2:C59,2,0), )</f>
        <v>Cultura ciudadana para la confianza, la convivencia y la participación desde la vida cotidiana</v>
      </c>
      <c r="AU411" s="10">
        <v>2164</v>
      </c>
      <c r="AV411" s="10" t="str">
        <f>IFERROR(VLOOKUP(AU411,PROGRAMAS!G2:I24,2,0), )</f>
        <v>TEUSAQUILLO RESPIRA CONFIANZA Y SEGURIDAD CIUDADANA</v>
      </c>
      <c r="AW411" s="22">
        <v>1</v>
      </c>
      <c r="AX411" s="22">
        <v>1</v>
      </c>
      <c r="AY411" s="22">
        <v>1</v>
      </c>
      <c r="AZ411" s="22">
        <v>1</v>
      </c>
      <c r="BA411" s="22"/>
      <c r="BB411" s="22"/>
      <c r="BC411" s="22"/>
      <c r="BD411" s="71">
        <v>44350</v>
      </c>
      <c r="BG411" s="71">
        <v>44350</v>
      </c>
      <c r="BK411" s="71">
        <v>44351</v>
      </c>
      <c r="BN411" s="5" t="s">
        <v>364</v>
      </c>
      <c r="BO411" s="24">
        <v>1030648019</v>
      </c>
      <c r="BP411" s="2" t="s">
        <v>3826</v>
      </c>
      <c r="BY411" s="113">
        <v>1100000</v>
      </c>
      <c r="BZ411" s="24">
        <v>0</v>
      </c>
      <c r="CA411" s="24">
        <v>15</v>
      </c>
      <c r="CB411" s="145">
        <v>44576</v>
      </c>
      <c r="CO411" s="5">
        <f t="shared" si="53"/>
        <v>1100000</v>
      </c>
      <c r="CP411" s="77">
        <f t="shared" si="54"/>
        <v>0</v>
      </c>
      <c r="CQ411" s="77">
        <f t="shared" si="55"/>
        <v>15</v>
      </c>
      <c r="CR411" s="145">
        <v>44576</v>
      </c>
      <c r="CS411" s="5">
        <f t="shared" si="56"/>
        <v>22880000</v>
      </c>
      <c r="CT411" s="5"/>
      <c r="CU411" s="10"/>
      <c r="CW411" s="10" t="s">
        <v>132</v>
      </c>
      <c r="CX411" s="10" t="s">
        <v>133</v>
      </c>
      <c r="CZ411" s="10" t="s">
        <v>3679</v>
      </c>
      <c r="DA411" s="10" t="s">
        <v>3802</v>
      </c>
      <c r="DB411" s="122" t="s">
        <v>3496</v>
      </c>
      <c r="DC411" s="122" t="s">
        <v>3497</v>
      </c>
    </row>
    <row r="412" spans="1:108" ht="16.5" customHeight="1">
      <c r="A412" s="147" t="s">
        <v>1053</v>
      </c>
      <c r="B412" s="10">
        <v>2021</v>
      </c>
      <c r="C412" s="16" t="s">
        <v>3827</v>
      </c>
      <c r="D412" s="140" t="s">
        <v>3828</v>
      </c>
      <c r="E412" s="198" t="s">
        <v>3829</v>
      </c>
      <c r="G412" s="10" t="s">
        <v>1987</v>
      </c>
      <c r="H412" s="10" t="s">
        <v>118</v>
      </c>
      <c r="I412" s="10" t="s">
        <v>119</v>
      </c>
      <c r="J412" s="10" t="s">
        <v>3830</v>
      </c>
      <c r="K412" s="10" t="s">
        <v>3831</v>
      </c>
      <c r="L412" s="10" t="str">
        <f t="shared" si="52"/>
        <v>FRANKLIN AIMER TORRES MENDOZA___</v>
      </c>
      <c r="M412" s="10" t="s">
        <v>122</v>
      </c>
      <c r="N412" s="93">
        <v>1038112877</v>
      </c>
      <c r="O412" s="132"/>
      <c r="P412" t="s">
        <v>3832</v>
      </c>
      <c r="Q412" s="10" t="s">
        <v>124</v>
      </c>
      <c r="R412" t="s">
        <v>3833</v>
      </c>
      <c r="T412" s="10"/>
      <c r="U412" s="10"/>
      <c r="V412" s="22"/>
      <c r="W412" s="10"/>
      <c r="X412" s="10"/>
      <c r="Y412" s="10"/>
      <c r="Z412" s="22">
        <v>3216365291</v>
      </c>
      <c r="AA412" s="22">
        <v>0</v>
      </c>
      <c r="AB412" s="118">
        <v>9.8699999999999992</v>
      </c>
      <c r="AD412" s="99">
        <v>44259</v>
      </c>
      <c r="AE412" s="108">
        <v>44260</v>
      </c>
      <c r="AG412" s="14">
        <v>44561</v>
      </c>
      <c r="AH412" s="2">
        <f t="shared" si="57"/>
        <v>4398513.9817629186</v>
      </c>
      <c r="AI412" s="113">
        <v>43413333</v>
      </c>
      <c r="AJ412" t="s">
        <v>3834</v>
      </c>
      <c r="AK412" s="10" t="s">
        <v>129</v>
      </c>
      <c r="AL412" s="10">
        <v>386</v>
      </c>
      <c r="AM412" s="2" t="s">
        <v>3835</v>
      </c>
      <c r="AN412" s="2" t="s">
        <v>3836</v>
      </c>
      <c r="AO412" s="10" t="s">
        <v>131</v>
      </c>
      <c r="AP412" s="214" t="s">
        <v>3210</v>
      </c>
      <c r="AQ412" s="24">
        <v>5</v>
      </c>
      <c r="AR412" s="10">
        <f>IFERROR(VLOOKUP(AQ412,PROGRAMAS!D142:E199,2,0), )</f>
        <v>0</v>
      </c>
      <c r="AS412" s="10">
        <v>57</v>
      </c>
      <c r="AT412" s="10" t="str">
        <f>IFERROR(VLOOKUP(AS412,PROGRAMAS!B2:C59,2,0), )</f>
        <v>Gestión pública local</v>
      </c>
      <c r="AU412" s="10">
        <v>2169</v>
      </c>
      <c r="AV412" s="10" t="str">
        <f>IFERROR(VLOOKUP(AU412,PROGRAMAS!G2:I24,2,0), )</f>
        <v>FORTALECIMIENTO INSTITUCIONAL Y RENDICIÓN DE CUENTAS</v>
      </c>
      <c r="AW412" s="22"/>
      <c r="AX412" s="22"/>
      <c r="AY412" s="22"/>
      <c r="AZ412" s="22"/>
      <c r="BA412" s="22"/>
      <c r="BB412" s="22"/>
      <c r="BC412" s="22"/>
      <c r="BN412" s="5"/>
      <c r="BY412" s="113">
        <v>0</v>
      </c>
      <c r="CO412" s="5">
        <f t="shared" si="53"/>
        <v>0</v>
      </c>
      <c r="CP412" s="77">
        <f t="shared" si="54"/>
        <v>0</v>
      </c>
      <c r="CQ412" s="77">
        <f t="shared" si="55"/>
        <v>0</v>
      </c>
      <c r="CR412" s="14">
        <v>44561</v>
      </c>
      <c r="CS412" s="5">
        <f t="shared" si="56"/>
        <v>43413333</v>
      </c>
      <c r="CT412" s="5"/>
      <c r="CU412" s="10"/>
      <c r="CW412" s="10" t="s">
        <v>132</v>
      </c>
      <c r="CX412" s="10" t="s">
        <v>133</v>
      </c>
      <c r="CZ412" s="10" t="s">
        <v>3679</v>
      </c>
    </row>
    <row r="413" spans="1:108" ht="16.5" customHeight="1">
      <c r="A413" s="147" t="s">
        <v>1060</v>
      </c>
      <c r="B413" s="10">
        <v>2021</v>
      </c>
      <c r="C413" s="16" t="s">
        <v>3837</v>
      </c>
      <c r="D413" s="140" t="s">
        <v>3838</v>
      </c>
      <c r="E413" s="198" t="s">
        <v>3839</v>
      </c>
      <c r="G413" s="10" t="s">
        <v>1987</v>
      </c>
      <c r="H413" s="10" t="s">
        <v>118</v>
      </c>
      <c r="I413" s="10" t="s">
        <v>119</v>
      </c>
      <c r="J413" s="10" t="s">
        <v>3840</v>
      </c>
      <c r="K413" s="10" t="s">
        <v>1594</v>
      </c>
      <c r="L413" s="10" t="str">
        <f t="shared" si="52"/>
        <v>ANDRES MAURICIO RODRIGUEZ___</v>
      </c>
      <c r="M413" s="10" t="s">
        <v>122</v>
      </c>
      <c r="N413" s="93">
        <v>79693764</v>
      </c>
      <c r="O413" s="132"/>
      <c r="P413" s="10" t="s">
        <v>123</v>
      </c>
      <c r="Q413" s="10" t="s">
        <v>124</v>
      </c>
      <c r="R413" t="s">
        <v>3841</v>
      </c>
      <c r="T413" s="10"/>
      <c r="U413" s="10"/>
      <c r="V413" s="22"/>
      <c r="W413" s="10"/>
      <c r="X413" s="10"/>
      <c r="Y413" s="10"/>
      <c r="Z413" s="22">
        <v>3112529136</v>
      </c>
      <c r="AA413" s="22">
        <v>0</v>
      </c>
      <c r="AB413" s="118">
        <v>8</v>
      </c>
      <c r="AC413" s="10"/>
      <c r="AD413" s="99">
        <v>44260</v>
      </c>
      <c r="AE413" s="108">
        <v>44260</v>
      </c>
      <c r="AG413" s="14">
        <v>44504</v>
      </c>
      <c r="AH413" s="2">
        <f t="shared" si="57"/>
        <v>4250000</v>
      </c>
      <c r="AI413" s="113">
        <v>34000000</v>
      </c>
      <c r="AJ413" t="s">
        <v>3842</v>
      </c>
      <c r="AK413" s="2" t="s">
        <v>3148</v>
      </c>
      <c r="AL413" s="10">
        <v>387</v>
      </c>
      <c r="AM413" s="2" t="s">
        <v>3843</v>
      </c>
      <c r="AN413" s="2" t="s">
        <v>3836</v>
      </c>
      <c r="AO413" s="10" t="s">
        <v>131</v>
      </c>
      <c r="AP413" s="214" t="s">
        <v>3200</v>
      </c>
      <c r="AQ413" s="24">
        <v>5</v>
      </c>
      <c r="AR413" s="10">
        <f>IFERROR(VLOOKUP(AQ413,PROGRAMAS!D143:E200,2,0), )</f>
        <v>0</v>
      </c>
      <c r="AS413" s="10">
        <v>57</v>
      </c>
      <c r="AT413" s="10" t="str">
        <f>IFERROR(VLOOKUP(AS413,PROGRAMAS!B2:C59,2,0), )</f>
        <v>Gestión pública local</v>
      </c>
      <c r="AU413" s="10">
        <v>2172</v>
      </c>
      <c r="AV413" s="10" t="str">
        <f>IFERROR(VLOOKUP(AU413,PROGRAMAS!G2:I24,2,0), )</f>
        <v>TEUSAQUILLO CON ACCIONES DE INSPECCIÓN, VIGILANCIA Y CONTROL DE MANERA TRANSPARENTE.</v>
      </c>
      <c r="AW413" s="22">
        <v>1</v>
      </c>
      <c r="AX413" s="22">
        <v>1</v>
      </c>
      <c r="AY413" s="22"/>
      <c r="AZ413" s="22">
        <v>1</v>
      </c>
      <c r="BA413" s="22"/>
      <c r="BB413" s="22"/>
      <c r="BC413" s="22"/>
      <c r="BG413" s="71">
        <v>44518</v>
      </c>
      <c r="BK413" s="71">
        <v>44529</v>
      </c>
      <c r="BN413" s="5"/>
      <c r="BY413" s="113">
        <v>7933333</v>
      </c>
      <c r="BZ413" s="24">
        <v>1</v>
      </c>
      <c r="CA413" s="24">
        <v>26</v>
      </c>
      <c r="CB413" s="145">
        <v>44561</v>
      </c>
      <c r="CO413" s="5">
        <f t="shared" si="53"/>
        <v>7933333</v>
      </c>
      <c r="CP413" s="77">
        <f t="shared" si="54"/>
        <v>1</v>
      </c>
      <c r="CQ413" s="77">
        <f t="shared" si="55"/>
        <v>26</v>
      </c>
      <c r="CR413" s="117">
        <v>44207</v>
      </c>
      <c r="CS413" s="5">
        <f t="shared" si="56"/>
        <v>41933333</v>
      </c>
      <c r="CT413" s="5"/>
      <c r="CU413" s="10"/>
      <c r="CW413" s="10" t="s">
        <v>132</v>
      </c>
      <c r="CX413" s="10" t="s">
        <v>133</v>
      </c>
      <c r="CZ413" s="10" t="s">
        <v>3034</v>
      </c>
      <c r="DA413" s="10" t="s">
        <v>3326</v>
      </c>
      <c r="DB413" s="122" t="s">
        <v>3496</v>
      </c>
      <c r="DC413" s="122" t="s">
        <v>3497</v>
      </c>
    </row>
    <row r="414" spans="1:108" ht="16.5" customHeight="1">
      <c r="A414" s="147" t="s">
        <v>1069</v>
      </c>
      <c r="B414" s="10">
        <v>2021</v>
      </c>
      <c r="C414" s="16" t="s">
        <v>3844</v>
      </c>
      <c r="D414" s="140" t="s">
        <v>3845</v>
      </c>
      <c r="E414" s="198" t="s">
        <v>3846</v>
      </c>
      <c r="G414" s="10" t="s">
        <v>1987</v>
      </c>
      <c r="H414" s="10" t="s">
        <v>118</v>
      </c>
      <c r="I414" s="10" t="s">
        <v>119</v>
      </c>
      <c r="J414" s="10" t="s">
        <v>3847</v>
      </c>
      <c r="K414" s="10" t="s">
        <v>3848</v>
      </c>
      <c r="L414" s="10" t="str">
        <f t="shared" si="52"/>
        <v>EDGAR ANDRES CORTES TORRES_ADRIANA MARIA GUERRERO TOVAR__</v>
      </c>
      <c r="M414" s="10" t="s">
        <v>122</v>
      </c>
      <c r="N414" s="93">
        <v>79796296</v>
      </c>
      <c r="O414" s="132"/>
      <c r="P414" s="10" t="s">
        <v>123</v>
      </c>
      <c r="Q414" s="10" t="s">
        <v>124</v>
      </c>
      <c r="R414" t="s">
        <v>125</v>
      </c>
      <c r="T414" s="10"/>
      <c r="U414" s="10"/>
      <c r="V414" s="22"/>
      <c r="W414" s="10"/>
      <c r="X414" s="10"/>
      <c r="Y414" s="10"/>
      <c r="Z414" s="22">
        <v>3203403702</v>
      </c>
      <c r="AA414" s="22">
        <v>0</v>
      </c>
      <c r="AB414" s="118">
        <v>8</v>
      </c>
      <c r="AD414" s="99">
        <v>44263</v>
      </c>
      <c r="AE414" s="108">
        <v>44264</v>
      </c>
      <c r="AG414" s="14">
        <v>44508</v>
      </c>
      <c r="AH414" s="2">
        <f t="shared" si="57"/>
        <v>2200000</v>
      </c>
      <c r="AI414" s="113">
        <v>17600000</v>
      </c>
      <c r="AJ414" t="s">
        <v>3849</v>
      </c>
      <c r="AK414" s="2" t="s">
        <v>3850</v>
      </c>
      <c r="AL414" s="10">
        <v>396</v>
      </c>
      <c r="AM414" s="2" t="s">
        <v>3851</v>
      </c>
      <c r="AN414" s="2" t="s">
        <v>3852</v>
      </c>
      <c r="AO414" s="10" t="s">
        <v>131</v>
      </c>
      <c r="AP414" s="214" t="s">
        <v>3200</v>
      </c>
      <c r="AQ414" s="24">
        <v>5</v>
      </c>
      <c r="AR414" s="10">
        <f>IFERROR(VLOOKUP(AQ414,PROGRAMAS!D144:E201,2,0), )</f>
        <v>0</v>
      </c>
      <c r="AS414" s="10">
        <v>57</v>
      </c>
      <c r="AT414" s="10" t="str">
        <f>IFERROR(VLOOKUP(AS414,PROGRAMAS!B2:C59,2,0), )</f>
        <v>Gestión pública local</v>
      </c>
      <c r="AU414" s="10">
        <v>2172</v>
      </c>
      <c r="AV414" s="10" t="str">
        <f>IFERROR(VLOOKUP(AU414,PROGRAMAS!G2:I24,2,0), )</f>
        <v>TEUSAQUILLO CON ACCIONES DE INSPECCIÓN, VIGILANCIA Y CONTROL DE MANERA TRANSPARENTE.</v>
      </c>
      <c r="AW414" s="22"/>
      <c r="AX414" s="22"/>
      <c r="AY414" s="22">
        <v>1</v>
      </c>
      <c r="AZ414" s="22">
        <v>1</v>
      </c>
      <c r="BA414" s="22"/>
      <c r="BB414" s="22"/>
      <c r="BC414" s="22"/>
      <c r="BD414" s="71">
        <v>44302</v>
      </c>
      <c r="BG414" s="71">
        <v>44508</v>
      </c>
      <c r="BK414" s="71">
        <v>44516</v>
      </c>
      <c r="BN414" s="5" t="s">
        <v>364</v>
      </c>
      <c r="BO414" s="24">
        <v>52801110</v>
      </c>
      <c r="BP414" t="s">
        <v>1688</v>
      </c>
      <c r="BY414" s="113">
        <v>0</v>
      </c>
      <c r="CO414" s="5">
        <f t="shared" si="53"/>
        <v>0</v>
      </c>
      <c r="CP414" s="77">
        <f t="shared" si="54"/>
        <v>0</v>
      </c>
      <c r="CQ414" s="77">
        <f t="shared" si="55"/>
        <v>0</v>
      </c>
      <c r="CR414" s="117">
        <v>44516</v>
      </c>
      <c r="CS414" s="5">
        <f t="shared" si="56"/>
        <v>17600000</v>
      </c>
      <c r="CT414" s="5"/>
      <c r="CU414" s="10"/>
      <c r="CW414" s="47" t="s">
        <v>3853</v>
      </c>
      <c r="CX414" s="47" t="s">
        <v>3853</v>
      </c>
      <c r="CZ414" s="10" t="s">
        <v>3679</v>
      </c>
      <c r="DD414" t="s">
        <v>3854</v>
      </c>
    </row>
    <row r="415" spans="1:108" ht="16.5" customHeight="1">
      <c r="A415" s="147" t="s">
        <v>1080</v>
      </c>
      <c r="B415" s="10">
        <v>2021</v>
      </c>
      <c r="C415" s="16" t="s">
        <v>3855</v>
      </c>
      <c r="D415" s="140" t="s">
        <v>3856</v>
      </c>
      <c r="E415" s="198" t="s">
        <v>3857</v>
      </c>
      <c r="G415" s="10" t="s">
        <v>1987</v>
      </c>
      <c r="H415" s="10" t="s">
        <v>118</v>
      </c>
      <c r="I415" s="10" t="s">
        <v>119</v>
      </c>
      <c r="J415" s="10" t="s">
        <v>3858</v>
      </c>
      <c r="K415" s="10" t="s">
        <v>3859</v>
      </c>
      <c r="L415" s="10" t="str">
        <f t="shared" si="52"/>
        <v>MARIA YANIRA CUERVO GONZALEZ___</v>
      </c>
      <c r="M415" s="10" t="s">
        <v>122</v>
      </c>
      <c r="N415" s="93">
        <v>53089762</v>
      </c>
      <c r="O415" s="132"/>
      <c r="P415" s="10" t="s">
        <v>123</v>
      </c>
      <c r="Q415" s="10" t="s">
        <v>124</v>
      </c>
      <c r="R415" t="s">
        <v>3860</v>
      </c>
      <c r="T415" s="10"/>
      <c r="U415" s="10"/>
      <c r="V415" s="22"/>
      <c r="W415" s="10"/>
      <c r="X415" s="10"/>
      <c r="Y415" s="10"/>
      <c r="Z415" s="22">
        <v>3156554652</v>
      </c>
      <c r="AA415" s="22">
        <v>0</v>
      </c>
      <c r="AB415" s="118">
        <v>8</v>
      </c>
      <c r="AC415" s="10"/>
      <c r="AD415" s="99">
        <v>44264</v>
      </c>
      <c r="AE415" s="108">
        <v>44265</v>
      </c>
      <c r="AG415" s="14">
        <v>44509</v>
      </c>
      <c r="AH415" s="2">
        <f t="shared" si="57"/>
        <v>2200000</v>
      </c>
      <c r="AI415" s="113">
        <v>17600000</v>
      </c>
      <c r="AJ415" t="s">
        <v>3861</v>
      </c>
      <c r="AK415" s="10" t="s">
        <v>129</v>
      </c>
      <c r="AL415" s="10">
        <v>397</v>
      </c>
      <c r="AM415" s="2" t="s">
        <v>3862</v>
      </c>
      <c r="AN415" s="2" t="s">
        <v>3863</v>
      </c>
      <c r="AO415" s="10" t="s">
        <v>131</v>
      </c>
      <c r="AP415" s="214" t="s">
        <v>3200</v>
      </c>
      <c r="AQ415" s="24">
        <v>5</v>
      </c>
      <c r="AR415" s="10">
        <f>IFERROR(VLOOKUP(AQ415,PROGRAMAS!D145:E202,2,0), )</f>
        <v>0</v>
      </c>
      <c r="AS415" s="10">
        <v>57</v>
      </c>
      <c r="AT415" s="10" t="str">
        <f>IFERROR(VLOOKUP(AS415,PROGRAMAS!B2:C59,2,0), )</f>
        <v>Gestión pública local</v>
      </c>
      <c r="AU415" s="10">
        <v>2172</v>
      </c>
      <c r="AV415" s="10" t="str">
        <f>IFERROR(VLOOKUP(AU415,PROGRAMAS!G2:I24,2,0), )</f>
        <v>TEUSAQUILLO CON ACCIONES DE INSPECCIÓN, VIGILANCIA Y CONTROL DE MANERA TRANSPARENTE.</v>
      </c>
      <c r="AW415" s="22"/>
      <c r="AX415" s="22"/>
      <c r="AY415" s="22"/>
      <c r="AZ415" s="22"/>
      <c r="BA415" s="22"/>
      <c r="BB415" s="22"/>
      <c r="BC415" s="22"/>
      <c r="BN415" s="5"/>
      <c r="BY415" s="113">
        <v>0</v>
      </c>
      <c r="CO415" s="5">
        <f t="shared" si="53"/>
        <v>0</v>
      </c>
      <c r="CP415" s="77">
        <f t="shared" si="54"/>
        <v>0</v>
      </c>
      <c r="CQ415" s="77">
        <f t="shared" si="55"/>
        <v>0</v>
      </c>
      <c r="CR415" s="14">
        <v>44509</v>
      </c>
      <c r="CS415" s="5">
        <f t="shared" si="56"/>
        <v>17600000</v>
      </c>
      <c r="CT415" s="5"/>
      <c r="CU415" s="10"/>
      <c r="CW415" s="10" t="s">
        <v>132</v>
      </c>
      <c r="CX415" s="10" t="s">
        <v>133</v>
      </c>
      <c r="CZ415" s="10" t="s">
        <v>3679</v>
      </c>
      <c r="DA415" s="10" t="s">
        <v>3864</v>
      </c>
      <c r="DB415" s="122" t="s">
        <v>3865</v>
      </c>
      <c r="DC415" s="122" t="s">
        <v>3390</v>
      </c>
    </row>
    <row r="416" spans="1:108" ht="16.5" customHeight="1">
      <c r="A416" s="147" t="s">
        <v>1090</v>
      </c>
      <c r="B416" s="10">
        <v>2021</v>
      </c>
      <c r="C416" s="16" t="s">
        <v>3866</v>
      </c>
      <c r="D416" s="140" t="s">
        <v>3867</v>
      </c>
      <c r="E416" s="198" t="s">
        <v>3868</v>
      </c>
      <c r="G416" s="10" t="s">
        <v>1987</v>
      </c>
      <c r="H416" s="10" t="s">
        <v>118</v>
      </c>
      <c r="I416" s="10" t="s">
        <v>119</v>
      </c>
      <c r="J416" s="10" t="s">
        <v>3869</v>
      </c>
      <c r="K416" s="10" t="s">
        <v>3495</v>
      </c>
      <c r="L416" s="10" t="str">
        <f t="shared" si="52"/>
        <v>HORACIO SANTANA CAICEDO___</v>
      </c>
      <c r="M416" s="10" t="s">
        <v>122</v>
      </c>
      <c r="N416" s="93">
        <v>79317340</v>
      </c>
      <c r="O416" s="132"/>
      <c r="P416" s="10" t="s">
        <v>123</v>
      </c>
      <c r="Q416" s="10" t="s">
        <v>124</v>
      </c>
      <c r="R416" t="s">
        <v>3870</v>
      </c>
      <c r="T416" s="10"/>
      <c r="U416" s="10"/>
      <c r="V416" s="22"/>
      <c r="W416" s="10"/>
      <c r="X416" s="10"/>
      <c r="Y416" s="10"/>
      <c r="Z416" s="22">
        <v>3107781659</v>
      </c>
      <c r="AA416" s="22">
        <v>0</v>
      </c>
      <c r="AB416" s="118">
        <v>9.07</v>
      </c>
      <c r="AD416" s="99">
        <v>44264</v>
      </c>
      <c r="AE416" s="108">
        <v>44265</v>
      </c>
      <c r="AG416" s="14">
        <v>44541</v>
      </c>
      <c r="AH416" s="2">
        <f t="shared" si="57"/>
        <v>5497978.7210584339</v>
      </c>
      <c r="AI416" s="113">
        <v>49866667</v>
      </c>
      <c r="AJ416" t="s">
        <v>3871</v>
      </c>
      <c r="AK416" s="10" t="s">
        <v>129</v>
      </c>
      <c r="AL416" s="10">
        <v>398</v>
      </c>
      <c r="AM416" s="2" t="s">
        <v>3872</v>
      </c>
      <c r="AN416" s="2" t="s">
        <v>3863</v>
      </c>
      <c r="AO416" s="10" t="s">
        <v>131</v>
      </c>
      <c r="AP416" s="214" t="s">
        <v>3288</v>
      </c>
      <c r="AQ416" s="24">
        <v>1</v>
      </c>
      <c r="AR416" s="10">
        <f>IFERROR(VLOOKUP(AQ416,PROGRAMAS!D146:E203,2,0), )</f>
        <v>0</v>
      </c>
      <c r="AS416" s="10">
        <v>17</v>
      </c>
      <c r="AT416" s="10" t="str">
        <f>IFERROR(VLOOKUP(AS416,PROGRAMAS!B2:C59,2,0), )</f>
        <v>Jóvenes con capacidades: Proyecto de vida para la ciudadanía, la innovación y el trabajo del siglo XXI</v>
      </c>
      <c r="AU416" s="10">
        <v>2160</v>
      </c>
      <c r="AV416" s="10" t="str">
        <f>IFERROR(VLOOKUP(AU416,PROGRAMAS!G2:I24,2,0), )</f>
        <v>JOVENES CON FUTURO</v>
      </c>
      <c r="AW416" s="22"/>
      <c r="AX416" s="22"/>
      <c r="AY416" s="22"/>
      <c r="AZ416" s="22"/>
      <c r="BA416" s="22">
        <v>1</v>
      </c>
      <c r="BB416" s="22"/>
      <c r="BC416" s="22"/>
      <c r="BJ416" s="71">
        <v>44260</v>
      </c>
      <c r="BN416" s="5"/>
      <c r="BY416" s="113">
        <v>0</v>
      </c>
      <c r="CO416" s="5">
        <f t="shared" si="53"/>
        <v>0</v>
      </c>
      <c r="CP416" s="77">
        <f t="shared" si="54"/>
        <v>0</v>
      </c>
      <c r="CQ416" s="77">
        <f t="shared" si="55"/>
        <v>0</v>
      </c>
      <c r="CR416" s="117">
        <v>44260</v>
      </c>
      <c r="CS416" s="5">
        <f t="shared" si="56"/>
        <v>49866667</v>
      </c>
      <c r="CT416" s="5"/>
      <c r="CU416" s="5">
        <v>4766667</v>
      </c>
      <c r="CW416" s="10" t="s">
        <v>132</v>
      </c>
      <c r="CX416" s="10" t="s">
        <v>133</v>
      </c>
      <c r="CZ416" s="10" t="s">
        <v>3034</v>
      </c>
    </row>
    <row r="417" spans="1:108" ht="16.5" customHeight="1">
      <c r="A417" s="147" t="s">
        <v>1096</v>
      </c>
      <c r="B417" s="10">
        <v>2021</v>
      </c>
      <c r="C417" s="16" t="s">
        <v>3873</v>
      </c>
      <c r="D417" s="140" t="s">
        <v>3874</v>
      </c>
      <c r="E417" s="198" t="s">
        <v>3875</v>
      </c>
      <c r="G417" s="10" t="s">
        <v>1987</v>
      </c>
      <c r="H417" s="10" t="s">
        <v>118</v>
      </c>
      <c r="I417" s="10" t="s">
        <v>119</v>
      </c>
      <c r="J417" s="10" t="s">
        <v>3876</v>
      </c>
      <c r="K417" s="10" t="s">
        <v>3877</v>
      </c>
      <c r="L417" s="10" t="str">
        <f t="shared" si="52"/>
        <v>LAURA DEL PILAR POVEDA PARRA___</v>
      </c>
      <c r="M417" s="10" t="s">
        <v>122</v>
      </c>
      <c r="N417" s="93">
        <v>1014205169</v>
      </c>
      <c r="O417" s="132"/>
      <c r="P417" t="s">
        <v>3878</v>
      </c>
      <c r="Q417" s="10" t="s">
        <v>124</v>
      </c>
      <c r="R417" t="s">
        <v>3879</v>
      </c>
      <c r="T417" s="10"/>
      <c r="U417" s="10"/>
      <c r="V417" s="22"/>
      <c r="W417" s="10"/>
      <c r="X417" s="10"/>
      <c r="Y417" s="10"/>
      <c r="Z417" s="22">
        <v>3112896338</v>
      </c>
      <c r="AA417" s="22">
        <v>0</v>
      </c>
      <c r="AB417" s="118">
        <v>6</v>
      </c>
      <c r="AC417" s="10"/>
      <c r="AD417" s="99">
        <v>44265</v>
      </c>
      <c r="AE417" s="108">
        <v>44265</v>
      </c>
      <c r="AG417" s="14">
        <v>44448</v>
      </c>
      <c r="AH417" s="2">
        <f t="shared" si="57"/>
        <v>4700000</v>
      </c>
      <c r="AI417" s="113">
        <v>28200000</v>
      </c>
      <c r="AJ417" t="s">
        <v>3880</v>
      </c>
      <c r="AK417" s="10" t="s">
        <v>129</v>
      </c>
      <c r="AL417" s="10">
        <v>399</v>
      </c>
      <c r="AM417" s="2" t="s">
        <v>3881</v>
      </c>
      <c r="AN417" s="2" t="s">
        <v>3882</v>
      </c>
      <c r="AO417" s="10" t="s">
        <v>131</v>
      </c>
      <c r="AP417" s="214" t="s">
        <v>3210</v>
      </c>
      <c r="AQ417" s="24">
        <v>5</v>
      </c>
      <c r="AR417" s="10">
        <f>IFERROR(VLOOKUP(AQ417,PROGRAMAS!D147:E204,2,0), )</f>
        <v>0</v>
      </c>
      <c r="AS417" s="10">
        <v>57</v>
      </c>
      <c r="AT417" s="10" t="str">
        <f>IFERROR(VLOOKUP(AS417,PROGRAMAS!B2:C59,2,0), )</f>
        <v>Gestión pública local</v>
      </c>
      <c r="AU417" s="10">
        <v>2169</v>
      </c>
      <c r="AV417" s="10" t="str">
        <f>IFERROR(VLOOKUP(AU417,PROGRAMAS!G2:I24,2,0), )</f>
        <v>FORTALECIMIENTO INSTITUCIONAL Y RENDICIÓN DE CUENTAS</v>
      </c>
      <c r="AW417" s="22"/>
      <c r="AX417" s="22"/>
      <c r="AY417" s="22"/>
      <c r="AZ417" s="22"/>
      <c r="BA417" s="22"/>
      <c r="BB417" s="22"/>
      <c r="BC417" s="22"/>
      <c r="BN417" s="5"/>
      <c r="BY417" s="113">
        <v>0</v>
      </c>
      <c r="CO417" s="5">
        <f t="shared" si="53"/>
        <v>0</v>
      </c>
      <c r="CP417" s="77">
        <f t="shared" si="54"/>
        <v>0</v>
      </c>
      <c r="CQ417" s="77">
        <f t="shared" si="55"/>
        <v>0</v>
      </c>
      <c r="CR417" s="14">
        <v>44448</v>
      </c>
      <c r="CS417" s="5">
        <f t="shared" si="56"/>
        <v>28200000</v>
      </c>
      <c r="CT417" s="5"/>
      <c r="CU417" s="10"/>
      <c r="CW417" s="10" t="s">
        <v>132</v>
      </c>
      <c r="CX417" s="10" t="s">
        <v>133</v>
      </c>
      <c r="CZ417" s="10" t="s">
        <v>3034</v>
      </c>
    </row>
    <row r="418" spans="1:108" ht="16.5" customHeight="1">
      <c r="A418" s="147" t="s">
        <v>1102</v>
      </c>
      <c r="B418" s="10">
        <v>2021</v>
      </c>
      <c r="C418" s="16" t="s">
        <v>3883</v>
      </c>
      <c r="D418" s="140" t="s">
        <v>3884</v>
      </c>
      <c r="E418" s="198" t="s">
        <v>3885</v>
      </c>
      <c r="G418" s="10" t="s">
        <v>1845</v>
      </c>
      <c r="H418" s="10" t="s">
        <v>118</v>
      </c>
      <c r="I418" s="10" t="s">
        <v>1846</v>
      </c>
      <c r="J418" s="10" t="s">
        <v>3886</v>
      </c>
      <c r="K418" s="10" t="s">
        <v>3887</v>
      </c>
      <c r="L418" s="10" t="str">
        <f t="shared" si="52"/>
        <v>INVERSIONES RECTICAR SAS_x000D____</v>
      </c>
      <c r="M418" s="10" t="s">
        <v>1849</v>
      </c>
      <c r="N418" s="93">
        <v>800074685</v>
      </c>
      <c r="O418" s="132">
        <v>4</v>
      </c>
      <c r="P418" s="10" t="s">
        <v>123</v>
      </c>
      <c r="Q418" s="10" t="s">
        <v>1850</v>
      </c>
      <c r="R418" s="10" t="s">
        <v>1851</v>
      </c>
      <c r="T418" s="10" t="s">
        <v>3888</v>
      </c>
      <c r="U418" s="10" t="s">
        <v>122</v>
      </c>
      <c r="V418" s="22">
        <v>79321581</v>
      </c>
      <c r="W418" s="10" t="s">
        <v>1918</v>
      </c>
      <c r="X418" s="10"/>
      <c r="Y418" s="10"/>
      <c r="Z418" s="22">
        <v>0</v>
      </c>
      <c r="AA418" s="22">
        <v>0</v>
      </c>
      <c r="AB418" s="118">
        <v>5</v>
      </c>
      <c r="AC418" s="10">
        <v>23</v>
      </c>
      <c r="AD418" s="99">
        <v>44265</v>
      </c>
      <c r="AE418" s="99">
        <v>44265</v>
      </c>
      <c r="AG418" s="14">
        <v>44441</v>
      </c>
      <c r="AH418" s="2">
        <f t="shared" si="57"/>
        <v>7616613.4000000004</v>
      </c>
      <c r="AI418" s="113">
        <v>38083067</v>
      </c>
      <c r="AJ418" t="s">
        <v>3889</v>
      </c>
      <c r="AK418" s="2" t="s">
        <v>129</v>
      </c>
      <c r="AL418" s="10">
        <v>400</v>
      </c>
      <c r="AM418" s="2" t="s">
        <v>3890</v>
      </c>
      <c r="AN418" s="2" t="s">
        <v>3882</v>
      </c>
      <c r="AO418" s="135" t="s">
        <v>1856</v>
      </c>
      <c r="AP418" s="214"/>
      <c r="AQ418" s="22" t="s">
        <v>1857</v>
      </c>
      <c r="AR418" s="10">
        <f>IFERROR(VLOOKUP(AQ418,PROGRAMAS!D148:E205,2,0), )</f>
        <v>0</v>
      </c>
      <c r="AS418" s="10" t="s">
        <v>1857</v>
      </c>
      <c r="AT418" s="10" t="str">
        <f>IFERROR(VLOOKUP(AS418,PROGRAMAS!B2:C59,2,0), )</f>
        <v>FUNCIONAMIENTO</v>
      </c>
      <c r="AU418" s="10" t="s">
        <v>1857</v>
      </c>
      <c r="AV418" s="10" t="str">
        <f>IFERROR(VLOOKUP(AU418,PROGRAMAS!G2:I24,2,0), )</f>
        <v>FUNCIONAMIENTO</v>
      </c>
      <c r="AW418" s="22"/>
      <c r="AX418" s="22"/>
      <c r="AY418" s="22"/>
      <c r="AZ418" s="22"/>
      <c r="BA418" s="22"/>
      <c r="BB418" s="22"/>
      <c r="BC418" s="22"/>
      <c r="BN418" s="5"/>
      <c r="BY418" s="113">
        <v>0</v>
      </c>
      <c r="CO418" s="5">
        <f t="shared" si="53"/>
        <v>0</v>
      </c>
      <c r="CP418" s="77">
        <f t="shared" si="54"/>
        <v>0</v>
      </c>
      <c r="CQ418" s="77">
        <f t="shared" si="55"/>
        <v>0</v>
      </c>
      <c r="CR418" s="117">
        <v>44441</v>
      </c>
      <c r="CS418" s="5">
        <f t="shared" si="56"/>
        <v>38083067</v>
      </c>
      <c r="CT418" s="5"/>
      <c r="CU418" s="10"/>
      <c r="CW418" s="10" t="s">
        <v>132</v>
      </c>
      <c r="CX418" s="10" t="s">
        <v>133</v>
      </c>
      <c r="CZ418" s="10" t="s">
        <v>3679</v>
      </c>
      <c r="DA418" s="10" t="s">
        <v>1479</v>
      </c>
      <c r="DB418" s="122" t="s">
        <v>3690</v>
      </c>
      <c r="DC418" s="122" t="s">
        <v>3691</v>
      </c>
    </row>
    <row r="419" spans="1:108" ht="16.5" customHeight="1">
      <c r="A419" s="147">
        <v>101</v>
      </c>
      <c r="B419" s="10">
        <v>2021</v>
      </c>
      <c r="C419" s="16" t="s">
        <v>3891</v>
      </c>
      <c r="D419" s="140" t="s">
        <v>3892</v>
      </c>
      <c r="E419" s="198" t="s">
        <v>3893</v>
      </c>
      <c r="G419" s="10" t="s">
        <v>1987</v>
      </c>
      <c r="H419" s="10" t="s">
        <v>118</v>
      </c>
      <c r="I419" s="10" t="s">
        <v>119</v>
      </c>
      <c r="J419" s="10" t="s">
        <v>3894</v>
      </c>
      <c r="K419" s="10" t="s">
        <v>3895</v>
      </c>
      <c r="L419" s="10" t="str">
        <f t="shared" si="52"/>
        <v>ANGELA COSTANZA TENJO GOMEZ___</v>
      </c>
      <c r="M419" s="10" t="s">
        <v>122</v>
      </c>
      <c r="N419" s="93">
        <v>52116887</v>
      </c>
      <c r="O419" s="132"/>
      <c r="P419" t="s">
        <v>3896</v>
      </c>
      <c r="Q419" s="10" t="s">
        <v>124</v>
      </c>
      <c r="R419" t="s">
        <v>3897</v>
      </c>
      <c r="T419" s="10"/>
      <c r="U419" s="10"/>
      <c r="V419" s="22"/>
      <c r="W419" s="10"/>
      <c r="X419" s="10"/>
      <c r="Y419" s="10"/>
      <c r="Z419" s="22">
        <v>3107693322</v>
      </c>
      <c r="AA419" s="22">
        <v>0</v>
      </c>
      <c r="AB419" s="118">
        <v>9</v>
      </c>
      <c r="AC419">
        <v>11</v>
      </c>
      <c r="AD419" s="99">
        <v>44265</v>
      </c>
      <c r="AE419" s="108">
        <v>44265</v>
      </c>
      <c r="AG419" s="14">
        <v>44561</v>
      </c>
      <c r="AH419" s="2">
        <f t="shared" si="57"/>
        <v>2289629.6666666665</v>
      </c>
      <c r="AI419" s="113">
        <v>20606667</v>
      </c>
      <c r="AJ419" t="s">
        <v>3898</v>
      </c>
      <c r="AK419" s="2" t="s">
        <v>262</v>
      </c>
      <c r="AL419" s="10">
        <v>402</v>
      </c>
      <c r="AM419" s="2" t="s">
        <v>3899</v>
      </c>
      <c r="AN419" s="2" t="s">
        <v>3882</v>
      </c>
      <c r="AO419" s="10" t="s">
        <v>131</v>
      </c>
      <c r="AP419" s="214" t="s">
        <v>3317</v>
      </c>
      <c r="AQ419" s="24">
        <v>3</v>
      </c>
      <c r="AR419" s="10">
        <f>IFERROR(VLOOKUP(AQ419,PROGRAMAS!D149:E206,2,0), )</f>
        <v>0</v>
      </c>
      <c r="AS419" s="10">
        <v>43</v>
      </c>
      <c r="AT419" s="10" t="str">
        <f>IFERROR(VLOOKUP(AS419,PROGRAMAS!B2:C59,2,0), )</f>
        <v>Cultura ciudadana para la confianza, la convivencia y la participación desde la vida cotidiana</v>
      </c>
      <c r="AU419" s="10">
        <v>2164</v>
      </c>
      <c r="AV419" s="10" t="str">
        <f>IFERROR(VLOOKUP(AU419,PROGRAMAS!G2:I24,2,0), )</f>
        <v>TEUSAQUILLO RESPIRA CONFIANZA Y SEGURIDAD CIUDADANA</v>
      </c>
      <c r="AW419" s="22">
        <v>1</v>
      </c>
      <c r="AX419" s="22">
        <v>1</v>
      </c>
      <c r="AY419" s="22"/>
      <c r="AZ419" s="22"/>
      <c r="BA419" s="22"/>
      <c r="BB419" s="22">
        <v>1</v>
      </c>
      <c r="BC419" s="22"/>
      <c r="BN419" s="5"/>
      <c r="BY419" s="113">
        <v>2200000</v>
      </c>
      <c r="BZ419" s="24">
        <v>1</v>
      </c>
      <c r="CA419" s="24">
        <v>0</v>
      </c>
      <c r="CB419" s="145">
        <v>44581</v>
      </c>
      <c r="CO419" s="5">
        <f t="shared" si="53"/>
        <v>2200000</v>
      </c>
      <c r="CP419" s="77">
        <f t="shared" si="54"/>
        <v>1</v>
      </c>
      <c r="CQ419" s="77">
        <f t="shared" si="55"/>
        <v>0</v>
      </c>
      <c r="CR419" s="145">
        <v>44581</v>
      </c>
      <c r="CS419" s="5">
        <f t="shared" si="56"/>
        <v>22806667</v>
      </c>
      <c r="CT419" s="5"/>
      <c r="CU419" s="10"/>
      <c r="CW419" s="10" t="s">
        <v>132</v>
      </c>
      <c r="CX419" s="10" t="s">
        <v>133</v>
      </c>
      <c r="CZ419" s="10" t="s">
        <v>3679</v>
      </c>
    </row>
    <row r="420" spans="1:108" ht="16.5" customHeight="1">
      <c r="A420" s="147">
        <v>102</v>
      </c>
      <c r="B420" s="10">
        <v>2021</v>
      </c>
      <c r="C420" s="16" t="s">
        <v>3900</v>
      </c>
      <c r="D420" s="140" t="s">
        <v>3901</v>
      </c>
      <c r="E420" s="198" t="s">
        <v>3902</v>
      </c>
      <c r="G420" s="10" t="s">
        <v>1987</v>
      </c>
      <c r="H420" s="10" t="s">
        <v>118</v>
      </c>
      <c r="I420" s="10" t="s">
        <v>119</v>
      </c>
      <c r="J420" s="10" t="s">
        <v>3903</v>
      </c>
      <c r="K420" s="10" t="s">
        <v>3904</v>
      </c>
      <c r="L420" s="10" t="str">
        <f t="shared" si="52"/>
        <v>KELLY JOHANNA BARRANTES ANGARITA___</v>
      </c>
      <c r="M420" s="10" t="s">
        <v>122</v>
      </c>
      <c r="N420" s="93">
        <v>53006037</v>
      </c>
      <c r="O420" s="132"/>
      <c r="P420" s="10" t="s">
        <v>123</v>
      </c>
      <c r="Q420" s="10" t="s">
        <v>124</v>
      </c>
      <c r="R420" t="s">
        <v>3905</v>
      </c>
      <c r="T420" s="10"/>
      <c r="U420" s="10"/>
      <c r="V420" s="22"/>
      <c r="W420" s="10"/>
      <c r="X420" s="10"/>
      <c r="Y420" s="10"/>
      <c r="Z420" s="22">
        <v>3118646574</v>
      </c>
      <c r="AA420" s="22">
        <v>0</v>
      </c>
      <c r="AB420" s="118">
        <v>6</v>
      </c>
      <c r="AC420" s="10"/>
      <c r="AD420" s="99">
        <v>44265</v>
      </c>
      <c r="AE420" s="108">
        <v>44265</v>
      </c>
      <c r="AG420" s="14">
        <v>44448</v>
      </c>
      <c r="AH420" s="2">
        <f t="shared" si="57"/>
        <v>4400000</v>
      </c>
      <c r="AI420" s="113">
        <v>26400000</v>
      </c>
      <c r="AJ420" t="s">
        <v>3906</v>
      </c>
      <c r="AK420" s="10" t="s">
        <v>129</v>
      </c>
      <c r="AL420" s="10">
        <v>401</v>
      </c>
      <c r="AM420" s="2" t="s">
        <v>3907</v>
      </c>
      <c r="AN420" s="2" t="s">
        <v>3882</v>
      </c>
      <c r="AO420" s="10" t="s">
        <v>131</v>
      </c>
      <c r="AP420" s="214" t="s">
        <v>3210</v>
      </c>
      <c r="AQ420" s="24">
        <v>5</v>
      </c>
      <c r="AR420" s="10">
        <f>IFERROR(VLOOKUP(AQ420,PROGRAMAS!D150:E207,2,0), )</f>
        <v>0</v>
      </c>
      <c r="AS420" s="10">
        <v>57</v>
      </c>
      <c r="AT420" s="10" t="str">
        <f>IFERROR(VLOOKUP(AS420,PROGRAMAS!B2:C59,2,0), )</f>
        <v>Gestión pública local</v>
      </c>
      <c r="AU420" s="10">
        <v>2169</v>
      </c>
      <c r="AV420" s="10" t="str">
        <f>IFERROR(VLOOKUP(AU420,PROGRAMAS!G2:I24,2,0), )</f>
        <v>FORTALECIMIENTO INSTITUCIONAL Y RENDICIÓN DE CUENTAS</v>
      </c>
      <c r="AW420" s="22"/>
      <c r="AX420" s="22"/>
      <c r="AY420" s="22"/>
      <c r="AZ420" s="22"/>
      <c r="BA420" s="22"/>
      <c r="BB420" s="22"/>
      <c r="BC420" s="22"/>
      <c r="BN420" s="5"/>
      <c r="BY420" s="113">
        <v>0</v>
      </c>
      <c r="CO420" s="5">
        <f t="shared" si="53"/>
        <v>0</v>
      </c>
      <c r="CP420" s="77">
        <f t="shared" si="54"/>
        <v>0</v>
      </c>
      <c r="CQ420" s="77">
        <f t="shared" si="55"/>
        <v>0</v>
      </c>
      <c r="CR420" s="14">
        <v>44448</v>
      </c>
      <c r="CS420" s="5">
        <f t="shared" si="56"/>
        <v>26400000</v>
      </c>
      <c r="CT420" s="5"/>
      <c r="CU420" s="10"/>
      <c r="CW420" s="10" t="s">
        <v>132</v>
      </c>
      <c r="CX420" s="10" t="s">
        <v>133</v>
      </c>
      <c r="CZ420" s="10" t="s">
        <v>3679</v>
      </c>
      <c r="DA420" s="10" t="s">
        <v>204</v>
      </c>
      <c r="DB420" s="122" t="s">
        <v>3908</v>
      </c>
    </row>
    <row r="421" spans="1:108" ht="16.5" customHeight="1">
      <c r="A421" s="119" t="s">
        <v>1126</v>
      </c>
      <c r="B421" s="10">
        <v>2021</v>
      </c>
      <c r="C421" s="16" t="s">
        <v>3909</v>
      </c>
      <c r="D421" s="140" t="s">
        <v>3910</v>
      </c>
      <c r="E421" s="206" t="s">
        <v>3911</v>
      </c>
      <c r="G421" s="10" t="s">
        <v>1864</v>
      </c>
      <c r="H421" s="10" t="s">
        <v>1882</v>
      </c>
      <c r="I421" s="10" t="s">
        <v>1883</v>
      </c>
      <c r="J421" s="10" t="s">
        <v>3912</v>
      </c>
      <c r="K421" s="10" t="s">
        <v>3913</v>
      </c>
      <c r="L421" s="10" t="str">
        <f t="shared" si="52"/>
        <v>ORGANIZACIÓN TERPEL SA___</v>
      </c>
      <c r="M421" s="10" t="s">
        <v>1849</v>
      </c>
      <c r="N421" s="93">
        <v>830095213</v>
      </c>
      <c r="O421" s="132">
        <v>0</v>
      </c>
      <c r="P421" s="10" t="s">
        <v>123</v>
      </c>
      <c r="Q421" s="10" t="s">
        <v>1850</v>
      </c>
      <c r="R421" s="10" t="s">
        <v>1851</v>
      </c>
      <c r="S421" s="10"/>
      <c r="T421" s="10" t="s">
        <v>3914</v>
      </c>
      <c r="U421" s="10" t="s">
        <v>122</v>
      </c>
      <c r="V421" s="22">
        <v>10275157</v>
      </c>
      <c r="W421" s="10"/>
      <c r="X421" s="10"/>
      <c r="Y421" s="10"/>
      <c r="Z421" s="22">
        <v>0</v>
      </c>
      <c r="AA421" s="22"/>
      <c r="AB421" s="118">
        <v>1</v>
      </c>
      <c r="AC421" s="10">
        <v>0</v>
      </c>
      <c r="AD421" s="99">
        <v>44280</v>
      </c>
      <c r="AE421" s="108">
        <v>44285</v>
      </c>
      <c r="AG421" s="14">
        <v>44315</v>
      </c>
      <c r="AH421" s="2">
        <f t="shared" si="57"/>
        <v>24000000</v>
      </c>
      <c r="AI421" s="113">
        <v>24000000</v>
      </c>
      <c r="AL421" s="10"/>
      <c r="AN421" s="142"/>
      <c r="AO421" s="10" t="s">
        <v>1856</v>
      </c>
      <c r="AP421" s="214"/>
      <c r="AQ421" s="22" t="s">
        <v>1857</v>
      </c>
      <c r="AR421" s="10">
        <f>IFERROR(VLOOKUP(AQ421,PROGRAMAS!D151:E208,2,0), )</f>
        <v>0</v>
      </c>
      <c r="AS421" s="10" t="s">
        <v>1857</v>
      </c>
      <c r="AT421" s="10" t="str">
        <f>IFERROR(VLOOKUP(AS421,PROGRAMAS!B2:C59,2,0), )</f>
        <v>FUNCIONAMIENTO</v>
      </c>
      <c r="AU421" s="10" t="s">
        <v>1857</v>
      </c>
      <c r="AV421" s="10" t="str">
        <f>IFERROR(VLOOKUP(AU421,PROGRAMAS!G2:I24,2,0), )</f>
        <v>FUNCIONAMIENTO</v>
      </c>
      <c r="AW421" s="22"/>
      <c r="AX421" s="22"/>
      <c r="AY421" s="22"/>
      <c r="AZ421" s="22"/>
      <c r="BA421" s="22"/>
      <c r="BB421" s="22"/>
      <c r="BC421" s="22"/>
      <c r="BN421" s="5"/>
      <c r="BY421" s="113">
        <v>0</v>
      </c>
      <c r="CO421" s="5">
        <f t="shared" si="53"/>
        <v>0</v>
      </c>
      <c r="CP421" s="77">
        <f t="shared" si="54"/>
        <v>0</v>
      </c>
      <c r="CQ421" s="77">
        <f t="shared" si="55"/>
        <v>0</v>
      </c>
      <c r="CR421" s="14">
        <v>44315</v>
      </c>
      <c r="CS421" s="5">
        <f t="shared" si="56"/>
        <v>24000000</v>
      </c>
      <c r="CT421" s="5"/>
      <c r="CU421" s="10"/>
      <c r="CW421" s="10" t="s">
        <v>132</v>
      </c>
      <c r="CX421" s="10" t="s">
        <v>133</v>
      </c>
      <c r="DA421" s="10" t="s">
        <v>3915</v>
      </c>
      <c r="DB421" s="122" t="s">
        <v>3916</v>
      </c>
    </row>
    <row r="422" spans="1:108" ht="16.5" customHeight="1">
      <c r="A422" s="147">
        <v>104</v>
      </c>
      <c r="B422" s="10">
        <v>2021</v>
      </c>
      <c r="C422" s="16" t="s">
        <v>3917</v>
      </c>
      <c r="D422" s="140" t="s">
        <v>3918</v>
      </c>
      <c r="E422" s="198" t="s">
        <v>3919</v>
      </c>
      <c r="G422" s="10" t="s">
        <v>1987</v>
      </c>
      <c r="H422" s="10" t="s">
        <v>118</v>
      </c>
      <c r="I422" s="10" t="s">
        <v>119</v>
      </c>
      <c r="J422" s="10" t="s">
        <v>3920</v>
      </c>
      <c r="K422" s="10" t="s">
        <v>1717</v>
      </c>
      <c r="L422" s="10" t="str">
        <f t="shared" si="52"/>
        <v>CARMENZA AGUILAR CERVERA___</v>
      </c>
      <c r="M422" s="10" t="s">
        <v>122</v>
      </c>
      <c r="N422" s="93">
        <v>51679899</v>
      </c>
      <c r="O422" s="132"/>
      <c r="P422" s="10" t="s">
        <v>123</v>
      </c>
      <c r="Q422" s="10" t="s">
        <v>124</v>
      </c>
      <c r="R422" t="s">
        <v>3921</v>
      </c>
      <c r="T422" s="10"/>
      <c r="U422" s="10"/>
      <c r="V422" s="22"/>
      <c r="W422" s="10"/>
      <c r="X422" s="10"/>
      <c r="Y422" s="10"/>
      <c r="Z422" s="22">
        <v>3103432753</v>
      </c>
      <c r="AA422" s="22">
        <v>0</v>
      </c>
      <c r="AB422" s="118">
        <v>8</v>
      </c>
      <c r="AD422" s="99">
        <v>44295</v>
      </c>
      <c r="AE422" s="108">
        <v>44298</v>
      </c>
      <c r="AG422" s="14">
        <v>44541</v>
      </c>
      <c r="AH422" s="2">
        <f t="shared" si="57"/>
        <v>2200000</v>
      </c>
      <c r="AI422" s="113">
        <v>17600000</v>
      </c>
      <c r="AJ422" t="s">
        <v>3922</v>
      </c>
      <c r="AK422" s="10" t="s">
        <v>129</v>
      </c>
      <c r="AL422" s="10">
        <v>416</v>
      </c>
      <c r="AM422" s="2" t="s">
        <v>3923</v>
      </c>
      <c r="AN422" s="142" t="s">
        <v>3924</v>
      </c>
      <c r="AO422" s="10" t="s">
        <v>131</v>
      </c>
      <c r="AP422" s="214" t="s">
        <v>3731</v>
      </c>
      <c r="AQ422" s="24">
        <v>2</v>
      </c>
      <c r="AR422" s="10">
        <f>IFERROR(VLOOKUP(AQ422,PROGRAMAS!D152:E209,2,0), )</f>
        <v>0</v>
      </c>
      <c r="AS422" s="10">
        <v>38</v>
      </c>
      <c r="AT422" s="10" t="str">
        <f>IFERROR(VLOOKUP(AS422,PROGRAMAS!B2:C59,2,0), )</f>
        <v>Ecoeficiencia, reciclaje, manejo de residuos e inclusión de la población recicladora</v>
      </c>
      <c r="AU422" s="10">
        <v>2147</v>
      </c>
      <c r="AV422" s="10" t="str">
        <f>IFERROR(VLOOKUP(AU422,PROGRAMAS!G2:I24,2,0), )</f>
        <v>TEUSAQUILLO RESPONSABLE CON EL CONSUMO</v>
      </c>
      <c r="AW422" s="22">
        <v>1</v>
      </c>
      <c r="AX422" s="22">
        <v>1</v>
      </c>
      <c r="AY422" s="22"/>
      <c r="AZ422" s="22"/>
      <c r="BA422" s="22"/>
      <c r="BB422" s="22"/>
      <c r="BC422" s="22"/>
      <c r="BN422" s="5"/>
      <c r="BY422" s="113">
        <v>2200000</v>
      </c>
      <c r="BZ422" s="24">
        <v>1</v>
      </c>
      <c r="CA422" s="24">
        <v>0</v>
      </c>
      <c r="CB422" s="145">
        <v>44572</v>
      </c>
      <c r="CO422" s="5">
        <f t="shared" si="53"/>
        <v>2200000</v>
      </c>
      <c r="CP422" s="77">
        <f t="shared" si="54"/>
        <v>1</v>
      </c>
      <c r="CQ422" s="77">
        <f t="shared" si="55"/>
        <v>0</v>
      </c>
      <c r="CR422" s="117">
        <v>44572</v>
      </c>
      <c r="CS422" s="5">
        <f t="shared" si="56"/>
        <v>19800000</v>
      </c>
      <c r="CT422" s="5"/>
      <c r="CU422" s="10"/>
      <c r="CW422" s="10" t="s">
        <v>132</v>
      </c>
      <c r="CX422" s="10" t="s">
        <v>133</v>
      </c>
      <c r="CZ422" s="10" t="s">
        <v>134</v>
      </c>
      <c r="DA422" s="10" t="s">
        <v>3181</v>
      </c>
      <c r="DB422" s="122" t="s">
        <v>3925</v>
      </c>
      <c r="DC422" s="122" t="s">
        <v>3390</v>
      </c>
    </row>
    <row r="423" spans="1:108" ht="16.5" customHeight="1">
      <c r="A423" s="147" t="s">
        <v>1144</v>
      </c>
      <c r="B423" s="10">
        <v>2021</v>
      </c>
      <c r="C423" s="16" t="s">
        <v>3926</v>
      </c>
      <c r="D423" s="140" t="s">
        <v>3927</v>
      </c>
      <c r="E423" s="198" t="s">
        <v>3928</v>
      </c>
      <c r="G423" s="10" t="s">
        <v>1927</v>
      </c>
      <c r="H423" s="10" t="s">
        <v>1882</v>
      </c>
      <c r="I423" s="10" t="s">
        <v>1883</v>
      </c>
      <c r="J423" s="10" t="s">
        <v>3929</v>
      </c>
      <c r="K423" s="10" t="s">
        <v>3930</v>
      </c>
      <c r="L423" s="10" t="str">
        <f t="shared" si="52"/>
        <v>LIBERTY SEGUROS S.A___</v>
      </c>
      <c r="M423" s="10" t="s">
        <v>1849</v>
      </c>
      <c r="N423" s="93">
        <v>860039988</v>
      </c>
      <c r="O423" s="132"/>
      <c r="P423" s="10" t="s">
        <v>123</v>
      </c>
      <c r="Q423" s="10" t="s">
        <v>1850</v>
      </c>
      <c r="R423" t="s">
        <v>1851</v>
      </c>
      <c r="T423" s="10" t="s">
        <v>3931</v>
      </c>
      <c r="U423" s="10" t="s">
        <v>364</v>
      </c>
      <c r="V423" s="22">
        <v>52699842</v>
      </c>
      <c r="W423" s="10"/>
      <c r="X423" s="10"/>
      <c r="Y423" s="10"/>
      <c r="Z423" s="22">
        <v>0</v>
      </c>
      <c r="AA423" s="22">
        <v>1</v>
      </c>
      <c r="AB423" s="118">
        <v>0</v>
      </c>
      <c r="AC423">
        <v>73</v>
      </c>
      <c r="AD423" s="99">
        <v>44299</v>
      </c>
      <c r="AE423" s="108">
        <v>44301</v>
      </c>
      <c r="AG423" s="14">
        <v>44345</v>
      </c>
      <c r="AH423" s="2">
        <f t="shared" si="57"/>
        <v>0</v>
      </c>
      <c r="AI423" s="113">
        <v>14384915</v>
      </c>
      <c r="AJ423" s="11" t="s">
        <v>1854</v>
      </c>
      <c r="AK423" s="11" t="s">
        <v>1854</v>
      </c>
      <c r="AL423" s="10">
        <v>417</v>
      </c>
      <c r="AM423" s="2" t="s">
        <v>3932</v>
      </c>
      <c r="AN423" s="142" t="s">
        <v>3933</v>
      </c>
      <c r="AO423" s="10" t="s">
        <v>1856</v>
      </c>
      <c r="AP423" s="214" t="s">
        <v>3934</v>
      </c>
      <c r="AQ423" s="24" t="s">
        <v>1857</v>
      </c>
      <c r="AR423" s="10">
        <f>IFERROR(VLOOKUP(AQ423,PROGRAMAS!D153:E210,2,0), )</f>
        <v>0</v>
      </c>
      <c r="AS423" s="10" t="s">
        <v>1857</v>
      </c>
      <c r="AT423" s="10" t="str">
        <f>IFERROR(VLOOKUP(AS423,PROGRAMAS!B3:C60,2,0), )</f>
        <v>FUNCIONAMIENTO</v>
      </c>
      <c r="AU423" s="10" t="s">
        <v>1857</v>
      </c>
      <c r="AV423" s="10" t="str">
        <f>IFERROR(VLOOKUP(AU423,PROGRAMAS!G3:I25,2,0), )</f>
        <v>FUNCIONAMIENTO</v>
      </c>
      <c r="AW423" s="22">
        <v>1</v>
      </c>
      <c r="AX423" s="22"/>
      <c r="AY423" s="22"/>
      <c r="AZ423" s="22"/>
      <c r="BA423" s="22"/>
      <c r="BB423" s="22"/>
      <c r="BC423" s="22"/>
      <c r="BN423" s="5"/>
      <c r="BY423" s="113">
        <v>7045673</v>
      </c>
      <c r="BZ423" s="24">
        <v>0</v>
      </c>
      <c r="CA423" s="24">
        <v>0</v>
      </c>
      <c r="CO423" s="5">
        <f t="shared" si="53"/>
        <v>7045673</v>
      </c>
      <c r="CP423" s="77">
        <f t="shared" si="54"/>
        <v>0</v>
      </c>
      <c r="CQ423" s="77">
        <f t="shared" si="55"/>
        <v>0</v>
      </c>
      <c r="CR423" s="117">
        <v>44345</v>
      </c>
      <c r="CS423" s="5">
        <f t="shared" si="56"/>
        <v>21430588</v>
      </c>
      <c r="CT423" s="5"/>
      <c r="CU423" s="10"/>
      <c r="CW423" s="10" t="s">
        <v>132</v>
      </c>
      <c r="CX423" s="10" t="s">
        <v>133</v>
      </c>
      <c r="CZ423" s="10" t="s">
        <v>3809</v>
      </c>
      <c r="DD423" t="s">
        <v>3935</v>
      </c>
    </row>
    <row r="424" spans="1:108" ht="16.5" customHeight="1">
      <c r="A424" s="147">
        <v>106</v>
      </c>
      <c r="B424" s="10">
        <v>2021</v>
      </c>
      <c r="C424" s="16" t="s">
        <v>3936</v>
      </c>
      <c r="D424" s="140" t="s">
        <v>3937</v>
      </c>
      <c r="E424" s="198" t="s">
        <v>3938</v>
      </c>
      <c r="G424" s="10" t="s">
        <v>1987</v>
      </c>
      <c r="H424" s="10" t="s">
        <v>118</v>
      </c>
      <c r="I424" s="10" t="s">
        <v>119</v>
      </c>
      <c r="J424" s="10" t="s">
        <v>3939</v>
      </c>
      <c r="K424" s="10" t="s">
        <v>3940</v>
      </c>
      <c r="L424" s="10" t="str">
        <f t="shared" si="52"/>
        <v>JEIMY PAOLA GONZALEZ VELASQUEZ___</v>
      </c>
      <c r="M424" s="10" t="s">
        <v>122</v>
      </c>
      <c r="N424" s="93">
        <v>52972345</v>
      </c>
      <c r="O424" s="132"/>
      <c r="P424" s="10" t="s">
        <v>123</v>
      </c>
      <c r="Q424" s="10" t="s">
        <v>124</v>
      </c>
      <c r="R424" t="s">
        <v>125</v>
      </c>
      <c r="T424" s="10"/>
      <c r="U424" s="10"/>
      <c r="V424" s="22"/>
      <c r="W424" s="10"/>
      <c r="X424" s="10"/>
      <c r="Y424" s="10"/>
      <c r="Z424" s="22">
        <v>3124569173</v>
      </c>
      <c r="AA424" s="22">
        <v>0</v>
      </c>
      <c r="AB424" s="118">
        <v>4</v>
      </c>
      <c r="AC424" s="10"/>
      <c r="AD424" s="99">
        <v>44301</v>
      </c>
      <c r="AE424" s="108">
        <v>44307</v>
      </c>
      <c r="AG424" s="14">
        <v>44428</v>
      </c>
      <c r="AH424" s="2">
        <f t="shared" si="57"/>
        <v>1500000</v>
      </c>
      <c r="AI424" s="113">
        <v>6000000</v>
      </c>
      <c r="AJ424" t="s">
        <v>3941</v>
      </c>
      <c r="AK424" s="10" t="s">
        <v>129</v>
      </c>
      <c r="AL424" s="10">
        <v>430</v>
      </c>
      <c r="AM424" s="2" t="s">
        <v>3942</v>
      </c>
      <c r="AN424" s="142" t="s">
        <v>3943</v>
      </c>
      <c r="AO424" s="10" t="s">
        <v>131</v>
      </c>
      <c r="AP424" s="214" t="s">
        <v>3200</v>
      </c>
      <c r="AQ424" s="24">
        <v>5</v>
      </c>
      <c r="AR424" s="10">
        <f>IFERROR(VLOOKUP(AQ424,PROGRAMAS!D154:E211,2,0), )</f>
        <v>0</v>
      </c>
      <c r="AS424" s="10">
        <v>57</v>
      </c>
      <c r="AT424" s="10" t="str">
        <f>IFERROR(VLOOKUP(AS424,PROGRAMAS!B2:C59,2,0), )</f>
        <v>Gestión pública local</v>
      </c>
      <c r="AU424" s="10">
        <v>2172</v>
      </c>
      <c r="AV424" s="10" t="str">
        <f>IFERROR(VLOOKUP(AU424,PROGRAMAS!G2:I24,2,0), )</f>
        <v>TEUSAQUILLO CON ACCIONES DE INSPECCIÓN, VIGILANCIA Y CONTROL DE MANERA TRANSPARENTE.</v>
      </c>
      <c r="AW424" s="22"/>
      <c r="AX424" s="22"/>
      <c r="AY424" s="22"/>
      <c r="AZ424" s="22"/>
      <c r="BA424" s="22"/>
      <c r="BB424" s="22"/>
      <c r="BC424" s="22"/>
      <c r="BN424" s="5"/>
      <c r="BY424" s="113">
        <v>0</v>
      </c>
      <c r="CO424" s="5">
        <f t="shared" si="53"/>
        <v>0</v>
      </c>
      <c r="CP424" s="77">
        <f t="shared" si="54"/>
        <v>0</v>
      </c>
      <c r="CQ424" s="77">
        <f t="shared" si="55"/>
        <v>0</v>
      </c>
      <c r="CR424" s="117">
        <v>44428</v>
      </c>
      <c r="CS424" s="5">
        <f t="shared" si="56"/>
        <v>6000000</v>
      </c>
      <c r="CT424" s="5"/>
      <c r="CU424" s="10"/>
      <c r="CW424" s="10" t="s">
        <v>132</v>
      </c>
      <c r="CX424" s="10" t="s">
        <v>133</v>
      </c>
      <c r="CZ424" s="10" t="s">
        <v>134</v>
      </c>
      <c r="DA424" s="10" t="s">
        <v>745</v>
      </c>
      <c r="DB424" s="122" t="s">
        <v>3925</v>
      </c>
      <c r="DC424" s="122" t="s">
        <v>3390</v>
      </c>
    </row>
    <row r="425" spans="1:108" ht="16.5" customHeight="1">
      <c r="A425" s="147">
        <v>107</v>
      </c>
      <c r="B425" s="10">
        <v>2021</v>
      </c>
      <c r="C425" s="16" t="s">
        <v>3944</v>
      </c>
      <c r="D425" s="140" t="s">
        <v>3945</v>
      </c>
      <c r="E425" s="198" t="s">
        <v>3946</v>
      </c>
      <c r="G425" s="10" t="s">
        <v>1987</v>
      </c>
      <c r="H425" s="10" t="s">
        <v>118</v>
      </c>
      <c r="I425" s="10" t="s">
        <v>119</v>
      </c>
      <c r="J425" s="10" t="s">
        <v>3947</v>
      </c>
      <c r="K425" s="10" t="s">
        <v>3948</v>
      </c>
      <c r="L425" s="10" t="str">
        <f t="shared" si="52"/>
        <v>NANCY GONZALEZ  CHOCONTA___</v>
      </c>
      <c r="M425" s="10" t="s">
        <v>122</v>
      </c>
      <c r="N425" s="93">
        <v>1049616992</v>
      </c>
      <c r="O425" s="132"/>
      <c r="P425" t="s">
        <v>788</v>
      </c>
      <c r="Q425" s="10" t="s">
        <v>124</v>
      </c>
      <c r="R425" t="s">
        <v>3949</v>
      </c>
      <c r="T425" s="10"/>
      <c r="U425" s="10"/>
      <c r="V425" s="22"/>
      <c r="W425" s="10"/>
      <c r="X425" s="10"/>
      <c r="Y425" s="10"/>
      <c r="Z425" s="22">
        <v>3213766786</v>
      </c>
      <c r="AA425" s="22">
        <v>0</v>
      </c>
      <c r="AB425" s="118">
        <v>4</v>
      </c>
      <c r="AD425" s="99">
        <v>44302</v>
      </c>
      <c r="AE425" s="108">
        <v>44307</v>
      </c>
      <c r="AG425" s="14">
        <v>44428</v>
      </c>
      <c r="AH425" s="2">
        <f t="shared" si="57"/>
        <v>1500000</v>
      </c>
      <c r="AI425" s="113">
        <v>6000000</v>
      </c>
      <c r="AJ425" t="s">
        <v>3950</v>
      </c>
      <c r="AK425" s="10" t="s">
        <v>129</v>
      </c>
      <c r="AL425" s="10">
        <v>431</v>
      </c>
      <c r="AM425" s="2" t="s">
        <v>3951</v>
      </c>
      <c r="AN425" s="142" t="s">
        <v>3943</v>
      </c>
      <c r="AO425" s="10" t="s">
        <v>131</v>
      </c>
      <c r="AP425" s="214" t="s">
        <v>3200</v>
      </c>
      <c r="AQ425" s="24">
        <v>5</v>
      </c>
      <c r="AR425" s="10">
        <f>IFERROR(VLOOKUP(AQ425,PROGRAMAS!D155:E212,2,0), )</f>
        <v>0</v>
      </c>
      <c r="AS425" s="10">
        <v>57</v>
      </c>
      <c r="AT425" s="10" t="str">
        <f>IFERROR(VLOOKUP(AS425,PROGRAMAS!B2:C59,2,0), )</f>
        <v>Gestión pública local</v>
      </c>
      <c r="AU425" s="10">
        <v>2172</v>
      </c>
      <c r="AV425" s="10" t="str">
        <f>IFERROR(VLOOKUP(AU425,PROGRAMAS!G2:I24,2,0), )</f>
        <v>TEUSAQUILLO CON ACCIONES DE INSPECCIÓN, VIGILANCIA Y CONTROL DE MANERA TRANSPARENTE.</v>
      </c>
      <c r="AW425" s="22"/>
      <c r="AX425" s="22"/>
      <c r="AY425" s="22"/>
      <c r="AZ425" s="22"/>
      <c r="BA425" s="22"/>
      <c r="BB425" s="22"/>
      <c r="BC425" s="22"/>
      <c r="BN425" s="5"/>
      <c r="BY425" s="113">
        <v>0</v>
      </c>
      <c r="CO425" s="5">
        <f t="shared" si="53"/>
        <v>0</v>
      </c>
      <c r="CP425" s="77">
        <f t="shared" si="54"/>
        <v>0</v>
      </c>
      <c r="CQ425" s="77">
        <f t="shared" si="55"/>
        <v>0</v>
      </c>
      <c r="CR425" s="117">
        <v>44428</v>
      </c>
      <c r="CS425" s="5">
        <f t="shared" si="56"/>
        <v>6000000</v>
      </c>
      <c r="CT425" s="5"/>
      <c r="CU425" s="10"/>
      <c r="CW425" s="10" t="s">
        <v>132</v>
      </c>
      <c r="CX425" s="10" t="s">
        <v>133</v>
      </c>
      <c r="CZ425" s="10" t="s">
        <v>134</v>
      </c>
      <c r="DA425" s="10" t="s">
        <v>3952</v>
      </c>
      <c r="DB425" s="122" t="s">
        <v>3925</v>
      </c>
      <c r="DC425" s="122" t="s">
        <v>3390</v>
      </c>
    </row>
    <row r="426" spans="1:108" ht="16.5" customHeight="1">
      <c r="A426" s="147">
        <v>108</v>
      </c>
      <c r="B426" s="10">
        <v>2021</v>
      </c>
      <c r="C426" s="16" t="s">
        <v>3953</v>
      </c>
      <c r="D426" s="140" t="s">
        <v>3954</v>
      </c>
      <c r="E426" s="198" t="s">
        <v>3955</v>
      </c>
      <c r="G426" s="10" t="s">
        <v>1987</v>
      </c>
      <c r="H426" s="10" t="s">
        <v>118</v>
      </c>
      <c r="I426" s="10" t="s">
        <v>119</v>
      </c>
      <c r="J426" s="10" t="s">
        <v>732</v>
      </c>
      <c r="K426" s="10" t="s">
        <v>733</v>
      </c>
      <c r="L426" s="10" t="str">
        <f t="shared" si="52"/>
        <v>BIBIANA MARIN AMEZQUITA___</v>
      </c>
      <c r="M426" s="10" t="s">
        <v>122</v>
      </c>
      <c r="N426" s="93">
        <v>52328514</v>
      </c>
      <c r="O426" s="132"/>
      <c r="P426" s="10" t="s">
        <v>123</v>
      </c>
      <c r="Q426" s="10" t="s">
        <v>124</v>
      </c>
      <c r="R426" t="s">
        <v>125</v>
      </c>
      <c r="T426" s="10"/>
      <c r="U426" s="10"/>
      <c r="V426" s="22"/>
      <c r="W426" s="10"/>
      <c r="X426" s="10"/>
      <c r="Y426" s="10"/>
      <c r="Z426" s="22">
        <v>3112748842</v>
      </c>
      <c r="AA426" s="22">
        <v>0</v>
      </c>
      <c r="AB426" s="118">
        <v>4</v>
      </c>
      <c r="AC426" s="10"/>
      <c r="AD426" s="99">
        <v>44300</v>
      </c>
      <c r="AE426" s="108">
        <v>44302</v>
      </c>
      <c r="AG426" s="14">
        <v>44423</v>
      </c>
      <c r="AH426" s="2">
        <f t="shared" si="57"/>
        <v>1500000</v>
      </c>
      <c r="AI426" s="113">
        <v>6000000</v>
      </c>
      <c r="AJ426" t="s">
        <v>3956</v>
      </c>
      <c r="AK426" s="10" t="s">
        <v>129</v>
      </c>
      <c r="AL426" s="10">
        <v>426</v>
      </c>
      <c r="AM426" s="2" t="s">
        <v>3957</v>
      </c>
      <c r="AN426" s="142" t="s">
        <v>3958</v>
      </c>
      <c r="AO426" s="10" t="s">
        <v>131</v>
      </c>
      <c r="AP426" s="214" t="s">
        <v>3200</v>
      </c>
      <c r="AQ426" s="24">
        <v>5</v>
      </c>
      <c r="AR426" s="10">
        <f>IFERROR(VLOOKUP(AQ426,PROGRAMAS!D156:E213,2,0), )</f>
        <v>0</v>
      </c>
      <c r="AS426" s="10">
        <v>57</v>
      </c>
      <c r="AT426" s="10" t="str">
        <f>IFERROR(VLOOKUP(AS426,PROGRAMAS!B2:C59,2,0), )</f>
        <v>Gestión pública local</v>
      </c>
      <c r="AU426" s="10">
        <v>2172</v>
      </c>
      <c r="AV426" s="10" t="str">
        <f>IFERROR(VLOOKUP(AU426,PROGRAMAS!G2:I24,2,0), )</f>
        <v>TEUSAQUILLO CON ACCIONES DE INSPECCIÓN, VIGILANCIA Y CONTROL DE MANERA TRANSPARENTE.</v>
      </c>
      <c r="AW426" s="22"/>
      <c r="AX426" s="22"/>
      <c r="AY426" s="22"/>
      <c r="AZ426" s="22"/>
      <c r="BA426" s="22"/>
      <c r="BB426" s="22"/>
      <c r="BC426" s="22"/>
      <c r="BN426" s="5"/>
      <c r="BY426" s="113">
        <v>0</v>
      </c>
      <c r="CO426" s="5">
        <f t="shared" si="53"/>
        <v>0</v>
      </c>
      <c r="CP426" s="77">
        <f t="shared" si="54"/>
        <v>0</v>
      </c>
      <c r="CQ426" s="77">
        <f t="shared" si="55"/>
        <v>0</v>
      </c>
      <c r="CR426" s="14">
        <v>44423</v>
      </c>
      <c r="CS426" s="5">
        <f t="shared" si="56"/>
        <v>6000000</v>
      </c>
      <c r="CT426" s="5"/>
      <c r="CU426" s="10"/>
      <c r="CW426" s="10" t="s">
        <v>132</v>
      </c>
      <c r="CX426" s="10" t="s">
        <v>133</v>
      </c>
      <c r="CZ426" s="10" t="s">
        <v>3034</v>
      </c>
      <c r="DA426" s="10" t="s">
        <v>733</v>
      </c>
      <c r="DB426" s="122" t="s">
        <v>3925</v>
      </c>
      <c r="DC426" s="122" t="s">
        <v>3390</v>
      </c>
    </row>
    <row r="427" spans="1:108" ht="16.5" customHeight="1">
      <c r="A427" s="147">
        <v>109</v>
      </c>
      <c r="B427" s="10">
        <v>2021</v>
      </c>
      <c r="C427" s="16" t="s">
        <v>3959</v>
      </c>
      <c r="D427" s="140" t="s">
        <v>3960</v>
      </c>
      <c r="E427" s="198" t="s">
        <v>3961</v>
      </c>
      <c r="G427" s="10" t="s">
        <v>1987</v>
      </c>
      <c r="H427" s="10" t="s">
        <v>118</v>
      </c>
      <c r="I427" s="10" t="s">
        <v>119</v>
      </c>
      <c r="J427" s="10" t="s">
        <v>3962</v>
      </c>
      <c r="K427" s="10" t="s">
        <v>830</v>
      </c>
      <c r="L427" s="10" t="str">
        <f t="shared" si="52"/>
        <v>CAROLINA RODRIGUEZ JIMENEZ___</v>
      </c>
      <c r="M427" s="10" t="s">
        <v>122</v>
      </c>
      <c r="N427" s="93">
        <v>52962863</v>
      </c>
      <c r="O427" s="132"/>
      <c r="P427" s="10" t="s">
        <v>123</v>
      </c>
      <c r="Q427" s="10" t="s">
        <v>124</v>
      </c>
      <c r="R427" t="s">
        <v>3963</v>
      </c>
      <c r="T427" s="10"/>
      <c r="U427" s="10"/>
      <c r="V427" s="22"/>
      <c r="W427" s="10"/>
      <c r="X427" s="10"/>
      <c r="Y427" s="10"/>
      <c r="Z427" s="22">
        <v>3005678648</v>
      </c>
      <c r="AA427" s="22">
        <v>0</v>
      </c>
      <c r="AB427" s="118">
        <v>8</v>
      </c>
      <c r="AD427" s="99">
        <v>44300</v>
      </c>
      <c r="AE427" s="108">
        <v>44302</v>
      </c>
      <c r="AG427" s="14">
        <v>44547</v>
      </c>
      <c r="AH427" s="2">
        <f t="shared" si="57"/>
        <v>2200000</v>
      </c>
      <c r="AI427" s="113">
        <v>17600000</v>
      </c>
      <c r="AJ427" t="s">
        <v>3964</v>
      </c>
      <c r="AK427" s="10" t="s">
        <v>129</v>
      </c>
      <c r="AL427" s="10">
        <v>424</v>
      </c>
      <c r="AM427" s="2" t="s">
        <v>3965</v>
      </c>
      <c r="AN427" s="142" t="s">
        <v>3958</v>
      </c>
      <c r="AO427" s="10" t="s">
        <v>131</v>
      </c>
      <c r="AP427" s="214" t="s">
        <v>3180</v>
      </c>
      <c r="AQ427" s="24">
        <v>3</v>
      </c>
      <c r="AR427" s="10">
        <f>IFERROR(VLOOKUP(AQ427,PROGRAMAS!D157:E214,2,0), )</f>
        <v>0</v>
      </c>
      <c r="AS427" s="10">
        <v>40</v>
      </c>
      <c r="AT427" s="10" t="str">
        <f>IFERROR(VLOOKUP(AS427,PROGRAMAS!B2:C59,2,0), )</f>
        <v>Más mujeres viven una vida libre de violencias, se sienten seguras y acceden con confianza al sistema de justicia</v>
      </c>
      <c r="AU427" s="10">
        <v>2162</v>
      </c>
      <c r="AV427" s="10" t="str">
        <f>IFERROR(VLOOKUP(AU427,PROGRAMAS!G2:I24,2,0), )</f>
        <v>TEUSAQUILLO LOCALIDAD SEGURA PARA LAS MUJERES</v>
      </c>
      <c r="AW427" s="22"/>
      <c r="AX427" s="22"/>
      <c r="AY427" s="22"/>
      <c r="AZ427" s="22"/>
      <c r="BA427" s="22"/>
      <c r="BB427" s="22"/>
      <c r="BC427" s="22"/>
      <c r="BN427" s="5"/>
      <c r="BY427" s="113">
        <v>0</v>
      </c>
      <c r="CO427" s="5">
        <f t="shared" si="53"/>
        <v>0</v>
      </c>
      <c r="CP427" s="77">
        <f t="shared" si="54"/>
        <v>0</v>
      </c>
      <c r="CQ427" s="77">
        <f t="shared" si="55"/>
        <v>0</v>
      </c>
      <c r="CR427" s="14">
        <v>44547</v>
      </c>
      <c r="CS427" s="5">
        <f t="shared" si="56"/>
        <v>17600000</v>
      </c>
      <c r="CT427" s="5"/>
      <c r="CU427" s="10"/>
      <c r="CW427" s="10" t="s">
        <v>132</v>
      </c>
      <c r="CX427" s="10" t="s">
        <v>133</v>
      </c>
      <c r="CZ427" s="10" t="s">
        <v>3034</v>
      </c>
      <c r="DA427" s="10" t="s">
        <v>3181</v>
      </c>
      <c r="DB427" s="122" t="s">
        <v>3925</v>
      </c>
      <c r="DC427" s="122" t="s">
        <v>3390</v>
      </c>
    </row>
    <row r="428" spans="1:108" ht="16.5" customHeight="1">
      <c r="A428" s="147">
        <v>110</v>
      </c>
      <c r="B428" s="10">
        <v>2021</v>
      </c>
      <c r="C428" s="16" t="s">
        <v>3966</v>
      </c>
      <c r="D428" s="140" t="s">
        <v>3967</v>
      </c>
      <c r="E428" s="198" t="s">
        <v>3968</v>
      </c>
      <c r="G428" s="10" t="s">
        <v>1987</v>
      </c>
      <c r="H428" s="10" t="s">
        <v>118</v>
      </c>
      <c r="I428" s="10" t="s">
        <v>119</v>
      </c>
      <c r="J428" s="10" t="s">
        <v>3969</v>
      </c>
      <c r="K428" s="10" t="s">
        <v>749</v>
      </c>
      <c r="L428" s="10" t="str">
        <f t="shared" si="52"/>
        <v>HILDA YAMILE GUERRERO CARRILLO___</v>
      </c>
      <c r="M428" s="10" t="s">
        <v>122</v>
      </c>
      <c r="N428" s="93">
        <v>1070945125</v>
      </c>
      <c r="O428" s="132"/>
      <c r="P428" s="10" t="s">
        <v>123</v>
      </c>
      <c r="Q428" s="10" t="s">
        <v>124</v>
      </c>
      <c r="R428" t="s">
        <v>125</v>
      </c>
      <c r="T428" s="10"/>
      <c r="U428" s="10"/>
      <c r="V428" s="22"/>
      <c r="W428" s="10"/>
      <c r="X428" s="10"/>
      <c r="Y428" s="10"/>
      <c r="Z428" s="22">
        <v>3108676796</v>
      </c>
      <c r="AA428" s="22">
        <v>0</v>
      </c>
      <c r="AB428" s="118">
        <v>4</v>
      </c>
      <c r="AC428" s="10"/>
      <c r="AD428" s="99">
        <v>44302</v>
      </c>
      <c r="AE428" s="108">
        <v>44307</v>
      </c>
      <c r="AG428" s="14">
        <v>44428</v>
      </c>
      <c r="AH428" s="2">
        <f t="shared" si="57"/>
        <v>1500000</v>
      </c>
      <c r="AI428" s="113">
        <v>6000000</v>
      </c>
      <c r="AJ428" t="s">
        <v>3970</v>
      </c>
      <c r="AK428" s="2" t="s">
        <v>3148</v>
      </c>
      <c r="AL428" s="10">
        <v>429</v>
      </c>
      <c r="AM428" s="2" t="s">
        <v>3971</v>
      </c>
      <c r="AN428" s="142" t="s">
        <v>3943</v>
      </c>
      <c r="AO428" s="10" t="s">
        <v>131</v>
      </c>
      <c r="AP428" s="214" t="s">
        <v>3200</v>
      </c>
      <c r="AQ428" s="24">
        <v>5</v>
      </c>
      <c r="AR428" s="10">
        <f>IFERROR(VLOOKUP(AQ428,PROGRAMAS!D158:E215,2,0), )</f>
        <v>0</v>
      </c>
      <c r="AS428" s="10">
        <v>57</v>
      </c>
      <c r="AT428" s="10" t="str">
        <f>IFERROR(VLOOKUP(AS428,PROGRAMAS!B2:C59,2,0), )</f>
        <v>Gestión pública local</v>
      </c>
      <c r="AU428" s="10">
        <v>2172</v>
      </c>
      <c r="AV428" s="10" t="str">
        <f>IFERROR(VLOOKUP(AU428,PROGRAMAS!G2:I24,2,0), )</f>
        <v>TEUSAQUILLO CON ACCIONES DE INSPECCIÓN, VIGILANCIA Y CONTROL DE MANERA TRANSPARENTE.</v>
      </c>
      <c r="AW428" s="22"/>
      <c r="AX428" s="22"/>
      <c r="AY428" s="22"/>
      <c r="AZ428" s="22"/>
      <c r="BA428" s="22"/>
      <c r="BB428" s="22"/>
      <c r="BC428" s="22"/>
      <c r="BN428" s="5"/>
      <c r="BY428" s="113">
        <v>0</v>
      </c>
      <c r="CO428" s="5">
        <f t="shared" si="53"/>
        <v>0</v>
      </c>
      <c r="CP428" s="77">
        <f t="shared" si="54"/>
        <v>0</v>
      </c>
      <c r="CQ428" s="77">
        <f t="shared" si="55"/>
        <v>0</v>
      </c>
      <c r="CR428" s="14">
        <v>44428</v>
      </c>
      <c r="CS428" s="5">
        <f t="shared" si="56"/>
        <v>6000000</v>
      </c>
      <c r="CT428" s="5"/>
      <c r="CU428" s="10"/>
      <c r="CW428" s="10" t="s">
        <v>132</v>
      </c>
      <c r="CX428" s="10" t="s">
        <v>133</v>
      </c>
      <c r="CZ428" s="10" t="s">
        <v>134</v>
      </c>
      <c r="DA428" s="10" t="s">
        <v>3972</v>
      </c>
      <c r="DB428" s="122" t="s">
        <v>3925</v>
      </c>
      <c r="DC428" s="122" t="s">
        <v>3390</v>
      </c>
    </row>
    <row r="429" spans="1:108" ht="16.5" customHeight="1">
      <c r="A429" s="147">
        <v>111</v>
      </c>
      <c r="B429" s="10">
        <v>2021</v>
      </c>
      <c r="C429" s="16" t="s">
        <v>3973</v>
      </c>
      <c r="D429" s="140" t="s">
        <v>3974</v>
      </c>
      <c r="E429" s="198" t="s">
        <v>3975</v>
      </c>
      <c r="G429" s="10" t="s">
        <v>1987</v>
      </c>
      <c r="H429" s="10" t="s">
        <v>118</v>
      </c>
      <c r="I429" s="10" t="s">
        <v>119</v>
      </c>
      <c r="J429" s="10" t="s">
        <v>3976</v>
      </c>
      <c r="K429" s="10" t="s">
        <v>3977</v>
      </c>
      <c r="L429" s="10" t="str">
        <f t="shared" si="52"/>
        <v>WILLDER HUMBERTO TORRES LEON___</v>
      </c>
      <c r="M429" s="10" t="s">
        <v>122</v>
      </c>
      <c r="N429" s="93">
        <v>79908925</v>
      </c>
      <c r="O429" s="132"/>
      <c r="P429" s="10" t="s">
        <v>123</v>
      </c>
      <c r="Q429" s="10" t="s">
        <v>124</v>
      </c>
      <c r="R429" t="s">
        <v>3978</v>
      </c>
      <c r="T429" s="10"/>
      <c r="U429" s="10"/>
      <c r="V429" s="22"/>
      <c r="W429" s="10"/>
      <c r="X429" s="10"/>
      <c r="Y429" s="10"/>
      <c r="Z429" s="22">
        <v>3112271850</v>
      </c>
      <c r="AA429" s="22">
        <v>0</v>
      </c>
      <c r="AB429" s="118">
        <v>8</v>
      </c>
      <c r="AD429" s="99">
        <v>44305</v>
      </c>
      <c r="AE429" s="108">
        <v>44306</v>
      </c>
      <c r="AG429" s="14">
        <v>44549</v>
      </c>
      <c r="AH429" s="2">
        <f t="shared" si="57"/>
        <v>5500000</v>
      </c>
      <c r="AI429" s="113">
        <v>44000000</v>
      </c>
      <c r="AJ429" t="s">
        <v>3979</v>
      </c>
      <c r="AK429" s="10" t="s">
        <v>129</v>
      </c>
      <c r="AL429" s="10">
        <v>428</v>
      </c>
      <c r="AM429" s="2" t="s">
        <v>3980</v>
      </c>
      <c r="AN429" s="142" t="s">
        <v>3981</v>
      </c>
      <c r="AO429" s="10" t="s">
        <v>131</v>
      </c>
      <c r="AP429" s="214" t="s">
        <v>3200</v>
      </c>
      <c r="AQ429" s="24">
        <v>5</v>
      </c>
      <c r="AR429" s="10">
        <f>IFERROR(VLOOKUP(AQ429,PROGRAMAS!D159:E216,2,0), )</f>
        <v>0</v>
      </c>
      <c r="AS429" s="10">
        <v>57</v>
      </c>
      <c r="AT429" s="10" t="str">
        <f>IFERROR(VLOOKUP(AS429,PROGRAMAS!B2:C59,2,0), )</f>
        <v>Gestión pública local</v>
      </c>
      <c r="AU429" s="10">
        <v>2172</v>
      </c>
      <c r="AV429" s="10" t="str">
        <f>IFERROR(VLOOKUP(AU429,PROGRAMAS!G2:I24,2,0), )</f>
        <v>TEUSAQUILLO CON ACCIONES DE INSPECCIÓN, VIGILANCIA Y CONTROL DE MANERA TRANSPARENTE.</v>
      </c>
      <c r="AW429" s="22">
        <v>1</v>
      </c>
      <c r="AX429" s="22">
        <v>1</v>
      </c>
      <c r="AY429" s="22"/>
      <c r="AZ429" s="22"/>
      <c r="BA429" s="22"/>
      <c r="BB429" s="22"/>
      <c r="BC429" s="22"/>
      <c r="BN429" s="5"/>
      <c r="BY429" s="113">
        <v>3666667</v>
      </c>
      <c r="BZ429" s="24">
        <v>0</v>
      </c>
      <c r="CA429" s="24">
        <v>20</v>
      </c>
      <c r="CB429" s="145">
        <v>44569</v>
      </c>
      <c r="CO429" s="5">
        <f t="shared" si="53"/>
        <v>3666667</v>
      </c>
      <c r="CP429" s="77">
        <f t="shared" si="54"/>
        <v>0</v>
      </c>
      <c r="CQ429" s="77">
        <f t="shared" si="55"/>
        <v>20</v>
      </c>
      <c r="CR429" s="117">
        <v>44569</v>
      </c>
      <c r="CS429" s="5">
        <f t="shared" si="56"/>
        <v>47666667</v>
      </c>
      <c r="CT429" s="5"/>
      <c r="CU429" s="10"/>
      <c r="CW429" s="10" t="s">
        <v>132</v>
      </c>
      <c r="CX429" s="10" t="s">
        <v>133</v>
      </c>
      <c r="CZ429" s="10" t="s">
        <v>203</v>
      </c>
      <c r="DA429" s="10" t="s">
        <v>3982</v>
      </c>
      <c r="DB429" s="122" t="s">
        <v>3983</v>
      </c>
      <c r="DD429" s="240" t="s">
        <v>3984</v>
      </c>
    </row>
    <row r="430" spans="1:108" ht="16.5" customHeight="1">
      <c r="A430" s="147">
        <v>112</v>
      </c>
      <c r="B430" s="10">
        <v>2021</v>
      </c>
      <c r="C430" s="16" t="s">
        <v>3985</v>
      </c>
      <c r="D430" s="140" t="s">
        <v>3986</v>
      </c>
      <c r="E430" s="198" t="s">
        <v>3987</v>
      </c>
      <c r="G430" s="10" t="s">
        <v>1927</v>
      </c>
      <c r="H430" s="10" t="s">
        <v>1882</v>
      </c>
      <c r="I430" s="10" t="s">
        <v>1883</v>
      </c>
      <c r="J430" s="10" t="s">
        <v>3988</v>
      </c>
      <c r="K430" s="10" t="s">
        <v>3989</v>
      </c>
      <c r="L430" s="10" t="str">
        <f t="shared" si="52"/>
        <v>COMPAÑIA MUNDIAL DE SEGUROS S A___</v>
      </c>
      <c r="M430" s="10" t="s">
        <v>1849</v>
      </c>
      <c r="N430" s="93">
        <v>860037013</v>
      </c>
      <c r="O430" s="132">
        <v>6</v>
      </c>
      <c r="P430" s="10" t="s">
        <v>123</v>
      </c>
      <c r="Q430" s="10" t="s">
        <v>1850</v>
      </c>
      <c r="R430" s="10" t="s">
        <v>1851</v>
      </c>
      <c r="T430" s="10" t="s">
        <v>3990</v>
      </c>
      <c r="U430" s="10" t="s">
        <v>122</v>
      </c>
      <c r="V430" s="92">
        <v>80503931</v>
      </c>
      <c r="W430" s="10" t="s">
        <v>1903</v>
      </c>
      <c r="X430" s="10"/>
      <c r="Y430" s="10"/>
      <c r="Z430" s="22">
        <v>2855600</v>
      </c>
      <c r="AA430" s="22">
        <v>3</v>
      </c>
      <c r="AB430" s="118">
        <v>0</v>
      </c>
      <c r="AC430">
        <v>250</v>
      </c>
      <c r="AD430" s="99">
        <v>44305</v>
      </c>
      <c r="AE430" s="108">
        <v>44305</v>
      </c>
      <c r="AG430" s="14">
        <v>44555</v>
      </c>
      <c r="AH430" s="2">
        <f t="shared" si="57"/>
        <v>0</v>
      </c>
      <c r="AI430" s="113">
        <v>24916692</v>
      </c>
      <c r="AJ430" s="11" t="s">
        <v>1854</v>
      </c>
      <c r="AK430" s="11" t="s">
        <v>1854</v>
      </c>
      <c r="AL430" s="10">
        <v>427</v>
      </c>
      <c r="AM430" s="2" t="s">
        <v>3991</v>
      </c>
      <c r="AN430" s="142" t="s">
        <v>3981</v>
      </c>
      <c r="AO430" s="10" t="s">
        <v>1856</v>
      </c>
      <c r="AP430" s="214" t="s">
        <v>3992</v>
      </c>
      <c r="AQ430" s="24" t="s">
        <v>1857</v>
      </c>
      <c r="AR430" s="10">
        <f>IFERROR(VLOOKUP(AQ430,PROGRAMAS!D160:E217,2,0), )</f>
        <v>0</v>
      </c>
      <c r="AS430" s="10" t="s">
        <v>1857</v>
      </c>
      <c r="AT430" s="10" t="str">
        <f>IFERROR(VLOOKUP(AS430,PROGRAMAS!B2:C59,2,0), )</f>
        <v>FUNCIONAMIENTO</v>
      </c>
      <c r="AU430" s="10" t="s">
        <v>1857</v>
      </c>
      <c r="AV430" s="10" t="str">
        <f>IFERROR(VLOOKUP(AU430,PROGRAMAS!G2:I24,2,0), )</f>
        <v>FUNCIONAMIENTO</v>
      </c>
      <c r="AW430" s="22">
        <v>1</v>
      </c>
      <c r="AX430" s="22">
        <v>1</v>
      </c>
      <c r="AY430" s="22"/>
      <c r="AZ430" s="22"/>
      <c r="BA430" s="22"/>
      <c r="BB430" s="22"/>
      <c r="BC430" s="22"/>
      <c r="BN430" s="5"/>
      <c r="BY430" s="113">
        <v>2041719</v>
      </c>
      <c r="BZ430" s="24">
        <v>0</v>
      </c>
      <c r="CA430" s="24">
        <v>98</v>
      </c>
      <c r="CB430" s="145">
        <v>44673</v>
      </c>
      <c r="CO430" s="5">
        <f t="shared" si="53"/>
        <v>2041719</v>
      </c>
      <c r="CP430" s="77">
        <f t="shared" si="54"/>
        <v>0</v>
      </c>
      <c r="CQ430" s="77">
        <f t="shared" si="55"/>
        <v>98</v>
      </c>
      <c r="CR430" s="117">
        <v>44673</v>
      </c>
      <c r="CS430" s="5">
        <f t="shared" si="56"/>
        <v>26958411</v>
      </c>
      <c r="CT430" s="5"/>
      <c r="CU430" s="10"/>
      <c r="CW430" s="10" t="s">
        <v>132</v>
      </c>
      <c r="CX430" s="10" t="s">
        <v>133</v>
      </c>
      <c r="CZ430" s="10" t="s">
        <v>3034</v>
      </c>
    </row>
    <row r="431" spans="1:108" ht="16.5" customHeight="1">
      <c r="A431" s="147">
        <v>113</v>
      </c>
      <c r="B431" s="10">
        <v>2021</v>
      </c>
      <c r="C431" s="16" t="s">
        <v>3993</v>
      </c>
      <c r="D431" s="140" t="s">
        <v>3994</v>
      </c>
      <c r="E431" s="198" t="s">
        <v>3995</v>
      </c>
      <c r="G431" s="10" t="s">
        <v>1881</v>
      </c>
      <c r="H431" s="10" t="s">
        <v>118</v>
      </c>
      <c r="I431" s="10" t="s">
        <v>1883</v>
      </c>
      <c r="J431" s="10" t="s">
        <v>3996</v>
      </c>
      <c r="K431" s="10" t="s">
        <v>3997</v>
      </c>
      <c r="L431" s="10" t="str">
        <f t="shared" si="52"/>
        <v>Union Temporal Eminser -Soloaseo 2020___</v>
      </c>
      <c r="M431" s="10" t="s">
        <v>1849</v>
      </c>
      <c r="N431" s="93">
        <v>901351386</v>
      </c>
      <c r="O431" s="132">
        <v>1</v>
      </c>
      <c r="P431" s="10" t="s">
        <v>123</v>
      </c>
      <c r="Q431" s="10" t="s">
        <v>3998</v>
      </c>
      <c r="R431" s="10" t="s">
        <v>1851</v>
      </c>
      <c r="T431" t="s">
        <v>3999</v>
      </c>
      <c r="U431" s="10" t="s">
        <v>122</v>
      </c>
      <c r="V431" s="22">
        <v>53003756</v>
      </c>
      <c r="W431" s="11"/>
      <c r="X431" s="11"/>
      <c r="Y431" s="11"/>
      <c r="Z431" s="22">
        <v>3112293060</v>
      </c>
      <c r="AA431" s="22">
        <v>15</v>
      </c>
      <c r="AB431" s="118">
        <v>9</v>
      </c>
      <c r="AC431">
        <v>0</v>
      </c>
      <c r="AD431" s="99">
        <v>44316</v>
      </c>
      <c r="AE431" s="108">
        <v>44328</v>
      </c>
      <c r="AG431" s="14">
        <v>44603</v>
      </c>
      <c r="AH431" s="2">
        <f t="shared" si="57"/>
        <v>9804650.543333333</v>
      </c>
      <c r="AI431" s="113">
        <v>88241854.890000001</v>
      </c>
      <c r="AJ431" s="11" t="s">
        <v>1854</v>
      </c>
      <c r="AK431" s="11" t="s">
        <v>1854</v>
      </c>
      <c r="AL431" s="10">
        <v>436</v>
      </c>
      <c r="AM431" s="149"/>
      <c r="AN431" s="148" t="s">
        <v>4000</v>
      </c>
      <c r="AO431" s="10" t="s">
        <v>1856</v>
      </c>
      <c r="AP431" s="24">
        <v>131020202030502</v>
      </c>
      <c r="AQ431" s="24" t="s">
        <v>1857</v>
      </c>
      <c r="AR431" s="10">
        <f>IFERROR(VLOOKUP(AQ431,PROGRAMAS!D161:E218,2,0), )</f>
        <v>0</v>
      </c>
      <c r="AS431" s="10" t="s">
        <v>1857</v>
      </c>
      <c r="AT431" s="10" t="str">
        <f>IFERROR(VLOOKUP(AS431,PROGRAMAS!B2:C59,2,0), )</f>
        <v>FUNCIONAMIENTO</v>
      </c>
      <c r="AU431" s="10" t="s">
        <v>1857</v>
      </c>
      <c r="AV431" s="10" t="str">
        <f>IFERROR(VLOOKUP(AU431,PROGRAMAS!G2:I24,2,0), )</f>
        <v>FUNCIONAMIENTO</v>
      </c>
      <c r="AW431" s="22"/>
      <c r="AX431" s="22"/>
      <c r="AY431" s="22"/>
      <c r="AZ431" s="22"/>
      <c r="BA431" s="22"/>
      <c r="BB431" s="22"/>
      <c r="BC431" s="22"/>
      <c r="BN431" s="5"/>
      <c r="BY431" s="113">
        <v>0</v>
      </c>
      <c r="CO431" s="5">
        <f t="shared" si="53"/>
        <v>0</v>
      </c>
      <c r="CP431" s="77">
        <f t="shared" si="54"/>
        <v>0</v>
      </c>
      <c r="CQ431" s="77">
        <f t="shared" si="55"/>
        <v>0</v>
      </c>
      <c r="CR431" s="14">
        <v>44603</v>
      </c>
      <c r="CS431" s="5">
        <f t="shared" si="56"/>
        <v>88241854.890000001</v>
      </c>
      <c r="CT431" s="5"/>
      <c r="CU431" s="10"/>
      <c r="CW431" t="s">
        <v>309</v>
      </c>
      <c r="CX431" t="s">
        <v>309</v>
      </c>
      <c r="CZ431" s="10" t="s">
        <v>3034</v>
      </c>
      <c r="DA431" s="10" t="s">
        <v>687</v>
      </c>
      <c r="DB431" s="122" t="s">
        <v>4001</v>
      </c>
      <c r="DC431" s="122" t="s">
        <v>4002</v>
      </c>
      <c r="DD431" t="s">
        <v>4003</v>
      </c>
    </row>
    <row r="432" spans="1:108" ht="16.5" customHeight="1">
      <c r="A432" s="147">
        <v>114</v>
      </c>
      <c r="B432" s="10">
        <v>2021</v>
      </c>
      <c r="C432" s="16" t="s">
        <v>4004</v>
      </c>
      <c r="D432" s="140" t="s">
        <v>4005</v>
      </c>
      <c r="E432" s="209" t="s">
        <v>4006</v>
      </c>
      <c r="G432" s="10" t="s">
        <v>1987</v>
      </c>
      <c r="H432" s="10" t="s">
        <v>1882</v>
      </c>
      <c r="I432" s="10" t="s">
        <v>1883</v>
      </c>
      <c r="J432" s="10" t="s">
        <v>4007</v>
      </c>
      <c r="K432" s="10" t="s">
        <v>4008</v>
      </c>
      <c r="L432" s="10" t="str">
        <f t="shared" si="52"/>
        <v>SERTCO S&amp;S LTDA___</v>
      </c>
      <c r="M432" s="10" t="s">
        <v>1849</v>
      </c>
      <c r="N432" s="93">
        <v>830080796</v>
      </c>
      <c r="O432" s="132">
        <v>7</v>
      </c>
      <c r="P432" s="10" t="s">
        <v>123</v>
      </c>
      <c r="Q432" s="10" t="s">
        <v>1850</v>
      </c>
      <c r="R432" s="10" t="s">
        <v>1851</v>
      </c>
      <c r="T432" s="10" t="s">
        <v>4009</v>
      </c>
      <c r="U432" s="10" t="s">
        <v>122</v>
      </c>
      <c r="V432" s="22">
        <v>79396322</v>
      </c>
      <c r="W432" s="10" t="s">
        <v>1887</v>
      </c>
      <c r="X432" s="10"/>
      <c r="Y432" s="10"/>
      <c r="Z432" s="22">
        <v>7043718</v>
      </c>
      <c r="AA432" s="22">
        <v>5</v>
      </c>
      <c r="AB432" s="118">
        <v>7</v>
      </c>
      <c r="AC432">
        <v>0</v>
      </c>
      <c r="AD432" s="99">
        <v>44327</v>
      </c>
      <c r="AE432" s="99">
        <v>44341</v>
      </c>
      <c r="AG432" s="14">
        <v>44554</v>
      </c>
      <c r="AH432" s="2">
        <f t="shared" si="57"/>
        <v>2142857.1428571427</v>
      </c>
      <c r="AI432" s="113">
        <v>15000000</v>
      </c>
      <c r="AJ432" t="s">
        <v>4010</v>
      </c>
      <c r="AK432" s="2" t="s">
        <v>129</v>
      </c>
      <c r="AL432" s="10">
        <v>446</v>
      </c>
      <c r="AM432" s="2" t="s">
        <v>4011</v>
      </c>
      <c r="AN432" s="148" t="s">
        <v>4012</v>
      </c>
      <c r="AO432" s="10" t="s">
        <v>1856</v>
      </c>
      <c r="AP432" s="93">
        <v>131020202030503</v>
      </c>
      <c r="AQ432" s="24" t="s">
        <v>1857</v>
      </c>
      <c r="AR432" s="10">
        <f>IFERROR(VLOOKUP(AQ432,PROGRAMAS!D162:E219,2,0), )</f>
        <v>0</v>
      </c>
      <c r="AS432" s="10" t="s">
        <v>1857</v>
      </c>
      <c r="AT432" s="10" t="str">
        <f>IFERROR(VLOOKUP(AS432,PROGRAMAS!B2:C59,2,0), )</f>
        <v>FUNCIONAMIENTO</v>
      </c>
      <c r="AU432" s="10" t="s">
        <v>1857</v>
      </c>
      <c r="AV432" s="10" t="str">
        <f>IFERROR(VLOOKUP(AU432,PROGRAMAS!G2:I24,2,0), )</f>
        <v>FUNCIONAMIENTO</v>
      </c>
      <c r="AW432" s="22"/>
      <c r="AX432" s="22"/>
      <c r="AY432" s="22"/>
      <c r="AZ432" s="22"/>
      <c r="BA432" s="22"/>
      <c r="BB432" s="22"/>
      <c r="BC432" s="22"/>
      <c r="BN432" s="5"/>
      <c r="BY432" s="113">
        <v>0</v>
      </c>
      <c r="CO432" s="5">
        <f t="shared" si="53"/>
        <v>0</v>
      </c>
      <c r="CP432" s="77">
        <f t="shared" si="54"/>
        <v>0</v>
      </c>
      <c r="CQ432" s="77">
        <f t="shared" si="55"/>
        <v>0</v>
      </c>
      <c r="CR432" s="117">
        <v>44554</v>
      </c>
      <c r="CS432" s="5">
        <f t="shared" si="56"/>
        <v>15000000</v>
      </c>
      <c r="CT432" s="5"/>
      <c r="CU432" s="10"/>
      <c r="CW432" t="s">
        <v>309</v>
      </c>
      <c r="CX432" t="s">
        <v>309</v>
      </c>
      <c r="CZ432" s="10" t="s">
        <v>3034</v>
      </c>
      <c r="DA432" s="10" t="s">
        <v>4013</v>
      </c>
      <c r="DB432" s="122" t="s">
        <v>4014</v>
      </c>
      <c r="DC432" s="122" t="s">
        <v>4015</v>
      </c>
    </row>
    <row r="433" spans="1:108" ht="16.5" customHeight="1">
      <c r="A433" s="150">
        <v>115</v>
      </c>
      <c r="B433" s="135">
        <v>2021</v>
      </c>
      <c r="C433" s="211" t="s">
        <v>4016</v>
      </c>
      <c r="D433" s="211" t="s">
        <v>4016</v>
      </c>
      <c r="E433" s="211" t="s">
        <v>4016</v>
      </c>
      <c r="F433" s="47"/>
      <c r="G433" s="152" t="s">
        <v>4016</v>
      </c>
      <c r="H433" s="152" t="s">
        <v>4016</v>
      </c>
      <c r="I433" s="152" t="s">
        <v>4016</v>
      </c>
      <c r="J433" s="152" t="s">
        <v>4016</v>
      </c>
      <c r="K433" s="152" t="s">
        <v>4016</v>
      </c>
      <c r="L433" s="10" t="str">
        <f t="shared" si="52"/>
        <v>NO UTILIZADO ___</v>
      </c>
      <c r="M433" s="151"/>
      <c r="N433" s="153"/>
      <c r="O433" s="154"/>
      <c r="P433" s="151"/>
      <c r="Q433" s="151"/>
      <c r="R433" s="151"/>
      <c r="S433" s="151"/>
      <c r="T433" s="151"/>
      <c r="U433" s="151"/>
      <c r="V433" s="155"/>
      <c r="W433" s="151"/>
      <c r="X433" s="151"/>
      <c r="Y433" s="151"/>
      <c r="Z433" s="155"/>
      <c r="AA433" s="155"/>
      <c r="AB433" s="156"/>
      <c r="AC433" s="151"/>
      <c r="AD433" s="157"/>
      <c r="AE433" s="158"/>
      <c r="AF433" s="11"/>
      <c r="AG433" s="151"/>
      <c r="AH433" s="2">
        <f t="shared" si="57"/>
        <v>0</v>
      </c>
      <c r="AI433" s="159"/>
      <c r="AJ433" s="151"/>
      <c r="AK433" s="159"/>
      <c r="AL433" s="151"/>
      <c r="AM433" s="159"/>
      <c r="AN433" s="192"/>
      <c r="AO433" s="151"/>
      <c r="AP433" s="160"/>
      <c r="AQ433" s="160"/>
      <c r="AR433" s="10">
        <f>IFERROR(VLOOKUP(AQ433,PROGRAMAS!D163:E220,2,0), )</f>
        <v>0</v>
      </c>
      <c r="AS433" s="151"/>
      <c r="AT433" s="10">
        <f>IFERROR(VLOOKUP(AS433,PROGRAMAS!B2:C59,2,0), )</f>
        <v>0</v>
      </c>
      <c r="AU433" s="151"/>
      <c r="AV433" s="10">
        <f>IFERROR(VLOOKUP(AU433,PROGRAMAS!G2:I24,2,0), )</f>
        <v>0</v>
      </c>
      <c r="AW433" s="155"/>
      <c r="AX433" s="155"/>
      <c r="AY433" s="155"/>
      <c r="AZ433" s="155"/>
      <c r="BA433" s="155"/>
      <c r="BB433" s="155"/>
      <c r="BC433" s="155"/>
      <c r="BD433" s="161"/>
      <c r="BE433" s="161"/>
      <c r="BF433" s="161"/>
      <c r="BG433" s="161"/>
      <c r="BH433" s="161"/>
      <c r="BI433" s="161"/>
      <c r="BJ433" s="161"/>
      <c r="BK433" s="161"/>
      <c r="BL433" s="161"/>
      <c r="BM433" s="161"/>
      <c r="BN433" s="163"/>
      <c r="BO433" s="160"/>
      <c r="BP433" s="159"/>
      <c r="BQ433" s="159"/>
      <c r="BR433" s="160"/>
      <c r="BS433" s="159"/>
      <c r="BT433" s="159"/>
      <c r="BU433" s="159"/>
      <c r="BV433" s="159"/>
      <c r="BW433" s="159"/>
      <c r="BX433" s="160"/>
      <c r="BY433" s="159"/>
      <c r="BZ433" s="160"/>
      <c r="CA433" s="160"/>
      <c r="CB433" s="162"/>
      <c r="CC433" s="159"/>
      <c r="CD433" s="159"/>
      <c r="CE433" s="159"/>
      <c r="CF433" s="160"/>
      <c r="CG433" s="160"/>
      <c r="CH433" s="162"/>
      <c r="CI433" s="159"/>
      <c r="CJ433" s="159"/>
      <c r="CK433" s="159"/>
      <c r="CL433" s="159"/>
      <c r="CM433" s="160"/>
      <c r="CN433" s="162"/>
      <c r="CO433" s="5">
        <f t="shared" si="53"/>
        <v>0</v>
      </c>
      <c r="CP433" s="77">
        <f t="shared" si="54"/>
        <v>0</v>
      </c>
      <c r="CQ433" s="77">
        <f t="shared" si="55"/>
        <v>0</v>
      </c>
      <c r="CR433" s="164">
        <v>0</v>
      </c>
      <c r="CS433" s="163">
        <f t="shared" si="56"/>
        <v>0</v>
      </c>
      <c r="CT433" s="163"/>
      <c r="CU433" s="151"/>
      <c r="CV433" s="151"/>
      <c r="CW433" s="151"/>
      <c r="CX433" s="151"/>
      <c r="CY433" s="151"/>
      <c r="CZ433" s="151"/>
      <c r="DA433" s="151"/>
      <c r="DB433" s="165"/>
      <c r="DC433" s="165"/>
      <c r="DD433" s="151"/>
    </row>
    <row r="434" spans="1:108" ht="16.5" customHeight="1">
      <c r="A434" s="147">
        <v>116</v>
      </c>
      <c r="B434" s="10">
        <v>2021</v>
      </c>
      <c r="C434" s="16" t="s">
        <v>4017</v>
      </c>
      <c r="D434" s="140" t="s">
        <v>4018</v>
      </c>
      <c r="E434" s="209" t="s">
        <v>4019</v>
      </c>
      <c r="G434" s="10" t="s">
        <v>1881</v>
      </c>
      <c r="H434" s="10" t="s">
        <v>118</v>
      </c>
      <c r="I434" s="10" t="s">
        <v>1883</v>
      </c>
      <c r="J434" s="10" t="s">
        <v>4020</v>
      </c>
      <c r="K434" s="10" t="s">
        <v>2015</v>
      </c>
      <c r="L434" s="10" t="str">
        <f t="shared" si="52"/>
        <v>COLOMBIANA DE SOFTWARE Y HARDWARE COLSOF SA___</v>
      </c>
      <c r="M434" s="10" t="s">
        <v>1849</v>
      </c>
      <c r="N434" s="93">
        <v>800015583</v>
      </c>
      <c r="O434" s="132">
        <v>1</v>
      </c>
      <c r="P434" t="s">
        <v>2016</v>
      </c>
      <c r="Q434" s="10" t="s">
        <v>1850</v>
      </c>
      <c r="R434" s="10" t="s">
        <v>1851</v>
      </c>
      <c r="T434" s="10" t="s">
        <v>2017</v>
      </c>
      <c r="U434" s="10" t="s">
        <v>364</v>
      </c>
      <c r="V434" s="22">
        <v>13822868</v>
      </c>
      <c r="W434" s="10" t="s">
        <v>1918</v>
      </c>
      <c r="X434" s="10"/>
      <c r="Y434" s="10"/>
      <c r="Z434" s="22">
        <v>3125235504</v>
      </c>
      <c r="AA434" s="22">
        <v>1</v>
      </c>
      <c r="AB434" s="118">
        <v>12</v>
      </c>
      <c r="AC434">
        <v>0</v>
      </c>
      <c r="AD434" s="14">
        <v>44348</v>
      </c>
      <c r="AE434" s="14">
        <v>44348</v>
      </c>
      <c r="AG434" s="14">
        <v>44561</v>
      </c>
      <c r="AH434" s="2">
        <f t="shared" si="57"/>
        <v>2430903.3333333335</v>
      </c>
      <c r="AI434" s="113">
        <v>29170840</v>
      </c>
      <c r="AJ434" s="11" t="s">
        <v>1854</v>
      </c>
      <c r="AK434" s="11" t="s">
        <v>1854</v>
      </c>
      <c r="AL434" s="10">
        <v>458</v>
      </c>
      <c r="AM434" s="149"/>
      <c r="AN434" s="142" t="s">
        <v>4021</v>
      </c>
      <c r="AO434" s="10" t="s">
        <v>1856</v>
      </c>
      <c r="AP434" s="93">
        <v>131020202030304</v>
      </c>
      <c r="AQ434" s="24" t="s">
        <v>1857</v>
      </c>
      <c r="AR434" s="10">
        <f>IFERROR(VLOOKUP(AQ434,PROGRAMAS!D164:E221,2,0), )</f>
        <v>0</v>
      </c>
      <c r="AS434" s="10">
        <v>0</v>
      </c>
      <c r="AT434" s="10">
        <f>IFERROR(VLOOKUP(AS434,PROGRAMAS!B2:C59,2,0), )</f>
        <v>0</v>
      </c>
      <c r="AU434" s="10">
        <v>0</v>
      </c>
      <c r="AV434" s="10">
        <f>IFERROR(VLOOKUP(AU434,PROGRAMAS!G2:I24,2,0), )</f>
        <v>0</v>
      </c>
      <c r="AW434" s="22"/>
      <c r="AX434" s="22"/>
      <c r="AY434" s="22"/>
      <c r="AZ434" s="22"/>
      <c r="BA434" s="22"/>
      <c r="BB434" s="22"/>
      <c r="BC434" s="22"/>
      <c r="BN434" s="5"/>
      <c r="BY434" s="113">
        <v>0</v>
      </c>
      <c r="CO434" s="5">
        <f t="shared" si="53"/>
        <v>0</v>
      </c>
      <c r="CP434" s="77">
        <f t="shared" si="54"/>
        <v>0</v>
      </c>
      <c r="CQ434" s="77">
        <f t="shared" si="55"/>
        <v>0</v>
      </c>
      <c r="CR434" s="14">
        <v>44561</v>
      </c>
      <c r="CS434" s="5">
        <f t="shared" si="56"/>
        <v>29170840</v>
      </c>
      <c r="CT434" s="5"/>
      <c r="CU434" s="10"/>
      <c r="CW434" t="s">
        <v>309</v>
      </c>
      <c r="CX434" t="s">
        <v>309</v>
      </c>
      <c r="CZ434" s="10" t="s">
        <v>3679</v>
      </c>
      <c r="DA434" s="10" t="s">
        <v>1409</v>
      </c>
      <c r="DB434" s="122" t="s">
        <v>4022</v>
      </c>
      <c r="DD434" t="s">
        <v>2021</v>
      </c>
    </row>
    <row r="435" spans="1:108" ht="16.5" customHeight="1">
      <c r="A435" s="147">
        <v>117</v>
      </c>
      <c r="B435" s="10">
        <v>2021</v>
      </c>
      <c r="C435" s="16" t="s">
        <v>4023</v>
      </c>
      <c r="D435" s="140" t="s">
        <v>4024</v>
      </c>
      <c r="E435" s="209" t="s">
        <v>4025</v>
      </c>
      <c r="G435" s="10" t="s">
        <v>1881</v>
      </c>
      <c r="H435" s="10" t="s">
        <v>1882</v>
      </c>
      <c r="I435" s="10" t="s">
        <v>1883</v>
      </c>
      <c r="J435" s="10" t="s">
        <v>4026</v>
      </c>
      <c r="K435" s="10" t="s">
        <v>4027</v>
      </c>
      <c r="L435" s="10" t="str">
        <f t="shared" si="52"/>
        <v>CAMERFIRMA COLOMBIA SAS___</v>
      </c>
      <c r="M435" s="10" t="s">
        <v>1849</v>
      </c>
      <c r="N435" s="93">
        <v>901312112</v>
      </c>
      <c r="O435" s="132">
        <v>4</v>
      </c>
      <c r="P435" s="10" t="s">
        <v>123</v>
      </c>
      <c r="Q435" s="10" t="s">
        <v>1850</v>
      </c>
      <c r="R435" s="10" t="s">
        <v>1851</v>
      </c>
      <c r="T435" s="10" t="s">
        <v>4028</v>
      </c>
      <c r="U435" s="10" t="s">
        <v>122</v>
      </c>
      <c r="V435" s="22">
        <v>79942771</v>
      </c>
      <c r="W435" s="10" t="s">
        <v>1887</v>
      </c>
      <c r="X435" s="10"/>
      <c r="Y435" s="10"/>
      <c r="Z435" s="22">
        <v>3016363626</v>
      </c>
      <c r="AA435" s="22">
        <v>3</v>
      </c>
      <c r="AB435" s="118">
        <v>12</v>
      </c>
      <c r="AC435">
        <v>0</v>
      </c>
      <c r="AD435" s="99">
        <v>44356</v>
      </c>
      <c r="AE435" s="108">
        <v>44365</v>
      </c>
      <c r="AG435" s="14">
        <v>44729</v>
      </c>
      <c r="AH435" s="2">
        <f t="shared" si="57"/>
        <v>17850</v>
      </c>
      <c r="AI435" s="113">
        <v>214200</v>
      </c>
      <c r="AJ435" t="s">
        <v>4029</v>
      </c>
      <c r="AK435" s="2" t="s">
        <v>129</v>
      </c>
      <c r="AL435" s="10">
        <v>460</v>
      </c>
      <c r="AM435" s="2" t="s">
        <v>4030</v>
      </c>
      <c r="AN435" s="142" t="s">
        <v>4031</v>
      </c>
      <c r="AO435" s="10" t="s">
        <v>1856</v>
      </c>
      <c r="AP435" s="24">
        <v>131020202030201</v>
      </c>
      <c r="AQ435" s="24" t="s">
        <v>1857</v>
      </c>
      <c r="AR435" s="10">
        <f>IFERROR(VLOOKUP(AQ435,PROGRAMAS!D165:E222,2,0), )</f>
        <v>0</v>
      </c>
      <c r="AS435" s="10">
        <v>0</v>
      </c>
      <c r="AT435" s="10">
        <f>IFERROR(VLOOKUP(AS435,PROGRAMAS!B2:C59,2,0), )</f>
        <v>0</v>
      </c>
      <c r="AU435" s="10">
        <v>0</v>
      </c>
      <c r="AV435" s="10">
        <f>IFERROR(VLOOKUP(AU435,PROGRAMAS!G2:I24,2,0), )</f>
        <v>0</v>
      </c>
      <c r="AW435" s="22"/>
      <c r="AX435" s="22"/>
      <c r="AY435" s="22"/>
      <c r="AZ435" s="22"/>
      <c r="BA435" s="22"/>
      <c r="BB435" s="22"/>
      <c r="BC435" s="22"/>
      <c r="BN435" s="5"/>
      <c r="BY435" s="113">
        <v>0</v>
      </c>
      <c r="CO435" s="5">
        <f t="shared" si="53"/>
        <v>0</v>
      </c>
      <c r="CP435" s="77">
        <f t="shared" si="54"/>
        <v>0</v>
      </c>
      <c r="CQ435" s="77">
        <f t="shared" si="55"/>
        <v>0</v>
      </c>
      <c r="CR435" s="14">
        <v>44729</v>
      </c>
      <c r="CS435" s="5">
        <f t="shared" si="56"/>
        <v>214200</v>
      </c>
      <c r="CT435" s="5"/>
      <c r="CU435" s="10"/>
      <c r="CW435" s="10" t="s">
        <v>132</v>
      </c>
      <c r="CX435" s="10" t="s">
        <v>133</v>
      </c>
      <c r="CZ435" s="10" t="s">
        <v>4032</v>
      </c>
      <c r="DA435" s="10" t="s">
        <v>1409</v>
      </c>
      <c r="DB435" s="122" t="s">
        <v>4033</v>
      </c>
      <c r="DC435" s="122" t="s">
        <v>4002</v>
      </c>
    </row>
    <row r="436" spans="1:108" ht="16.5" customHeight="1">
      <c r="A436" s="147">
        <v>118</v>
      </c>
      <c r="B436" s="10">
        <v>2021</v>
      </c>
      <c r="C436" s="16" t="s">
        <v>4034</v>
      </c>
      <c r="D436" s="140" t="s">
        <v>4035</v>
      </c>
      <c r="E436" s="209" t="s">
        <v>4036</v>
      </c>
      <c r="G436" s="10" t="s">
        <v>1927</v>
      </c>
      <c r="H436" s="10" t="s">
        <v>1865</v>
      </c>
      <c r="I436" s="10" t="s">
        <v>2013</v>
      </c>
      <c r="J436" s="10" t="s">
        <v>4037</v>
      </c>
      <c r="K436" s="10" t="s">
        <v>4038</v>
      </c>
      <c r="L436" s="10" t="str">
        <f t="shared" si="52"/>
        <v>LIBERTY SEGUROS SA___</v>
      </c>
      <c r="M436" s="10" t="s">
        <v>1849</v>
      </c>
      <c r="N436" s="93">
        <v>860039988</v>
      </c>
      <c r="O436" s="132">
        <v>0</v>
      </c>
      <c r="P436" s="10" t="s">
        <v>123</v>
      </c>
      <c r="Q436" s="10" t="s">
        <v>1850</v>
      </c>
      <c r="R436" s="10" t="s">
        <v>1851</v>
      </c>
      <c r="T436" s="10" t="s">
        <v>3931</v>
      </c>
      <c r="U436" s="10" t="s">
        <v>122</v>
      </c>
      <c r="V436" s="22">
        <v>52699842</v>
      </c>
      <c r="W436" s="10" t="s">
        <v>1903</v>
      </c>
      <c r="X436" s="10"/>
      <c r="Y436" s="10"/>
      <c r="Z436" s="22">
        <v>3103300</v>
      </c>
      <c r="AA436" s="22">
        <v>1</v>
      </c>
      <c r="AB436" s="118">
        <v>0</v>
      </c>
      <c r="AC436">
        <v>224</v>
      </c>
      <c r="AD436" s="99">
        <v>44362</v>
      </c>
      <c r="AE436" s="99">
        <v>44369</v>
      </c>
      <c r="AF436" s="108">
        <v>44593</v>
      </c>
      <c r="AG436" s="14">
        <v>44593</v>
      </c>
      <c r="AH436" s="2">
        <f t="shared" si="57"/>
        <v>0</v>
      </c>
      <c r="AI436" s="113">
        <v>54841512</v>
      </c>
      <c r="AJ436">
        <v>496903</v>
      </c>
      <c r="AK436" s="2" t="s">
        <v>4038</v>
      </c>
      <c r="AL436" s="10">
        <v>469</v>
      </c>
      <c r="AM436" t="s">
        <v>4039</v>
      </c>
      <c r="AN436" s="142" t="s">
        <v>4040</v>
      </c>
      <c r="AO436" s="10" t="s">
        <v>1856</v>
      </c>
      <c r="AP436" s="24" t="s">
        <v>4041</v>
      </c>
      <c r="AQ436" s="24" t="s">
        <v>1857</v>
      </c>
      <c r="AR436" s="10">
        <f>IFERROR(VLOOKUP(AQ436,PROGRAMAS!D166:E223,2,0), )</f>
        <v>0</v>
      </c>
      <c r="AS436" s="10">
        <v>0</v>
      </c>
      <c r="AT436" s="10">
        <f>IFERROR(VLOOKUP(AS436,PROGRAMAS!B2:C59,2,0), )</f>
        <v>0</v>
      </c>
      <c r="AU436" s="10">
        <v>0</v>
      </c>
      <c r="AV436" s="10">
        <f>IFERROR(VLOOKUP(AU436,PROGRAMAS!G2:I24,2,0), )</f>
        <v>0</v>
      </c>
      <c r="AW436" s="22">
        <v>2</v>
      </c>
      <c r="AX436" s="22">
        <v>2</v>
      </c>
      <c r="AY436" s="22"/>
      <c r="AZ436" s="22"/>
      <c r="BA436" s="22"/>
      <c r="BB436" s="22"/>
      <c r="BC436" s="22"/>
      <c r="BN436" s="5"/>
      <c r="BX436" s="24" t="s">
        <v>4042</v>
      </c>
      <c r="BY436" s="113">
        <v>18489887</v>
      </c>
      <c r="BZ436" s="24">
        <v>0</v>
      </c>
      <c r="CA436" s="24">
        <v>54</v>
      </c>
      <c r="CB436" s="145">
        <v>44647</v>
      </c>
      <c r="CD436" s="2" t="s">
        <v>4043</v>
      </c>
      <c r="CE436" s="2">
        <v>8878464</v>
      </c>
      <c r="CG436" s="22">
        <v>26</v>
      </c>
      <c r="CO436" s="5">
        <f t="shared" si="53"/>
        <v>27368351</v>
      </c>
      <c r="CP436" s="77">
        <f t="shared" si="54"/>
        <v>0</v>
      </c>
      <c r="CQ436" s="77">
        <f t="shared" si="55"/>
        <v>80</v>
      </c>
      <c r="CR436" s="117">
        <v>44673</v>
      </c>
      <c r="CS436" s="5">
        <f t="shared" si="56"/>
        <v>82209863</v>
      </c>
      <c r="CT436" s="5"/>
      <c r="CU436" s="10"/>
      <c r="CW436" s="10" t="s">
        <v>132</v>
      </c>
      <c r="CX436" s="10" t="s">
        <v>133</v>
      </c>
      <c r="CZ436" s="10" t="s">
        <v>203</v>
      </c>
      <c r="DA436" s="10" t="s">
        <v>1479</v>
      </c>
      <c r="DB436" s="122" t="s">
        <v>4044</v>
      </c>
      <c r="DC436" s="122" t="s">
        <v>4002</v>
      </c>
    </row>
    <row r="437" spans="1:108" ht="16.5" customHeight="1">
      <c r="A437" s="147">
        <v>119</v>
      </c>
      <c r="B437" s="10">
        <v>2021</v>
      </c>
      <c r="C437" s="16" t="s">
        <v>4045</v>
      </c>
      <c r="D437" s="140" t="s">
        <v>4046</v>
      </c>
      <c r="E437" s="207" t="s">
        <v>4047</v>
      </c>
      <c r="G437" s="10" t="s">
        <v>1987</v>
      </c>
      <c r="H437" s="10" t="s">
        <v>1882</v>
      </c>
      <c r="I437" s="10" t="s">
        <v>1883</v>
      </c>
      <c r="J437" s="10" t="s">
        <v>4048</v>
      </c>
      <c r="K437" s="10" t="s">
        <v>4049</v>
      </c>
      <c r="L437" s="10" t="str">
        <f t="shared" si="52"/>
        <v>GRUPO EMPRESARIAL JHS SAS___</v>
      </c>
      <c r="M437" s="10" t="s">
        <v>1849</v>
      </c>
      <c r="N437" s="93">
        <v>900205684</v>
      </c>
      <c r="O437" s="132">
        <v>3</v>
      </c>
      <c r="P437" s="10" t="s">
        <v>123</v>
      </c>
      <c r="Q437" s="10" t="s">
        <v>1850</v>
      </c>
      <c r="R437" s="10" t="s">
        <v>1851</v>
      </c>
      <c r="T437" s="10" t="s">
        <v>4050</v>
      </c>
      <c r="U437" s="10" t="s">
        <v>122</v>
      </c>
      <c r="V437" s="22">
        <v>79611251</v>
      </c>
      <c r="W437" s="10" t="s">
        <v>1887</v>
      </c>
      <c r="X437" s="10"/>
      <c r="Y437" s="10"/>
      <c r="Z437" s="22">
        <v>3613637</v>
      </c>
      <c r="AA437" s="22">
        <v>12</v>
      </c>
      <c r="AB437" s="118">
        <v>6</v>
      </c>
      <c r="AC437">
        <v>24</v>
      </c>
      <c r="AD437" s="99">
        <v>44363</v>
      </c>
      <c r="AE437" s="108">
        <v>44365</v>
      </c>
      <c r="AG437" s="14">
        <v>44573</v>
      </c>
      <c r="AH437" s="2">
        <f t="shared" si="57"/>
        <v>4233333.333333333</v>
      </c>
      <c r="AI437" s="113">
        <v>25400000</v>
      </c>
      <c r="AJ437" t="s">
        <v>4051</v>
      </c>
      <c r="AK437" s="2" t="s">
        <v>129</v>
      </c>
      <c r="AL437" s="10">
        <v>461</v>
      </c>
      <c r="AM437" s="2" t="s">
        <v>4052</v>
      </c>
      <c r="AN437" s="142" t="s">
        <v>4053</v>
      </c>
      <c r="AO437" s="10" t="s">
        <v>1856</v>
      </c>
      <c r="AP437" s="24">
        <v>1310202020102</v>
      </c>
      <c r="AQ437" s="24" t="s">
        <v>1857</v>
      </c>
      <c r="AR437" s="10">
        <f>IFERROR(VLOOKUP(AQ437,PROGRAMAS!D167:E224,2,0), )</f>
        <v>0</v>
      </c>
      <c r="AS437" s="10">
        <v>0</v>
      </c>
      <c r="AT437" s="10">
        <f>IFERROR(VLOOKUP(AS437,PROGRAMAS!B2:C59,2,0), )</f>
        <v>0</v>
      </c>
      <c r="AU437" s="10">
        <v>0</v>
      </c>
      <c r="AV437" s="10">
        <f>IFERROR(VLOOKUP(AU437,PROGRAMAS!G2:I24,2,0), )</f>
        <v>0</v>
      </c>
      <c r="AW437" s="22">
        <v>3</v>
      </c>
      <c r="AX437" s="22">
        <v>3</v>
      </c>
      <c r="AY437" s="22"/>
      <c r="AZ437" s="22"/>
      <c r="BA437" s="22"/>
      <c r="BB437" s="22"/>
      <c r="BC437" s="22"/>
      <c r="BN437" s="5"/>
      <c r="BX437" s="24" t="s">
        <v>4054</v>
      </c>
      <c r="BY437" s="113">
        <v>6060333</v>
      </c>
      <c r="BZ437" s="24">
        <v>2</v>
      </c>
      <c r="CA437" s="24">
        <v>13</v>
      </c>
      <c r="CB437" s="145">
        <v>44645</v>
      </c>
      <c r="CD437" s="2" t="s">
        <v>4055</v>
      </c>
      <c r="CE437" s="2">
        <v>3395000</v>
      </c>
      <c r="CG437" s="22">
        <v>30</v>
      </c>
      <c r="CH437" s="145">
        <v>44676</v>
      </c>
      <c r="CK437" s="2">
        <v>3168667</v>
      </c>
      <c r="CM437" s="24">
        <v>28</v>
      </c>
      <c r="CN437" s="145">
        <v>44704</v>
      </c>
      <c r="CO437" s="5">
        <f t="shared" si="53"/>
        <v>12624000</v>
      </c>
      <c r="CP437" s="77">
        <f t="shared" si="54"/>
        <v>2</v>
      </c>
      <c r="CQ437" s="77">
        <f t="shared" si="55"/>
        <v>71</v>
      </c>
      <c r="CR437" s="117">
        <v>44704</v>
      </c>
      <c r="CS437" s="5">
        <f t="shared" si="56"/>
        <v>38024000</v>
      </c>
      <c r="CT437" s="5"/>
      <c r="CU437" s="10"/>
      <c r="CW437" s="10" t="s">
        <v>132</v>
      </c>
      <c r="CX437" s="10" t="s">
        <v>133</v>
      </c>
      <c r="CZ437" s="10" t="s">
        <v>203</v>
      </c>
      <c r="DA437" s="10" t="s">
        <v>4056</v>
      </c>
      <c r="DB437" s="122" t="s">
        <v>4057</v>
      </c>
      <c r="DC437" s="122" t="s">
        <v>4015</v>
      </c>
    </row>
    <row r="438" spans="1:108" ht="16.5" customHeight="1">
      <c r="A438" s="147">
        <v>120</v>
      </c>
      <c r="B438" s="10">
        <v>2021</v>
      </c>
      <c r="C438" s="16" t="s">
        <v>4058</v>
      </c>
      <c r="D438" s="140" t="s">
        <v>4059</v>
      </c>
      <c r="E438" s="198" t="s">
        <v>4060</v>
      </c>
      <c r="G438" s="10" t="s">
        <v>1987</v>
      </c>
      <c r="H438" s="10" t="s">
        <v>118</v>
      </c>
      <c r="I438" s="10" t="s">
        <v>119</v>
      </c>
      <c r="J438" s="10" t="s">
        <v>4061</v>
      </c>
      <c r="K438" s="10" t="s">
        <v>4062</v>
      </c>
      <c r="L438" s="10" t="str">
        <f t="shared" si="52"/>
        <v>DANIELA PATRICIA DE PABLOS PEDROZA___</v>
      </c>
      <c r="M438" s="10" t="s">
        <v>122</v>
      </c>
      <c r="N438" s="93">
        <v>1026580240</v>
      </c>
      <c r="O438" s="132">
        <v>0</v>
      </c>
      <c r="P438" s="10" t="s">
        <v>123</v>
      </c>
      <c r="Q438" s="10" t="s">
        <v>124</v>
      </c>
      <c r="R438" t="s">
        <v>4063</v>
      </c>
      <c r="T438" s="10"/>
      <c r="U438" s="10"/>
      <c r="V438" s="22"/>
      <c r="W438" s="10"/>
      <c r="X438" s="10"/>
      <c r="Y438" s="10"/>
      <c r="Z438" s="22">
        <v>3024627026</v>
      </c>
      <c r="AA438" s="22">
        <v>0</v>
      </c>
      <c r="AB438" s="118">
        <v>6</v>
      </c>
      <c r="AC438" s="10"/>
      <c r="AD438" s="99">
        <v>44375</v>
      </c>
      <c r="AE438" s="108">
        <v>44378</v>
      </c>
      <c r="AG438" s="14">
        <v>44561</v>
      </c>
      <c r="AH438" s="2">
        <f t="shared" si="57"/>
        <v>4361000</v>
      </c>
      <c r="AI438" s="113">
        <v>26166000</v>
      </c>
      <c r="AJ438" t="s">
        <v>4064</v>
      </c>
      <c r="AK438" s="2" t="s">
        <v>129</v>
      </c>
      <c r="AL438" s="10">
        <v>477</v>
      </c>
      <c r="AM438" s="2" t="s">
        <v>4065</v>
      </c>
      <c r="AN438" s="142" t="s">
        <v>4066</v>
      </c>
      <c r="AO438" s="10" t="s">
        <v>131</v>
      </c>
      <c r="AP438" s="24" t="s">
        <v>4067</v>
      </c>
      <c r="AQ438" s="24">
        <v>1</v>
      </c>
      <c r="AR438" s="10">
        <f>IFERROR(VLOOKUP(AQ438,PROGRAMAS!D168:E225,2,0), )</f>
        <v>0</v>
      </c>
      <c r="AS438" s="10">
        <v>6</v>
      </c>
      <c r="AT438" s="10" t="str">
        <f>IFERROR(VLOOKUP(AS438,PROGRAMAS!B2:C59,2,0), )</f>
        <v>Sistema Distrital de Cuidado</v>
      </c>
      <c r="AU438" s="10">
        <v>2101</v>
      </c>
      <c r="AV438" s="10" t="str">
        <f>IFERROR(VLOOKUP(AU438,PROGRAMAS!G2:I24,2,0), )</f>
        <v>TEUSAQUILLO UN NUEVO CONTRATO SOCIAL PARA LA DOTACIÓN DE CAIDSG, DOTACIÓN DE JARDINES INFANTILES Y CENTROS AMAR Y PARA LA PREVENCIÓN DE VIOLENCIAS.</v>
      </c>
      <c r="AW438" s="22"/>
      <c r="AX438" s="22"/>
      <c r="AY438" s="22"/>
      <c r="AZ438" s="22"/>
      <c r="BA438" s="22"/>
      <c r="BB438" s="22"/>
      <c r="BC438" s="22"/>
      <c r="BN438" s="5"/>
      <c r="BY438" s="113">
        <v>0</v>
      </c>
      <c r="CO438" s="5">
        <f t="shared" si="53"/>
        <v>0</v>
      </c>
      <c r="CP438" s="77">
        <f t="shared" si="54"/>
        <v>0</v>
      </c>
      <c r="CQ438" s="77">
        <f t="shared" si="55"/>
        <v>0</v>
      </c>
      <c r="CR438" s="117">
        <v>44561</v>
      </c>
      <c r="CS438" s="5">
        <f t="shared" si="56"/>
        <v>26166000</v>
      </c>
      <c r="CT438" s="5"/>
      <c r="CU438" s="10"/>
      <c r="CW438" s="10" t="s">
        <v>132</v>
      </c>
      <c r="CX438" s="10" t="s">
        <v>133</v>
      </c>
      <c r="CZ438" s="10" t="s">
        <v>134</v>
      </c>
    </row>
    <row r="439" spans="1:108" ht="16.5" customHeight="1">
      <c r="A439" s="147">
        <v>121</v>
      </c>
      <c r="B439" s="10">
        <v>2021</v>
      </c>
      <c r="C439" s="16" t="s">
        <v>4068</v>
      </c>
      <c r="D439" s="140" t="s">
        <v>4069</v>
      </c>
      <c r="E439" s="198" t="s">
        <v>4070</v>
      </c>
      <c r="G439" s="10" t="s">
        <v>1987</v>
      </c>
      <c r="H439" s="10" t="s">
        <v>118</v>
      </c>
      <c r="I439" s="10" t="s">
        <v>119</v>
      </c>
      <c r="J439" s="10" t="s">
        <v>4071</v>
      </c>
      <c r="K439" s="10" t="s">
        <v>593</v>
      </c>
      <c r="L439" s="10" t="str">
        <f t="shared" si="52"/>
        <v>HECTOR DANIEL COCA GOMEZ___</v>
      </c>
      <c r="M439" s="10" t="s">
        <v>122</v>
      </c>
      <c r="N439" s="93">
        <v>1019033764</v>
      </c>
      <c r="O439" s="132"/>
      <c r="P439" t="s">
        <v>4072</v>
      </c>
      <c r="Q439" s="10" t="s">
        <v>124</v>
      </c>
      <c r="R439" t="s">
        <v>3207</v>
      </c>
      <c r="T439" s="10"/>
      <c r="U439" s="10"/>
      <c r="V439" s="22"/>
      <c r="W439" s="10"/>
      <c r="X439" s="10"/>
      <c r="Y439" s="10"/>
      <c r="Z439" s="22">
        <v>3103416195</v>
      </c>
      <c r="AA439" s="22">
        <v>0</v>
      </c>
      <c r="AB439" s="118">
        <v>6</v>
      </c>
      <c r="AD439" s="99">
        <v>44371</v>
      </c>
      <c r="AE439" s="108">
        <v>44372</v>
      </c>
      <c r="AG439" s="14">
        <v>44554</v>
      </c>
      <c r="AH439" s="2">
        <f t="shared" si="57"/>
        <v>4365000</v>
      </c>
      <c r="AI439" s="113">
        <v>26190000</v>
      </c>
      <c r="AJ439" t="s">
        <v>4073</v>
      </c>
      <c r="AK439" s="2" t="s">
        <v>129</v>
      </c>
      <c r="AL439" s="10">
        <v>473</v>
      </c>
      <c r="AM439" s="2" t="s">
        <v>4074</v>
      </c>
      <c r="AN439" s="142" t="s">
        <v>4075</v>
      </c>
      <c r="AO439" s="10" t="s">
        <v>131</v>
      </c>
      <c r="AP439" s="24" t="s">
        <v>3200</v>
      </c>
      <c r="AQ439" s="24">
        <v>5</v>
      </c>
      <c r="AR439" s="10">
        <f>IFERROR(VLOOKUP(AQ439,PROGRAMAS!D169:E226,2,0), )</f>
        <v>0</v>
      </c>
      <c r="AS439" s="10">
        <v>57</v>
      </c>
      <c r="AT439" s="10" t="str">
        <f>IFERROR(VLOOKUP(AS439,PROGRAMAS!B2:C59,2,0), )</f>
        <v>Gestión pública local</v>
      </c>
      <c r="AU439" s="10">
        <v>2172</v>
      </c>
      <c r="AV439" s="10" t="str">
        <f>IFERROR(VLOOKUP(AU439,PROGRAMAS!G2:I24,2,0), )</f>
        <v>TEUSAQUILLO CON ACCIONES DE INSPECCIÓN, VIGILANCIA Y CONTROL DE MANERA TRANSPARENTE.</v>
      </c>
      <c r="AW439" s="22"/>
      <c r="AX439" s="22"/>
      <c r="AY439" s="22"/>
      <c r="AZ439" s="22"/>
      <c r="BA439" s="22"/>
      <c r="BB439" s="22"/>
      <c r="BC439" s="22"/>
      <c r="BN439" s="5"/>
      <c r="BY439" s="113">
        <v>0</v>
      </c>
      <c r="CO439" s="5">
        <f t="shared" si="53"/>
        <v>0</v>
      </c>
      <c r="CP439" s="77">
        <f t="shared" si="54"/>
        <v>0</v>
      </c>
      <c r="CQ439" s="77">
        <f t="shared" si="55"/>
        <v>0</v>
      </c>
      <c r="CR439" s="117">
        <v>44554</v>
      </c>
      <c r="CS439" s="5">
        <f t="shared" si="56"/>
        <v>26190000</v>
      </c>
      <c r="CT439" s="5"/>
      <c r="CU439" s="10"/>
      <c r="CW439" s="10" t="s">
        <v>132</v>
      </c>
      <c r="CX439" s="10" t="s">
        <v>133</v>
      </c>
      <c r="CZ439" s="10" t="s">
        <v>3034</v>
      </c>
      <c r="DA439" s="10" t="s">
        <v>4076</v>
      </c>
      <c r="DB439" s="122" t="s">
        <v>4077</v>
      </c>
      <c r="DC439" s="122" t="s">
        <v>4078</v>
      </c>
    </row>
    <row r="440" spans="1:108" ht="16.5" customHeight="1">
      <c r="A440" s="147">
        <v>122</v>
      </c>
      <c r="B440" s="10">
        <v>2021</v>
      </c>
      <c r="C440" s="16" t="s">
        <v>4079</v>
      </c>
      <c r="D440" s="140" t="s">
        <v>4080</v>
      </c>
      <c r="E440" s="198" t="s">
        <v>4081</v>
      </c>
      <c r="G440" s="10" t="s">
        <v>1987</v>
      </c>
      <c r="H440" s="10" t="s">
        <v>118</v>
      </c>
      <c r="I440" s="10" t="s">
        <v>119</v>
      </c>
      <c r="J440" s="10" t="s">
        <v>4082</v>
      </c>
      <c r="K440" s="10" t="s">
        <v>4083</v>
      </c>
      <c r="L440" s="10" t="str">
        <f t="shared" si="52"/>
        <v>JESUS MARIANO MARTINEZ_XIOMARA MARLENE HOYOS RODRIGUEZ__</v>
      </c>
      <c r="M440" s="10" t="s">
        <v>122</v>
      </c>
      <c r="N440" s="93">
        <v>1110512268</v>
      </c>
      <c r="O440" s="132"/>
      <c r="P440" t="s">
        <v>3478</v>
      </c>
      <c r="Q440" s="10" t="s">
        <v>124</v>
      </c>
      <c r="R440" t="s">
        <v>3636</v>
      </c>
      <c r="T440" s="10"/>
      <c r="U440" s="10"/>
      <c r="V440" s="22"/>
      <c r="W440" s="10"/>
      <c r="X440" s="10"/>
      <c r="Y440" s="10"/>
      <c r="Z440" s="22">
        <v>3143013700</v>
      </c>
      <c r="AA440" s="22">
        <v>0</v>
      </c>
      <c r="AB440" s="118">
        <v>6</v>
      </c>
      <c r="AC440" s="10"/>
      <c r="AD440" s="99">
        <v>44371</v>
      </c>
      <c r="AE440" s="108">
        <v>44372</v>
      </c>
      <c r="AG440" s="14">
        <v>44554</v>
      </c>
      <c r="AH440" s="2">
        <f t="shared" si="57"/>
        <v>4365000</v>
      </c>
      <c r="AI440" s="113">
        <v>26190000</v>
      </c>
      <c r="AJ440" t="s">
        <v>4084</v>
      </c>
      <c r="AK440" s="2" t="s">
        <v>129</v>
      </c>
      <c r="AL440" s="10">
        <v>474</v>
      </c>
      <c r="AM440" s="2" t="s">
        <v>4085</v>
      </c>
      <c r="AN440" s="142" t="s">
        <v>4075</v>
      </c>
      <c r="AO440" s="10" t="s">
        <v>131</v>
      </c>
      <c r="AP440" s="24" t="s">
        <v>3200</v>
      </c>
      <c r="AQ440" s="24">
        <v>5</v>
      </c>
      <c r="AR440" s="10">
        <f>IFERROR(VLOOKUP(AQ440,PROGRAMAS!D170:E227,2,0), )</f>
        <v>0</v>
      </c>
      <c r="AS440" s="10">
        <v>57</v>
      </c>
      <c r="AT440" s="10" t="str">
        <f>IFERROR(VLOOKUP(AS440,PROGRAMAS!B2:C59,2,0), )</f>
        <v>Gestión pública local</v>
      </c>
      <c r="AU440" s="10">
        <v>2172</v>
      </c>
      <c r="AV440" s="10" t="str">
        <f>IFERROR(VLOOKUP(AU440,PROGRAMAS!G2:I24,2,0), )</f>
        <v>TEUSAQUILLO CON ACCIONES DE INSPECCIÓN, VIGILANCIA Y CONTROL DE MANERA TRANSPARENTE.</v>
      </c>
      <c r="AW440" s="22"/>
      <c r="AX440" s="22"/>
      <c r="AY440" s="22">
        <v>1</v>
      </c>
      <c r="AZ440" s="22"/>
      <c r="BA440" s="22"/>
      <c r="BB440" s="22"/>
      <c r="BC440" s="22"/>
      <c r="BN440" s="5" t="s">
        <v>364</v>
      </c>
      <c r="BO440" s="24">
        <v>52935209</v>
      </c>
      <c r="BP440" s="2" t="s">
        <v>608</v>
      </c>
      <c r="BY440" s="113">
        <v>0</v>
      </c>
      <c r="CO440" s="5">
        <f t="shared" si="53"/>
        <v>0</v>
      </c>
      <c r="CP440" s="77">
        <f t="shared" si="54"/>
        <v>0</v>
      </c>
      <c r="CQ440" s="77">
        <f t="shared" si="55"/>
        <v>0</v>
      </c>
      <c r="CR440" s="117">
        <v>44554</v>
      </c>
      <c r="CS440" s="5">
        <f t="shared" si="56"/>
        <v>26190000</v>
      </c>
      <c r="CT440" s="5"/>
      <c r="CU440" s="10"/>
      <c r="CW440" s="10" t="s">
        <v>132</v>
      </c>
      <c r="CX440" s="10" t="s">
        <v>133</v>
      </c>
      <c r="CZ440" s="10" t="s">
        <v>3034</v>
      </c>
      <c r="DA440" s="10" t="s">
        <v>4076</v>
      </c>
      <c r="DB440" s="122" t="s">
        <v>4077</v>
      </c>
      <c r="DC440" s="122" t="s">
        <v>4078</v>
      </c>
    </row>
    <row r="441" spans="1:108" ht="16.5" customHeight="1">
      <c r="A441" s="119">
        <v>123</v>
      </c>
      <c r="B441" s="10">
        <v>2021</v>
      </c>
      <c r="C441" s="16" t="s">
        <v>4086</v>
      </c>
      <c r="D441" s="140" t="s">
        <v>4087</v>
      </c>
      <c r="E441" s="270" t="s">
        <v>4088</v>
      </c>
      <c r="G441" s="10" t="s">
        <v>2063</v>
      </c>
      <c r="H441" s="10" t="s">
        <v>118</v>
      </c>
      <c r="I441" s="10" t="s">
        <v>2064</v>
      </c>
      <c r="J441" s="10" t="s">
        <v>4089</v>
      </c>
      <c r="K441" s="10" t="s">
        <v>4090</v>
      </c>
      <c r="L441" s="10" t="str">
        <f t="shared" si="52"/>
        <v>SECRETARIA DE EDUCACION DEL DISTRITO___</v>
      </c>
      <c r="M441" s="10" t="s">
        <v>1849</v>
      </c>
      <c r="N441" s="93">
        <v>899999061</v>
      </c>
      <c r="O441" s="132">
        <v>9</v>
      </c>
      <c r="P441" s="10" t="s">
        <v>123</v>
      </c>
      <c r="Q441" s="10" t="s">
        <v>1850</v>
      </c>
      <c r="R441" s="10" t="s">
        <v>1851</v>
      </c>
      <c r="S441" s="10"/>
      <c r="T441" s="10" t="s">
        <v>4091</v>
      </c>
      <c r="U441" s="10" t="s">
        <v>122</v>
      </c>
      <c r="V441" s="22">
        <v>52125259</v>
      </c>
      <c r="W441" s="10"/>
      <c r="X441" s="10"/>
      <c r="Y441" s="10"/>
      <c r="Z441" s="22">
        <v>0</v>
      </c>
      <c r="AA441" s="22"/>
      <c r="AB441" s="118">
        <v>72</v>
      </c>
      <c r="AD441" s="99">
        <v>44375</v>
      </c>
      <c r="AE441" s="108">
        <v>44386</v>
      </c>
      <c r="AH441" s="2">
        <f t="shared" si="57"/>
        <v>15955768.513888888</v>
      </c>
      <c r="AI441" s="113">
        <v>1148815333</v>
      </c>
      <c r="AL441" s="10"/>
      <c r="AN441" s="142"/>
      <c r="AO441" s="10" t="s">
        <v>131</v>
      </c>
      <c r="AR441" s="10">
        <f>IFERROR(VLOOKUP(AQ441,PROGRAMAS!D171:E228,2,0), )</f>
        <v>0</v>
      </c>
      <c r="AS441" s="10">
        <v>17</v>
      </c>
      <c r="AT441" s="10" t="str">
        <f>IFERROR(VLOOKUP(AS441,PROGRAMAS!B2:C59,2,0), )</f>
        <v>Jóvenes con capacidades: Proyecto de vida para la ciudadanía, la innovación y el trabajo del siglo XXI</v>
      </c>
      <c r="AU441" s="10">
        <v>2160</v>
      </c>
      <c r="AV441" s="10" t="str">
        <f>IFERROR(VLOOKUP(AU441,PROGRAMAS!G2:I24,2,0), )</f>
        <v>JOVENES CON FUTURO</v>
      </c>
      <c r="AW441" s="22"/>
      <c r="AX441" s="22"/>
      <c r="AY441" s="22"/>
      <c r="AZ441" s="22"/>
      <c r="BA441" s="22"/>
      <c r="BB441" s="22"/>
      <c r="BC441" s="22"/>
      <c r="BN441" s="5"/>
      <c r="BY441" s="113">
        <v>0</v>
      </c>
      <c r="CO441" s="5">
        <f t="shared" si="53"/>
        <v>0</v>
      </c>
      <c r="CP441" s="77">
        <f t="shared" si="54"/>
        <v>0</v>
      </c>
      <c r="CQ441" s="77">
        <f t="shared" si="55"/>
        <v>0</v>
      </c>
      <c r="CS441" s="5">
        <f t="shared" si="56"/>
        <v>1148815333</v>
      </c>
      <c r="CT441" s="5"/>
      <c r="CU441" s="10"/>
      <c r="DA441" s="10" t="s">
        <v>1276</v>
      </c>
      <c r="DB441" s="122" t="s">
        <v>4092</v>
      </c>
      <c r="DC441" s="122" t="s">
        <v>4093</v>
      </c>
    </row>
    <row r="442" spans="1:108" ht="16.5" customHeight="1">
      <c r="A442" s="147">
        <v>124</v>
      </c>
      <c r="B442" s="10">
        <v>2021</v>
      </c>
      <c r="C442" s="16" t="s">
        <v>4094</v>
      </c>
      <c r="D442" s="140" t="s">
        <v>4095</v>
      </c>
      <c r="E442" s="198" t="s">
        <v>4096</v>
      </c>
      <c r="G442" s="10" t="s">
        <v>1987</v>
      </c>
      <c r="H442" s="10" t="s">
        <v>118</v>
      </c>
      <c r="I442" s="10" t="s">
        <v>119</v>
      </c>
      <c r="J442" s="10" t="s">
        <v>4097</v>
      </c>
      <c r="K442" s="10" t="s">
        <v>4098</v>
      </c>
      <c r="L442" s="10" t="str">
        <f t="shared" si="52"/>
        <v xml:space="preserve"> JOSE FERNANDO BARRERA BALLESTEROS___</v>
      </c>
      <c r="M442" s="10" t="s">
        <v>122</v>
      </c>
      <c r="N442" s="93">
        <v>79330579</v>
      </c>
      <c r="O442" s="132"/>
      <c r="P442" s="10" t="s">
        <v>123</v>
      </c>
      <c r="Q442" s="10" t="s">
        <v>124</v>
      </c>
      <c r="R442" t="s">
        <v>4099</v>
      </c>
      <c r="T442" s="10"/>
      <c r="U442" s="10"/>
      <c r="V442" s="22"/>
      <c r="W442" s="10"/>
      <c r="X442" s="10"/>
      <c r="Y442" s="10"/>
      <c r="Z442" s="22">
        <v>3045517121</v>
      </c>
      <c r="AA442" s="22"/>
      <c r="AB442" s="118">
        <v>4</v>
      </c>
      <c r="AC442" s="10"/>
      <c r="AD442" s="99">
        <v>44376</v>
      </c>
      <c r="AE442" s="108">
        <v>44378</v>
      </c>
      <c r="AG442" s="14">
        <v>44500</v>
      </c>
      <c r="AH442" s="2">
        <f t="shared" si="57"/>
        <v>2650000</v>
      </c>
      <c r="AI442" s="113">
        <v>10600000</v>
      </c>
      <c r="AJ442" t="s">
        <v>4100</v>
      </c>
      <c r="AK442" s="2" t="s">
        <v>129</v>
      </c>
      <c r="AL442" s="10">
        <v>478</v>
      </c>
      <c r="AM442" s="2" t="s">
        <v>4101</v>
      </c>
      <c r="AN442" s="142" t="s">
        <v>4066</v>
      </c>
      <c r="AO442" s="10" t="s">
        <v>131</v>
      </c>
      <c r="AP442" s="24" t="s">
        <v>3210</v>
      </c>
      <c r="AQ442" s="24">
        <v>5</v>
      </c>
      <c r="AR442" s="10">
        <f>IFERROR(VLOOKUP(AQ442,PROGRAMAS!D172:E229,2,0), )</f>
        <v>0</v>
      </c>
      <c r="AS442" s="10">
        <v>57</v>
      </c>
      <c r="AT442" s="10" t="str">
        <f>IFERROR(VLOOKUP(AS442,PROGRAMAS!B2:C59,2,0), )</f>
        <v>Gestión pública local</v>
      </c>
      <c r="AU442" s="10">
        <v>2169</v>
      </c>
      <c r="AV442" s="10" t="str">
        <f>IFERROR(VLOOKUP(AU442,PROGRAMAS!G2:I24,2,0), )</f>
        <v>FORTALECIMIENTO INSTITUCIONAL Y RENDICIÓN DE CUENTAS</v>
      </c>
      <c r="AW442" s="22">
        <v>1</v>
      </c>
      <c r="AX442" s="22">
        <v>1</v>
      </c>
      <c r="AY442" s="22"/>
      <c r="AZ442" s="22"/>
      <c r="BA442" s="22"/>
      <c r="BB442" s="22"/>
      <c r="BC442" s="22"/>
      <c r="BN442" s="5"/>
      <c r="BY442" s="113">
        <v>4770000</v>
      </c>
      <c r="BZ442" s="24">
        <v>1</v>
      </c>
      <c r="CA442" s="24">
        <v>24</v>
      </c>
      <c r="CB442" s="145">
        <v>44554</v>
      </c>
      <c r="CO442" s="5">
        <f t="shared" si="53"/>
        <v>4770000</v>
      </c>
      <c r="CP442" s="77">
        <f t="shared" si="54"/>
        <v>1</v>
      </c>
      <c r="CQ442" s="77">
        <f t="shared" si="55"/>
        <v>24</v>
      </c>
      <c r="CR442" s="145">
        <v>44554</v>
      </c>
      <c r="CS442" s="5">
        <f t="shared" si="56"/>
        <v>15370000</v>
      </c>
      <c r="CT442" s="5"/>
      <c r="CU442" s="10"/>
      <c r="CW442" s="10" t="s">
        <v>132</v>
      </c>
      <c r="CX442" s="10" t="s">
        <v>133</v>
      </c>
      <c r="CZ442" s="10" t="s">
        <v>3034</v>
      </c>
      <c r="DA442" s="10" t="s">
        <v>4102</v>
      </c>
      <c r="DB442" s="122" t="s">
        <v>4103</v>
      </c>
      <c r="DC442" s="122" t="s">
        <v>4104</v>
      </c>
    </row>
    <row r="443" spans="1:108" ht="16.5" customHeight="1">
      <c r="A443" s="119" t="s">
        <v>1352</v>
      </c>
      <c r="B443" s="10">
        <v>2021</v>
      </c>
      <c r="C443" s="16" t="s">
        <v>4105</v>
      </c>
      <c r="D443" s="140" t="s">
        <v>4106</v>
      </c>
      <c r="E443" s="210" t="s">
        <v>4107</v>
      </c>
      <c r="G443" s="10" t="s">
        <v>117</v>
      </c>
      <c r="H443" s="10" t="s">
        <v>1939</v>
      </c>
      <c r="I443" s="10" t="s">
        <v>119</v>
      </c>
      <c r="J443" s="10" t="s">
        <v>4108</v>
      </c>
      <c r="K443" s="6" t="s">
        <v>4109</v>
      </c>
      <c r="L443" s="10" t="str">
        <f t="shared" si="52"/>
        <v>EMPRESA DE VIGILANCIA Y SEGURIDAD
PRIVADA CARIMAR LTDA___</v>
      </c>
      <c r="M443" s="10" t="s">
        <v>1849</v>
      </c>
      <c r="N443" s="93">
        <v>900245560</v>
      </c>
      <c r="O443" s="132">
        <v>1</v>
      </c>
      <c r="Q443" s="10" t="s">
        <v>1850</v>
      </c>
      <c r="R443" s="10" t="s">
        <v>1851</v>
      </c>
      <c r="T443" s="136" t="s">
        <v>4110</v>
      </c>
      <c r="U443" s="10" t="s">
        <v>122</v>
      </c>
      <c r="V443" s="22">
        <v>79553407</v>
      </c>
      <c r="W443" s="10" t="s">
        <v>1887</v>
      </c>
      <c r="X443" s="10"/>
      <c r="Y443" s="10"/>
      <c r="Z443" s="22">
        <v>5205813</v>
      </c>
      <c r="AA443" s="22">
        <v>11</v>
      </c>
      <c r="AB443" s="118"/>
      <c r="AC443" s="10"/>
      <c r="AD443" s="99"/>
      <c r="AE443" s="108"/>
      <c r="AH443" s="2">
        <f t="shared" si="57"/>
        <v>0</v>
      </c>
      <c r="AI443" s="113"/>
      <c r="AL443" s="10"/>
      <c r="AN443" s="142"/>
      <c r="AO443" s="10"/>
      <c r="AR443" s="10">
        <f>IFERROR(VLOOKUP(AQ443,PROGRAMAS!D173:E230,2,0), )</f>
        <v>0</v>
      </c>
      <c r="AS443" s="10"/>
      <c r="AT443" s="10">
        <f>IFERROR(VLOOKUP(AS443,PROGRAMAS!B2:C59,2,0), )</f>
        <v>0</v>
      </c>
      <c r="AU443" s="10"/>
      <c r="AV443" s="10">
        <f>IFERROR(VLOOKUP(AU443,PROGRAMAS!G2:I24,2,0), )</f>
        <v>0</v>
      </c>
      <c r="AW443" s="22"/>
      <c r="AX443" s="22"/>
      <c r="AY443" s="22"/>
      <c r="AZ443" s="22"/>
      <c r="BA443" s="22"/>
      <c r="BB443" s="22"/>
      <c r="BC443" s="22"/>
      <c r="BN443" s="5"/>
      <c r="BY443" s="113"/>
      <c r="CO443" s="5">
        <f t="shared" si="53"/>
        <v>0</v>
      </c>
      <c r="CP443" s="77">
        <f t="shared" si="54"/>
        <v>0</v>
      </c>
      <c r="CQ443" s="77">
        <f t="shared" si="55"/>
        <v>0</v>
      </c>
      <c r="CS443" s="5">
        <f t="shared" si="56"/>
        <v>0</v>
      </c>
      <c r="CT443" s="5"/>
      <c r="CU443" s="10"/>
      <c r="DA443" s="10" t="s">
        <v>687</v>
      </c>
      <c r="DB443" s="122" t="s">
        <v>1874</v>
      </c>
      <c r="DC443" s="122" t="s">
        <v>1875</v>
      </c>
    </row>
    <row r="444" spans="1:108" ht="16.5" customHeight="1">
      <c r="A444" s="147">
        <v>126</v>
      </c>
      <c r="B444" s="10">
        <v>2021</v>
      </c>
      <c r="C444" s="16" t="s">
        <v>4111</v>
      </c>
      <c r="D444" s="140" t="s">
        <v>4112</v>
      </c>
      <c r="E444" s="198" t="s">
        <v>4113</v>
      </c>
      <c r="G444" s="10" t="s">
        <v>1987</v>
      </c>
      <c r="H444" s="10" t="s">
        <v>118</v>
      </c>
      <c r="I444" s="10" t="s">
        <v>119</v>
      </c>
      <c r="J444" s="10" t="s">
        <v>4114</v>
      </c>
      <c r="K444" s="10" t="s">
        <v>4115</v>
      </c>
      <c r="L444" s="10" t="str">
        <f t="shared" si="52"/>
        <v>ADRIANA LILIANA CARDENAS VILLALOBOS___</v>
      </c>
      <c r="M444" s="10" t="s">
        <v>122</v>
      </c>
      <c r="N444" s="93">
        <v>35195802</v>
      </c>
      <c r="O444" s="132"/>
      <c r="P444" t="s">
        <v>3896</v>
      </c>
      <c r="Q444" s="10" t="s">
        <v>124</v>
      </c>
      <c r="R444" t="s">
        <v>3207</v>
      </c>
      <c r="T444" s="10"/>
      <c r="U444" s="10"/>
      <c r="V444" s="22"/>
      <c r="W444" s="10"/>
      <c r="X444" s="10"/>
      <c r="Y444" s="10"/>
      <c r="Z444" s="22">
        <v>3152123781</v>
      </c>
      <c r="AA444" s="22">
        <v>0</v>
      </c>
      <c r="AB444" s="118">
        <v>5.8</v>
      </c>
      <c r="AD444" s="99">
        <v>44383</v>
      </c>
      <c r="AE444" s="108">
        <v>44384</v>
      </c>
      <c r="AG444" s="14">
        <v>44560</v>
      </c>
      <c r="AH444" s="2">
        <f t="shared" si="57"/>
        <v>4365000</v>
      </c>
      <c r="AI444" s="113">
        <v>25317000</v>
      </c>
      <c r="AJ444" t="s">
        <v>4116</v>
      </c>
      <c r="AK444" s="2" t="s">
        <v>129</v>
      </c>
      <c r="AL444" s="10">
        <v>488</v>
      </c>
      <c r="AM444" s="2" t="s">
        <v>4117</v>
      </c>
      <c r="AN444" s="142" t="s">
        <v>4118</v>
      </c>
      <c r="AO444" s="10" t="s">
        <v>131</v>
      </c>
      <c r="AP444" s="24" t="s">
        <v>3200</v>
      </c>
      <c r="AQ444" s="24">
        <v>5</v>
      </c>
      <c r="AR444" s="10">
        <f>IFERROR(VLOOKUP(AQ444,PROGRAMAS!D174:E231,2,0), )</f>
        <v>0</v>
      </c>
      <c r="AS444" s="10">
        <v>57</v>
      </c>
      <c r="AT444" s="10" t="str">
        <f>IFERROR(VLOOKUP(AS444,PROGRAMAS!B2:C59,2,0), )</f>
        <v>Gestión pública local</v>
      </c>
      <c r="AU444" s="10">
        <v>2172</v>
      </c>
      <c r="AV444" s="10" t="str">
        <f>IFERROR(VLOOKUP(AU444,PROGRAMAS!G2:I24,2,0), )</f>
        <v>TEUSAQUILLO CON ACCIONES DE INSPECCIÓN, VIGILANCIA Y CONTROL DE MANERA TRANSPARENTE.</v>
      </c>
      <c r="AW444" s="22"/>
      <c r="AX444" s="22"/>
      <c r="AY444" s="22"/>
      <c r="AZ444" s="22"/>
      <c r="BA444" s="22"/>
      <c r="BB444" s="22"/>
      <c r="BC444" s="22"/>
      <c r="BN444" s="5"/>
      <c r="BY444" s="113">
        <v>0</v>
      </c>
      <c r="CO444" s="5">
        <f t="shared" si="53"/>
        <v>0</v>
      </c>
      <c r="CP444" s="77">
        <f t="shared" si="54"/>
        <v>0</v>
      </c>
      <c r="CQ444" s="77">
        <f t="shared" si="55"/>
        <v>0</v>
      </c>
      <c r="CR444" s="14">
        <v>44560</v>
      </c>
      <c r="CS444" s="5">
        <f t="shared" si="56"/>
        <v>25317000</v>
      </c>
      <c r="CT444" s="5"/>
      <c r="CU444" s="10"/>
      <c r="CW444" s="10" t="s">
        <v>132</v>
      </c>
      <c r="CX444" s="10" t="s">
        <v>133</v>
      </c>
      <c r="CZ444" s="10" t="s">
        <v>3034</v>
      </c>
      <c r="DA444" s="10" t="s">
        <v>754</v>
      </c>
      <c r="DB444" s="122" t="s">
        <v>4119</v>
      </c>
      <c r="DC444" s="122" t="s">
        <v>4093</v>
      </c>
    </row>
    <row r="445" spans="1:108" ht="16.5" customHeight="1">
      <c r="A445" s="147" t="s">
        <v>1374</v>
      </c>
      <c r="B445" s="10">
        <v>2021</v>
      </c>
      <c r="C445" s="16" t="s">
        <v>4120</v>
      </c>
      <c r="D445" s="140" t="s">
        <v>4121</v>
      </c>
      <c r="E445" s="206" t="s">
        <v>4122</v>
      </c>
      <c r="G445" s="10" t="s">
        <v>1864</v>
      </c>
      <c r="H445" s="10" t="s">
        <v>1882</v>
      </c>
      <c r="I445" s="10" t="s">
        <v>1883</v>
      </c>
      <c r="J445" s="10" t="s">
        <v>4123</v>
      </c>
      <c r="K445" s="6" t="s">
        <v>4124</v>
      </c>
      <c r="L445" s="10" t="str">
        <f t="shared" si="52"/>
        <v>WILLIAM ALFONSO LAGUNA VARGAS/ INTERAMERICANA DE SUMINISTRO___</v>
      </c>
      <c r="M445" s="10" t="s">
        <v>1849</v>
      </c>
      <c r="N445" s="93">
        <v>79338886</v>
      </c>
      <c r="O445" s="132">
        <v>8</v>
      </c>
      <c r="P445" s="10" t="s">
        <v>123</v>
      </c>
      <c r="Q445" s="10" t="s">
        <v>124</v>
      </c>
      <c r="R445" s="10" t="s">
        <v>1851</v>
      </c>
      <c r="S445" s="10"/>
      <c r="T445" s="10" t="s">
        <v>4125</v>
      </c>
      <c r="U445" s="10" t="s">
        <v>122</v>
      </c>
      <c r="V445" s="22">
        <v>79338886</v>
      </c>
      <c r="W445" s="10" t="s">
        <v>4126</v>
      </c>
      <c r="X445" s="10"/>
      <c r="Y445" s="10"/>
      <c r="Z445" s="22">
        <v>3346740</v>
      </c>
      <c r="AA445" s="22">
        <v>9</v>
      </c>
      <c r="AB445" s="118">
        <v>5</v>
      </c>
      <c r="AC445">
        <v>18</v>
      </c>
      <c r="AD445" s="99">
        <v>44383</v>
      </c>
      <c r="AE445" s="108">
        <v>44389</v>
      </c>
      <c r="AG445" s="14">
        <v>44561</v>
      </c>
      <c r="AH445" s="2">
        <f t="shared" si="57"/>
        <v>4000000</v>
      </c>
      <c r="AI445" s="113">
        <v>20000000</v>
      </c>
      <c r="AJ445" t="s">
        <v>4127</v>
      </c>
      <c r="AK445" s="2" t="s">
        <v>129</v>
      </c>
      <c r="AL445" s="10">
        <v>618</v>
      </c>
      <c r="AM445" t="s">
        <v>4128</v>
      </c>
      <c r="AN445" s="2" t="s">
        <v>4129</v>
      </c>
      <c r="AO445" s="10" t="s">
        <v>1856</v>
      </c>
      <c r="AP445" s="93">
        <v>1310202010302</v>
      </c>
      <c r="AQ445" s="22" t="s">
        <v>1857</v>
      </c>
      <c r="AR445" s="10">
        <f>IFERROR(VLOOKUP(AQ445,PROGRAMAS!D175:E232,2,0), )</f>
        <v>0</v>
      </c>
      <c r="AS445" s="10">
        <v>0</v>
      </c>
      <c r="AT445" s="10">
        <f>IFERROR(VLOOKUP(AS445,PROGRAMAS!B2:C59,2,0), )</f>
        <v>0</v>
      </c>
      <c r="AU445" s="10">
        <v>0</v>
      </c>
      <c r="AV445" s="10">
        <f>IFERROR(VLOOKUP(AU445,PROGRAMAS!G2:I24,2,0), )</f>
        <v>0</v>
      </c>
      <c r="AW445" s="22">
        <v>1</v>
      </c>
      <c r="AX445" s="22"/>
      <c r="AY445" s="22"/>
      <c r="AZ445" s="22"/>
      <c r="BA445" s="22"/>
      <c r="BB445" s="22"/>
      <c r="BC445" s="22"/>
      <c r="BN445" s="5"/>
      <c r="BY445" s="113">
        <v>10000000</v>
      </c>
      <c r="BZ445" s="24">
        <v>0</v>
      </c>
      <c r="CA445" s="24">
        <v>0</v>
      </c>
      <c r="CO445" s="5">
        <f t="shared" si="53"/>
        <v>10000000</v>
      </c>
      <c r="CP445" s="77">
        <f t="shared" si="54"/>
        <v>0</v>
      </c>
      <c r="CQ445" s="77">
        <f t="shared" si="55"/>
        <v>0</v>
      </c>
      <c r="CR445" s="117">
        <v>44561</v>
      </c>
      <c r="CS445" s="5">
        <f t="shared" si="56"/>
        <v>30000000</v>
      </c>
      <c r="CT445" s="5"/>
      <c r="CU445" s="10"/>
      <c r="CW445" s="10" t="s">
        <v>132</v>
      </c>
      <c r="CX445" s="10" t="s">
        <v>133</v>
      </c>
      <c r="CZ445" s="10" t="s">
        <v>4032</v>
      </c>
      <c r="DA445" s="10" t="s">
        <v>4130</v>
      </c>
      <c r="DB445" s="122" t="s">
        <v>4131</v>
      </c>
      <c r="DC445" s="122" t="s">
        <v>4002</v>
      </c>
      <c r="DD445" s="118" t="s">
        <v>4132</v>
      </c>
    </row>
    <row r="446" spans="1:108" ht="16.5" customHeight="1">
      <c r="A446" s="147">
        <v>128</v>
      </c>
      <c r="B446" s="10">
        <v>2021</v>
      </c>
      <c r="C446" s="16" t="s">
        <v>4133</v>
      </c>
      <c r="D446" s="140" t="s">
        <v>4134</v>
      </c>
      <c r="E446" s="198" t="s">
        <v>4135</v>
      </c>
      <c r="G446" s="10" t="s">
        <v>2063</v>
      </c>
      <c r="H446" s="10" t="s">
        <v>118</v>
      </c>
      <c r="I446" s="10" t="s">
        <v>2064</v>
      </c>
      <c r="J446" s="10" t="s">
        <v>4136</v>
      </c>
      <c r="K446" s="10" t="s">
        <v>4137</v>
      </c>
      <c r="L446" s="10" t="str">
        <f t="shared" ref="L446:L509" si="58">_xlfn.CONCAT(K446,"_",BP446,"_",BS446,"_",BV446)</f>
        <v>JARDIN BOTANICO JOSE CELESTINO MUTIS___</v>
      </c>
      <c r="M446" s="10" t="s">
        <v>1849</v>
      </c>
      <c r="N446" s="93">
        <v>860030197</v>
      </c>
      <c r="O446" s="132">
        <v>0</v>
      </c>
      <c r="P446" s="10" t="s">
        <v>123</v>
      </c>
      <c r="Q446" s="10" t="s">
        <v>1850</v>
      </c>
      <c r="R446" s="10" t="s">
        <v>1851</v>
      </c>
      <c r="S446" s="10"/>
      <c r="T446" s="10" t="s">
        <v>4138</v>
      </c>
      <c r="U446" s="10" t="s">
        <v>122</v>
      </c>
      <c r="V446" s="22">
        <v>65734883</v>
      </c>
      <c r="W446" s="10" t="s">
        <v>4139</v>
      </c>
      <c r="X446" s="10"/>
      <c r="Y446" s="10"/>
      <c r="Z446" s="22">
        <v>4377060</v>
      </c>
      <c r="AA446" s="22">
        <v>1</v>
      </c>
      <c r="AB446" s="118">
        <v>6</v>
      </c>
      <c r="AC446" s="10"/>
      <c r="AD446" s="99">
        <v>44391</v>
      </c>
      <c r="AE446" s="108">
        <v>44400</v>
      </c>
      <c r="AG446" s="14">
        <v>44583</v>
      </c>
      <c r="AH446" s="2">
        <f t="shared" si="57"/>
        <v>12193464.833333334</v>
      </c>
      <c r="AI446" s="113">
        <v>73160789</v>
      </c>
      <c r="AJ446" s="11" t="s">
        <v>1854</v>
      </c>
      <c r="AK446" s="11" t="s">
        <v>1854</v>
      </c>
      <c r="AL446" s="10">
        <v>491</v>
      </c>
      <c r="AM446">
        <v>5000186482</v>
      </c>
      <c r="AN446" s="2" t="s">
        <v>4140</v>
      </c>
      <c r="AO446" s="10" t="s">
        <v>131</v>
      </c>
      <c r="AP446" s="24" t="s">
        <v>3534</v>
      </c>
      <c r="AQ446" s="24">
        <v>2</v>
      </c>
      <c r="AR446" s="10">
        <f>IFERROR(VLOOKUP(AQ446,PROGRAMAS!D176:E233,2,0), )</f>
        <v>0</v>
      </c>
      <c r="AS446" s="10">
        <v>33</v>
      </c>
      <c r="AT446" s="10" t="str">
        <f>IFERROR(VLOOKUP(AS446,PROGRAMAS!B2:C59,2,0), )</f>
        <v>Más árboles y más y mejor espacio público</v>
      </c>
      <c r="AU446" s="10">
        <v>2126</v>
      </c>
      <c r="AV446" s="10" t="str">
        <f>IFERROR(VLOOKUP(AU446,PROGRAMAS!G2:I24,2,0), )</f>
        <v>TEUSAQUILLO SIEMBRA ÁRBOLES Y RESPIRA OXÍGENO</v>
      </c>
      <c r="AW446" s="22"/>
      <c r="AX446" s="22">
        <v>1</v>
      </c>
      <c r="AY446" s="22"/>
      <c r="AZ446" s="22"/>
      <c r="BA446" s="22"/>
      <c r="BB446" s="22"/>
      <c r="BC446" s="22"/>
      <c r="BN446" s="5"/>
      <c r="BY446" s="113">
        <v>0</v>
      </c>
      <c r="BZ446" s="24">
        <v>1</v>
      </c>
      <c r="CA446" s="24">
        <v>0</v>
      </c>
      <c r="CB446" s="145">
        <v>44249</v>
      </c>
      <c r="CO446" s="5">
        <f t="shared" ref="CO446:CO509" si="59">+BY446+CE446+CK446</f>
        <v>0</v>
      </c>
      <c r="CP446" s="77">
        <f t="shared" ref="CP446:CP509" si="60">BZ446+CF446+CL446</f>
        <v>1</v>
      </c>
      <c r="CQ446" s="77">
        <f t="shared" ref="CQ446:CQ509" si="61">CA446+CG446+CM446</f>
        <v>0</v>
      </c>
      <c r="CR446" s="145">
        <v>44249</v>
      </c>
      <c r="CS446" s="5">
        <f t="shared" ref="CS446:CS509" si="62">+AI446+BY446+CE446+CK446</f>
        <v>73160789</v>
      </c>
      <c r="CT446" s="5"/>
      <c r="CU446" s="10"/>
      <c r="CW446" s="10" t="s">
        <v>132</v>
      </c>
      <c r="CX446" s="10" t="s">
        <v>133</v>
      </c>
      <c r="CZ446" s="10" t="s">
        <v>4141</v>
      </c>
      <c r="DA446" s="10" t="s">
        <v>1458</v>
      </c>
      <c r="DB446" s="122" t="s">
        <v>4142</v>
      </c>
      <c r="DC446" s="122" t="s">
        <v>4143</v>
      </c>
    </row>
    <row r="447" spans="1:108" ht="16.5" customHeight="1">
      <c r="A447" s="147">
        <v>129</v>
      </c>
      <c r="B447" s="10">
        <v>2021</v>
      </c>
      <c r="C447" s="16" t="s">
        <v>4144</v>
      </c>
      <c r="D447" s="140" t="s">
        <v>4145</v>
      </c>
      <c r="E447" s="198" t="s">
        <v>4146</v>
      </c>
      <c r="G447" s="10" t="s">
        <v>1987</v>
      </c>
      <c r="H447" s="10" t="s">
        <v>118</v>
      </c>
      <c r="I447" s="10" t="s">
        <v>119</v>
      </c>
      <c r="J447" s="10" t="s">
        <v>4147</v>
      </c>
      <c r="K447" s="10" t="s">
        <v>4148</v>
      </c>
      <c r="L447" s="10" t="str">
        <f t="shared" si="58"/>
        <v>CLARA MATILDE ESPINEL GOMEZ___</v>
      </c>
      <c r="M447" s="10" t="s">
        <v>122</v>
      </c>
      <c r="N447" s="93">
        <v>35464242</v>
      </c>
      <c r="O447" s="132"/>
      <c r="P447" s="10" t="s">
        <v>123</v>
      </c>
      <c r="Q447" s="10" t="s">
        <v>124</v>
      </c>
      <c r="R447" t="s">
        <v>4149</v>
      </c>
      <c r="T447" s="10"/>
      <c r="U447" s="10"/>
      <c r="V447" s="22"/>
      <c r="W447" s="10"/>
      <c r="X447" s="10"/>
      <c r="Y447" s="10"/>
      <c r="Z447" s="22"/>
      <c r="AA447" s="22">
        <v>0</v>
      </c>
      <c r="AB447" s="118">
        <v>5</v>
      </c>
      <c r="AD447" s="99">
        <v>44398</v>
      </c>
      <c r="AE447" s="108">
        <v>44400</v>
      </c>
      <c r="AG447" s="14">
        <v>44552</v>
      </c>
      <c r="AH447" s="2">
        <f t="shared" ref="AH447:AH510" si="63">IFERROR((AI447/AB447), )</f>
        <v>2200000</v>
      </c>
      <c r="AI447" s="113">
        <v>11000000</v>
      </c>
      <c r="AJ447" t="s">
        <v>4150</v>
      </c>
      <c r="AK447" s="2" t="s">
        <v>129</v>
      </c>
      <c r="AL447" s="10">
        <v>494</v>
      </c>
      <c r="AM447" s="2" t="s">
        <v>4151</v>
      </c>
      <c r="AN447" s="2" t="s">
        <v>4152</v>
      </c>
      <c r="AO447" s="10" t="s">
        <v>131</v>
      </c>
      <c r="AP447" s="24" t="s">
        <v>3534</v>
      </c>
      <c r="AQ447" s="24">
        <v>2</v>
      </c>
      <c r="AR447" s="10">
        <f>IFERROR(VLOOKUP(AQ447,PROGRAMAS!D177:E234,2,0), )</f>
        <v>0</v>
      </c>
      <c r="AS447" s="10">
        <v>33</v>
      </c>
      <c r="AT447" s="10" t="str">
        <f>IFERROR(VLOOKUP(AS447,PROGRAMAS!B2:C59,2,0), )</f>
        <v>Más árboles y más y mejor espacio público</v>
      </c>
      <c r="AU447" s="10">
        <v>2126</v>
      </c>
      <c r="AV447" s="10" t="str">
        <f>IFERROR(VLOOKUP(AU447,PROGRAMAS!G2:I24,2,0), )</f>
        <v>TEUSAQUILLO SIEMBRA ÁRBOLES Y RESPIRA OXÍGENO</v>
      </c>
      <c r="AW447" s="22"/>
      <c r="AX447" s="22"/>
      <c r="AY447" s="22"/>
      <c r="AZ447" s="22"/>
      <c r="BA447" s="22"/>
      <c r="BB447" s="22"/>
      <c r="BC447" s="22"/>
      <c r="BN447" s="5"/>
      <c r="BY447" s="113">
        <v>0</v>
      </c>
      <c r="CO447" s="5">
        <f t="shared" si="59"/>
        <v>0</v>
      </c>
      <c r="CP447" s="77">
        <f t="shared" si="60"/>
        <v>0</v>
      </c>
      <c r="CQ447" s="77">
        <f t="shared" si="61"/>
        <v>0</v>
      </c>
      <c r="CR447" s="117">
        <v>44552</v>
      </c>
      <c r="CS447" s="5">
        <f t="shared" si="62"/>
        <v>11000000</v>
      </c>
      <c r="CT447" s="5"/>
      <c r="CU447" s="10"/>
      <c r="CW447" s="10" t="s">
        <v>132</v>
      </c>
      <c r="CX447" s="10" t="s">
        <v>133</v>
      </c>
      <c r="CZ447" s="10" t="s">
        <v>134</v>
      </c>
      <c r="DA447" s="10" t="s">
        <v>1458</v>
      </c>
      <c r="DB447" s="122" t="s">
        <v>4153</v>
      </c>
      <c r="DC447" s="122" t="s">
        <v>4154</v>
      </c>
    </row>
    <row r="448" spans="1:108" ht="16.5" customHeight="1">
      <c r="A448" s="147">
        <v>130</v>
      </c>
      <c r="B448" s="10">
        <v>2021</v>
      </c>
      <c r="C448" s="16" t="s">
        <v>4155</v>
      </c>
      <c r="D448" s="140" t="s">
        <v>4156</v>
      </c>
      <c r="E448" s="198" t="s">
        <v>4157</v>
      </c>
      <c r="G448" s="10" t="s">
        <v>1987</v>
      </c>
      <c r="H448" s="10" t="s">
        <v>118</v>
      </c>
      <c r="I448" s="10" t="s">
        <v>119</v>
      </c>
      <c r="J448" s="10" t="s">
        <v>4158</v>
      </c>
      <c r="K448" s="10" t="s">
        <v>4159</v>
      </c>
      <c r="L448" s="10" t="str">
        <f t="shared" si="58"/>
        <v>SANDRA MILENA SANCHEZ CASTRO___</v>
      </c>
      <c r="M448" s="10" t="s">
        <v>122</v>
      </c>
      <c r="N448" s="93">
        <v>52767159</v>
      </c>
      <c r="O448" s="132"/>
      <c r="P448" s="10" t="s">
        <v>123</v>
      </c>
      <c r="Q448" s="10" t="s">
        <v>124</v>
      </c>
      <c r="R448" t="s">
        <v>125</v>
      </c>
      <c r="T448" s="10"/>
      <c r="U448" s="10"/>
      <c r="V448" s="22"/>
      <c r="W448" s="10"/>
      <c r="X448" s="10"/>
      <c r="Y448" s="10"/>
      <c r="Z448" s="22">
        <v>3004762840</v>
      </c>
      <c r="AA448" s="22">
        <v>0</v>
      </c>
      <c r="AB448" s="118">
        <v>5</v>
      </c>
      <c r="AC448" s="10"/>
      <c r="AD448" s="99">
        <v>44418</v>
      </c>
      <c r="AE448" s="108">
        <v>44327</v>
      </c>
      <c r="AG448" s="14">
        <v>44561</v>
      </c>
      <c r="AH448" s="2">
        <f t="shared" si="63"/>
        <v>2053333.2</v>
      </c>
      <c r="AI448" s="113">
        <v>10266666</v>
      </c>
      <c r="AJ448" t="s">
        <v>4160</v>
      </c>
      <c r="AK448" s="2" t="s">
        <v>129</v>
      </c>
      <c r="AL448" s="10">
        <v>521</v>
      </c>
      <c r="AM448" s="2" t="s">
        <v>4161</v>
      </c>
      <c r="AN448" s="2" t="s">
        <v>4162</v>
      </c>
      <c r="AO448" s="10" t="s">
        <v>131</v>
      </c>
      <c r="AP448" s="24" t="s">
        <v>3588</v>
      </c>
      <c r="AQ448" s="24">
        <v>2</v>
      </c>
      <c r="AR448" s="10">
        <f>IFERROR(VLOOKUP(AQ448,PROGRAMAS!D178:E235,2,0), )</f>
        <v>0</v>
      </c>
      <c r="AS448" s="10">
        <v>34</v>
      </c>
      <c r="AT448" s="10" t="str">
        <f>IFERROR(VLOOKUP(AS448,PROGRAMAS!B2:C59,2,0), )</f>
        <v>Bogotá protectora de los animales</v>
      </c>
      <c r="AU448" s="10">
        <v>2142</v>
      </c>
      <c r="AV448" s="10" t="str">
        <f>IFERROR(VLOOKUP(AU448,PROGRAMAS!G2:I24,2,0), )</f>
        <v>TEUSAQUILLO RESPIRA BIENESTAR POR LOS ANIMALES</v>
      </c>
      <c r="AW448" s="22"/>
      <c r="AX448" s="22"/>
      <c r="AY448" s="22"/>
      <c r="AZ448" s="22"/>
      <c r="BA448" s="22"/>
      <c r="BB448" s="22"/>
      <c r="BC448" s="22"/>
      <c r="BN448" s="5"/>
      <c r="BY448" s="113">
        <v>0</v>
      </c>
      <c r="CO448" s="5">
        <f t="shared" si="59"/>
        <v>0</v>
      </c>
      <c r="CP448" s="77">
        <f t="shared" si="60"/>
        <v>0</v>
      </c>
      <c r="CQ448" s="77">
        <f t="shared" si="61"/>
        <v>0</v>
      </c>
      <c r="CR448" s="117">
        <v>44561</v>
      </c>
      <c r="CS448" s="5">
        <f t="shared" si="62"/>
        <v>10266666</v>
      </c>
      <c r="CT448" s="5"/>
      <c r="CU448" s="10"/>
      <c r="CW448" s="10" t="s">
        <v>132</v>
      </c>
      <c r="CX448" s="10" t="s">
        <v>133</v>
      </c>
      <c r="CZ448" s="10" t="s">
        <v>4141</v>
      </c>
      <c r="DA448" s="10" t="s">
        <v>4163</v>
      </c>
      <c r="DB448" s="122" t="s">
        <v>4164</v>
      </c>
      <c r="DC448" s="122" t="s">
        <v>4165</v>
      </c>
    </row>
    <row r="449" spans="1:108" ht="16.5" customHeight="1">
      <c r="A449" s="147" t="s">
        <v>1412</v>
      </c>
      <c r="B449" s="10">
        <v>2021</v>
      </c>
      <c r="C449" s="16" t="s">
        <v>4166</v>
      </c>
      <c r="D449" s="140" t="s">
        <v>4167</v>
      </c>
      <c r="E449" s="210" t="s">
        <v>4168</v>
      </c>
      <c r="G449" s="10" t="s">
        <v>1987</v>
      </c>
      <c r="H449" s="10" t="s">
        <v>118</v>
      </c>
      <c r="I449" s="10" t="s">
        <v>1883</v>
      </c>
      <c r="J449" s="10" t="s">
        <v>4169</v>
      </c>
      <c r="K449" s="10" t="s">
        <v>4170</v>
      </c>
      <c r="L449" s="10" t="str">
        <f t="shared" si="58"/>
        <v>Empresa de Telecomunicaciones de Bogota ETB SA ESP___</v>
      </c>
      <c r="M449" s="10" t="s">
        <v>1849</v>
      </c>
      <c r="N449" s="93">
        <v>899999115</v>
      </c>
      <c r="O449" s="132">
        <v>8</v>
      </c>
      <c r="P449" s="10" t="s">
        <v>123</v>
      </c>
      <c r="Q449" s="10" t="s">
        <v>1850</v>
      </c>
      <c r="R449" s="10" t="s">
        <v>1851</v>
      </c>
      <c r="T449" s="10" t="s">
        <v>4171</v>
      </c>
      <c r="U449" s="10" t="s">
        <v>122</v>
      </c>
      <c r="V449" s="22">
        <v>80504362</v>
      </c>
      <c r="W449" s="10" t="s">
        <v>4172</v>
      </c>
      <c r="X449" s="10"/>
      <c r="Y449" s="10"/>
      <c r="Z449" s="22">
        <v>2423773</v>
      </c>
      <c r="AA449" s="22">
        <v>1</v>
      </c>
      <c r="AB449" s="118">
        <v>12</v>
      </c>
      <c r="AC449" s="10"/>
      <c r="AD449" s="99">
        <v>44433</v>
      </c>
      <c r="AE449" s="108">
        <v>44438</v>
      </c>
      <c r="AG449" s="14">
        <v>44802</v>
      </c>
      <c r="AH449" s="2">
        <f t="shared" si="63"/>
        <v>2779536.5833333335</v>
      </c>
      <c r="AI449" s="113">
        <v>33354439</v>
      </c>
      <c r="AJ449" s="11" t="s">
        <v>1854</v>
      </c>
      <c r="AK449" s="11" t="s">
        <v>1854</v>
      </c>
      <c r="AL449" s="10">
        <v>539</v>
      </c>
      <c r="AM449" s="2" t="s">
        <v>4173</v>
      </c>
      <c r="AN449" s="145">
        <v>44439</v>
      </c>
      <c r="AO449" s="10" t="s">
        <v>1856</v>
      </c>
      <c r="AP449" s="24" t="s">
        <v>4174</v>
      </c>
      <c r="AQ449" s="24" t="s">
        <v>1857</v>
      </c>
      <c r="AR449" s="10">
        <f>IFERROR(VLOOKUP(AQ449,PROGRAMAS!D179:E236,2,0), )</f>
        <v>0</v>
      </c>
      <c r="AS449" s="10">
        <v>0</v>
      </c>
      <c r="AT449" s="10">
        <f>IFERROR(VLOOKUP(AS449,PROGRAMAS!B2:C59,2,0), )</f>
        <v>0</v>
      </c>
      <c r="AU449" s="10">
        <v>0</v>
      </c>
      <c r="AV449" s="10">
        <f>IFERROR(VLOOKUP(AU449,PROGRAMAS!G2:I24,2,0), )</f>
        <v>0</v>
      </c>
      <c r="AW449" s="22"/>
      <c r="AX449" s="22"/>
      <c r="AY449" s="22"/>
      <c r="AZ449" s="22"/>
      <c r="BA449" s="22"/>
      <c r="BB449" s="22"/>
      <c r="BC449" s="22"/>
      <c r="BN449" s="5"/>
      <c r="BY449" s="113">
        <v>0</v>
      </c>
      <c r="CO449" s="5">
        <f t="shared" si="59"/>
        <v>0</v>
      </c>
      <c r="CP449" s="77">
        <f t="shared" si="60"/>
        <v>0</v>
      </c>
      <c r="CQ449" s="77">
        <f t="shared" si="61"/>
        <v>0</v>
      </c>
      <c r="CR449" s="14">
        <v>44802</v>
      </c>
      <c r="CS449" s="5">
        <f t="shared" si="62"/>
        <v>33354439</v>
      </c>
      <c r="CT449" s="5"/>
      <c r="CU449" s="10"/>
      <c r="CW449" s="10" t="s">
        <v>132</v>
      </c>
      <c r="CX449" s="10" t="s">
        <v>133</v>
      </c>
      <c r="CZ449" s="10" t="s">
        <v>134</v>
      </c>
      <c r="DA449" s="10" t="s">
        <v>4175</v>
      </c>
      <c r="DB449" s="122" t="s">
        <v>4176</v>
      </c>
      <c r="DC449" s="122" t="s">
        <v>4002</v>
      </c>
      <c r="DD449" t="s">
        <v>4177</v>
      </c>
    </row>
    <row r="450" spans="1:108" ht="16.5" customHeight="1">
      <c r="A450" s="147">
        <v>132</v>
      </c>
      <c r="B450" s="10">
        <v>2021</v>
      </c>
      <c r="C450" s="16" t="s">
        <v>4178</v>
      </c>
      <c r="D450" s="140" t="s">
        <v>4179</v>
      </c>
      <c r="E450" s="198" t="s">
        <v>4180</v>
      </c>
      <c r="G450" s="10" t="s">
        <v>1987</v>
      </c>
      <c r="H450" s="10" t="s">
        <v>1865</v>
      </c>
      <c r="I450" s="10" t="s">
        <v>2078</v>
      </c>
      <c r="J450" s="10" t="s">
        <v>4181</v>
      </c>
      <c r="K450" s="10" t="s">
        <v>4182</v>
      </c>
      <c r="L450" s="10" t="str">
        <f t="shared" si="58"/>
        <v>FUNDACION GRUPO PRODESARROLLO___</v>
      </c>
      <c r="M450" s="10" t="s">
        <v>1849</v>
      </c>
      <c r="N450" s="93">
        <v>901356338</v>
      </c>
      <c r="O450" s="132">
        <v>0</v>
      </c>
      <c r="P450" t="s">
        <v>709</v>
      </c>
      <c r="Q450" s="10" t="s">
        <v>3998</v>
      </c>
      <c r="R450" s="10" t="s">
        <v>1851</v>
      </c>
      <c r="S450" s="10"/>
      <c r="T450" s="10" t="s">
        <v>4183</v>
      </c>
      <c r="U450" s="10" t="s">
        <v>364</v>
      </c>
      <c r="V450" s="22">
        <v>37085059</v>
      </c>
      <c r="W450" s="10" t="s">
        <v>4184</v>
      </c>
      <c r="X450" s="10"/>
      <c r="Y450" s="10"/>
      <c r="Z450" s="22">
        <v>3148173799</v>
      </c>
      <c r="AA450" s="22">
        <v>6</v>
      </c>
      <c r="AB450" s="118">
        <v>3</v>
      </c>
      <c r="AD450" s="99">
        <v>44432</v>
      </c>
      <c r="AE450" s="108">
        <v>44434</v>
      </c>
      <c r="AG450" s="14">
        <v>44557</v>
      </c>
      <c r="AH450" s="2">
        <f t="shared" si="63"/>
        <v>15063033.333333334</v>
      </c>
      <c r="AI450" s="113">
        <v>45189100</v>
      </c>
      <c r="AJ450" t="s">
        <v>4185</v>
      </c>
      <c r="AK450" s="2" t="s">
        <v>129</v>
      </c>
      <c r="AL450" s="10">
        <v>533</v>
      </c>
      <c r="AM450" s="2" t="s">
        <v>4186</v>
      </c>
      <c r="AN450" s="2" t="s">
        <v>4187</v>
      </c>
      <c r="AO450" s="10" t="s">
        <v>131</v>
      </c>
      <c r="AP450" s="24" t="s">
        <v>3472</v>
      </c>
      <c r="AQ450" s="24">
        <v>5</v>
      </c>
      <c r="AR450" s="10">
        <f>IFERROR(VLOOKUP(AQ450,PROGRAMAS!D180:E237,2,0), )</f>
        <v>0</v>
      </c>
      <c r="AS450" s="10">
        <v>55</v>
      </c>
      <c r="AT450" s="10" t="str">
        <f>IFERROR(VLOOKUP(AS450,PROGRAMAS!B2:C59,2,0), )</f>
        <v>Fortalecimiento de cultura ciudadana y su institucionalidad</v>
      </c>
      <c r="AU450" s="10">
        <v>2158</v>
      </c>
      <c r="AV450" s="10" t="str">
        <f>IFERROR(VLOOKUP(AU450,PROGRAMAS!G2:I24,2,0), )</f>
        <v>TEUSAQUILLO, UN NUEVO CONTRATO SOCIAL PARA LA PARTICIPACIÓN</v>
      </c>
      <c r="AW450" s="22"/>
      <c r="AX450" s="22">
        <v>1</v>
      </c>
      <c r="AY450" s="22"/>
      <c r="AZ450" s="22"/>
      <c r="BA450" s="22"/>
      <c r="BB450" s="22"/>
      <c r="BC450" s="22"/>
      <c r="BN450" s="5"/>
      <c r="BY450" s="113">
        <v>0</v>
      </c>
      <c r="BZ450" s="24">
        <v>3</v>
      </c>
      <c r="CA450" s="24">
        <v>0</v>
      </c>
      <c r="CB450" s="145">
        <v>44647</v>
      </c>
      <c r="CE450" s="2">
        <v>0</v>
      </c>
      <c r="CF450" s="24">
        <v>1</v>
      </c>
      <c r="CG450" s="24">
        <v>0</v>
      </c>
      <c r="CH450" s="145">
        <v>44678</v>
      </c>
      <c r="CK450" s="2">
        <v>0</v>
      </c>
      <c r="CL450" s="24">
        <v>0</v>
      </c>
      <c r="CM450" s="24">
        <v>15</v>
      </c>
      <c r="CN450" s="145">
        <v>44703</v>
      </c>
      <c r="CO450" s="5">
        <f t="shared" si="59"/>
        <v>0</v>
      </c>
      <c r="CP450" s="77">
        <f t="shared" si="60"/>
        <v>4</v>
      </c>
      <c r="CQ450" s="77">
        <f t="shared" si="61"/>
        <v>15</v>
      </c>
      <c r="CR450" s="117">
        <v>44703</v>
      </c>
      <c r="CS450" s="5">
        <f t="shared" si="62"/>
        <v>45189100</v>
      </c>
      <c r="CT450" s="5"/>
      <c r="CU450" s="10"/>
      <c r="CW450" s="10" t="s">
        <v>132</v>
      </c>
      <c r="CX450" s="10" t="s">
        <v>133</v>
      </c>
      <c r="CZ450" s="10" t="s">
        <v>3034</v>
      </c>
      <c r="DA450" s="10" t="s">
        <v>4188</v>
      </c>
      <c r="DB450" s="122" t="s">
        <v>4189</v>
      </c>
      <c r="DC450" s="122" t="s">
        <v>4143</v>
      </c>
    </row>
    <row r="451" spans="1:108" ht="16.5" customHeight="1">
      <c r="A451" s="147">
        <v>133</v>
      </c>
      <c r="B451" s="10">
        <v>2021</v>
      </c>
      <c r="C451" s="16" t="s">
        <v>4190</v>
      </c>
      <c r="D451" s="140" t="s">
        <v>4191</v>
      </c>
      <c r="E451" s="198" t="s">
        <v>4192</v>
      </c>
      <c r="G451" s="10" t="s">
        <v>1881</v>
      </c>
      <c r="H451" s="10" t="s">
        <v>1865</v>
      </c>
      <c r="I451" s="10" t="s">
        <v>2078</v>
      </c>
      <c r="J451" s="10" t="s">
        <v>4193</v>
      </c>
      <c r="K451" s="10" t="s">
        <v>4194</v>
      </c>
      <c r="L451" s="10" t="str">
        <f t="shared" si="58"/>
        <v>KITS DEPORTIVOS-ABOVE___</v>
      </c>
      <c r="M451" s="10" t="s">
        <v>1849</v>
      </c>
      <c r="N451" s="93">
        <v>900838665</v>
      </c>
      <c r="O451" s="132">
        <v>1</v>
      </c>
      <c r="P451" s="10" t="s">
        <v>123</v>
      </c>
      <c r="Q451" s="10" t="s">
        <v>1850</v>
      </c>
      <c r="R451" s="10" t="s">
        <v>1851</v>
      </c>
      <c r="S451" s="10"/>
      <c r="T451" s="10" t="s">
        <v>4195</v>
      </c>
      <c r="U451" s="10" t="s">
        <v>364</v>
      </c>
      <c r="V451" s="22">
        <v>72096684</v>
      </c>
      <c r="W451" s="10" t="s">
        <v>4172</v>
      </c>
      <c r="X451" s="10"/>
      <c r="Y451" s="10"/>
      <c r="Z451" s="22">
        <v>5800342</v>
      </c>
      <c r="AA451" s="22">
        <v>17</v>
      </c>
      <c r="AB451" s="118">
        <v>3</v>
      </c>
      <c r="AC451" s="10"/>
      <c r="AD451" s="99">
        <v>44433</v>
      </c>
      <c r="AE451" s="108">
        <v>44441</v>
      </c>
      <c r="AG451" s="14">
        <v>44552</v>
      </c>
      <c r="AH451" s="2">
        <f t="shared" si="63"/>
        <v>53573333.333333336</v>
      </c>
      <c r="AI451" s="113">
        <v>160720000</v>
      </c>
      <c r="AJ451" t="s">
        <v>4196</v>
      </c>
      <c r="AK451" s="2" t="s">
        <v>4197</v>
      </c>
      <c r="AL451" s="10">
        <v>538</v>
      </c>
      <c r="AM451" s="2" t="s">
        <v>4198</v>
      </c>
      <c r="AN451" s="2" t="s">
        <v>4187</v>
      </c>
      <c r="AO451" s="10" t="s">
        <v>131</v>
      </c>
      <c r="AP451" s="24" t="s">
        <v>3190</v>
      </c>
      <c r="AQ451" s="24">
        <v>1</v>
      </c>
      <c r="AR451" s="10">
        <f>IFERROR(VLOOKUP(AQ451,PROGRAMAS!D181:E238,2,0), )</f>
        <v>0</v>
      </c>
      <c r="AS451" s="10">
        <v>20</v>
      </c>
      <c r="AT451" s="10" t="str">
        <f>IFERROR(VLOOKUP(AS451,PROGRAMAS!B2:C59,2,0), )</f>
        <v>Bogotá, referente en cultura, deporte, recreación y actividad física, con parques para el desarrollo y la salud</v>
      </c>
      <c r="AU451" s="10">
        <v>2072</v>
      </c>
      <c r="AV451" s="10" t="str">
        <f>IFERROR(VLOOKUP(AU451,PROGRAMAS!G2:I24,2,0), )</f>
        <v>TEUSAQUILLO REFERENTE EN DEPORTE, RECREACIÓN Y ACTIVIDAD FÍSICA.</v>
      </c>
      <c r="AW451" s="22"/>
      <c r="AX451" s="22">
        <v>5</v>
      </c>
      <c r="AY451" s="22"/>
      <c r="AZ451" s="22">
        <v>1</v>
      </c>
      <c r="BA451" s="22"/>
      <c r="BB451" s="22"/>
      <c r="BC451" s="22"/>
      <c r="BG451" s="71">
        <v>44547</v>
      </c>
      <c r="BK451" s="71">
        <v>44624</v>
      </c>
      <c r="BN451" s="5"/>
      <c r="BY451" s="113">
        <v>0</v>
      </c>
      <c r="BZ451" s="24">
        <v>1</v>
      </c>
      <c r="CA451" s="24">
        <v>6</v>
      </c>
      <c r="CE451" s="2">
        <v>0</v>
      </c>
      <c r="CF451" s="24">
        <v>0</v>
      </c>
      <c r="CG451" s="24">
        <v>28</v>
      </c>
      <c r="CH451" s="145">
        <v>44694</v>
      </c>
      <c r="CK451" s="2">
        <v>0</v>
      </c>
      <c r="CL451" s="24">
        <v>1</v>
      </c>
      <c r="CM451" s="24">
        <v>33</v>
      </c>
      <c r="CN451" s="145">
        <v>44757</v>
      </c>
      <c r="CO451" s="5">
        <f t="shared" si="59"/>
        <v>0</v>
      </c>
      <c r="CP451" s="77">
        <f t="shared" si="60"/>
        <v>2</v>
      </c>
      <c r="CQ451" s="77">
        <f t="shared" si="61"/>
        <v>67</v>
      </c>
      <c r="CR451" s="117">
        <v>44758</v>
      </c>
      <c r="CS451" s="5">
        <f t="shared" si="62"/>
        <v>160720000</v>
      </c>
      <c r="CT451" s="5"/>
      <c r="CU451" s="10"/>
      <c r="CW451" s="10" t="s">
        <v>132</v>
      </c>
      <c r="CX451" s="10" t="s">
        <v>133</v>
      </c>
      <c r="CZ451" s="10" t="s">
        <v>260</v>
      </c>
      <c r="DA451" s="10" t="s">
        <v>4199</v>
      </c>
      <c r="DB451" s="122" t="s">
        <v>4200</v>
      </c>
      <c r="DC451" s="122" t="s">
        <v>4143</v>
      </c>
    </row>
    <row r="452" spans="1:108" ht="16.5" customHeight="1">
      <c r="A452" s="147">
        <v>134</v>
      </c>
      <c r="B452" s="10">
        <v>2021</v>
      </c>
      <c r="C452" s="16" t="s">
        <v>4201</v>
      </c>
      <c r="D452" s="140" t="s">
        <v>4202</v>
      </c>
      <c r="E452" s="198" t="s">
        <v>4203</v>
      </c>
      <c r="G452" s="10" t="s">
        <v>1987</v>
      </c>
      <c r="H452" s="10" t="s">
        <v>118</v>
      </c>
      <c r="I452" s="10" t="s">
        <v>119</v>
      </c>
      <c r="J452" s="10" t="s">
        <v>4204</v>
      </c>
      <c r="K452" s="10" t="s">
        <v>3424</v>
      </c>
      <c r="L452" s="10" t="str">
        <f t="shared" si="58"/>
        <v>FRANCISCO JAVIER GRANADOS GUTIERREZ___</v>
      </c>
      <c r="M452" s="10" t="s">
        <v>122</v>
      </c>
      <c r="N452" s="93">
        <v>79796420</v>
      </c>
      <c r="O452" s="132"/>
      <c r="P452" s="10" t="s">
        <v>123</v>
      </c>
      <c r="Q452" s="10" t="s">
        <v>124</v>
      </c>
      <c r="R452" t="s">
        <v>4205</v>
      </c>
      <c r="T452" s="10"/>
      <c r="U452" s="10"/>
      <c r="V452" s="22"/>
      <c r="W452" s="10"/>
      <c r="X452" s="10"/>
      <c r="Y452" s="10"/>
      <c r="Z452" s="22">
        <v>3066809</v>
      </c>
      <c r="AA452" s="22">
        <v>0</v>
      </c>
      <c r="AB452" s="118">
        <v>1</v>
      </c>
      <c r="AD452" s="99">
        <v>44432</v>
      </c>
      <c r="AE452" s="108">
        <v>44434</v>
      </c>
      <c r="AG452" s="14">
        <v>44464</v>
      </c>
      <c r="AH452" s="2">
        <f t="shared" si="63"/>
        <v>5500000</v>
      </c>
      <c r="AI452" s="113">
        <v>5500000</v>
      </c>
      <c r="AJ452" t="s">
        <v>4206</v>
      </c>
      <c r="AK452" s="2" t="s">
        <v>4207</v>
      </c>
      <c r="AL452" s="10">
        <v>535</v>
      </c>
      <c r="AM452" s="2" t="s">
        <v>4208</v>
      </c>
      <c r="AN452" s="2" t="s">
        <v>4187</v>
      </c>
      <c r="AO452" s="10" t="s">
        <v>131</v>
      </c>
      <c r="AP452" s="24" t="s">
        <v>4209</v>
      </c>
      <c r="AQ452" s="24">
        <v>5</v>
      </c>
      <c r="AR452" s="10">
        <f>IFERROR(VLOOKUP(AQ452,PROGRAMAS!D182:E239,2,0), )</f>
        <v>0</v>
      </c>
      <c r="AS452" s="10">
        <v>57</v>
      </c>
      <c r="AT452" s="10" t="str">
        <f>IFERROR(VLOOKUP(AS452,PROGRAMAS!B2:C59,2,0), )</f>
        <v>Gestión pública local</v>
      </c>
      <c r="AU452" s="10">
        <v>2169</v>
      </c>
      <c r="AV452" s="10" t="str">
        <f>IFERROR(VLOOKUP(AU452,PROGRAMAS!G2:I24,2,0), )</f>
        <v>FORTALECIMIENTO INSTITUCIONAL Y RENDICIÓN DE CUENTAS</v>
      </c>
      <c r="AW452" s="22"/>
      <c r="AX452" s="22"/>
      <c r="AY452" s="22"/>
      <c r="AZ452" s="22">
        <v>1</v>
      </c>
      <c r="BA452" s="22"/>
      <c r="BB452" s="22"/>
      <c r="BC452" s="22"/>
      <c r="BG452" s="71">
        <v>44462</v>
      </c>
      <c r="BK452" s="71">
        <v>44491</v>
      </c>
      <c r="BN452" s="5"/>
      <c r="BY452" s="113">
        <v>0</v>
      </c>
      <c r="CO452" s="5">
        <f t="shared" si="59"/>
        <v>0</v>
      </c>
      <c r="CP452" s="77">
        <f t="shared" si="60"/>
        <v>0</v>
      </c>
      <c r="CQ452" s="77">
        <f t="shared" si="61"/>
        <v>0</v>
      </c>
      <c r="CR452" s="117">
        <v>44492</v>
      </c>
      <c r="CS452" s="5">
        <f t="shared" si="62"/>
        <v>5500000</v>
      </c>
      <c r="CT452" s="5"/>
      <c r="CU452" s="10"/>
      <c r="CW452" s="10" t="s">
        <v>132</v>
      </c>
      <c r="CX452" s="10" t="s">
        <v>133</v>
      </c>
      <c r="CZ452" s="10" t="s">
        <v>3034</v>
      </c>
      <c r="DA452" s="10" t="s">
        <v>4210</v>
      </c>
      <c r="DB452" s="122" t="s">
        <v>4211</v>
      </c>
      <c r="DC452" s="122" t="s">
        <v>4212</v>
      </c>
    </row>
    <row r="453" spans="1:108" ht="16.5" customHeight="1">
      <c r="A453" s="147">
        <v>135</v>
      </c>
      <c r="B453" s="10">
        <v>2021</v>
      </c>
      <c r="C453" s="16" t="s">
        <v>4213</v>
      </c>
      <c r="D453" s="140" t="s">
        <v>4214</v>
      </c>
      <c r="E453" s="198" t="s">
        <v>4215</v>
      </c>
      <c r="G453" s="10" t="s">
        <v>1987</v>
      </c>
      <c r="H453" s="10" t="s">
        <v>118</v>
      </c>
      <c r="I453" s="10" t="s">
        <v>119</v>
      </c>
      <c r="J453" s="10" t="s">
        <v>4216</v>
      </c>
      <c r="K453" s="10" t="s">
        <v>4217</v>
      </c>
      <c r="L453" s="10" t="str">
        <f t="shared" si="58"/>
        <v>FRANCISCO JAVIER BARONA DUQUE___</v>
      </c>
      <c r="M453" s="10" t="s">
        <v>122</v>
      </c>
      <c r="N453" s="93">
        <v>79729592</v>
      </c>
      <c r="O453" s="132"/>
      <c r="P453" s="10" t="s">
        <v>123</v>
      </c>
      <c r="Q453" s="10" t="s">
        <v>124</v>
      </c>
      <c r="R453" t="s">
        <v>4218</v>
      </c>
      <c r="T453" s="10"/>
      <c r="U453" s="10"/>
      <c r="V453" s="22"/>
      <c r="W453" s="10"/>
      <c r="X453" s="10"/>
      <c r="Y453" s="10"/>
      <c r="Z453" s="22">
        <v>3017551888</v>
      </c>
      <c r="AA453" s="22">
        <v>0</v>
      </c>
      <c r="AB453" s="118">
        <v>1</v>
      </c>
      <c r="AC453" s="10"/>
      <c r="AD453" s="99">
        <v>44433</v>
      </c>
      <c r="AE453" s="108">
        <v>44434</v>
      </c>
      <c r="AG453" s="14">
        <v>44464</v>
      </c>
      <c r="AH453" s="2">
        <f t="shared" si="63"/>
        <v>4400000</v>
      </c>
      <c r="AI453" s="113">
        <v>4400000</v>
      </c>
      <c r="AJ453" t="s">
        <v>4219</v>
      </c>
      <c r="AK453" s="2" t="s">
        <v>129</v>
      </c>
      <c r="AL453" s="10">
        <v>537</v>
      </c>
      <c r="AM453" s="149"/>
      <c r="AN453" s="149"/>
      <c r="AO453" s="10" t="s">
        <v>131</v>
      </c>
      <c r="AP453" s="24" t="s">
        <v>3210</v>
      </c>
      <c r="AQ453" s="24">
        <v>5</v>
      </c>
      <c r="AR453" s="10">
        <f>IFERROR(VLOOKUP(AQ453,PROGRAMAS!D183:E240,2,0), )</f>
        <v>0</v>
      </c>
      <c r="AS453" s="10">
        <v>57</v>
      </c>
      <c r="AT453" s="10" t="str">
        <f>IFERROR(VLOOKUP(AS453,PROGRAMAS!B2:C59,2,0), )</f>
        <v>Gestión pública local</v>
      </c>
      <c r="AU453" s="10">
        <v>2169</v>
      </c>
      <c r="AV453" s="10" t="str">
        <f>IFERROR(VLOOKUP(AU453,PROGRAMAS!G2:I24,2,0), )</f>
        <v>FORTALECIMIENTO INSTITUCIONAL Y RENDICIÓN DE CUENTAS</v>
      </c>
      <c r="AW453" s="22"/>
      <c r="AX453" s="22"/>
      <c r="AY453" s="22"/>
      <c r="AZ453" s="22">
        <v>1</v>
      </c>
      <c r="BA453" s="22"/>
      <c r="BB453" s="22"/>
      <c r="BC453" s="22"/>
      <c r="BG453" s="71">
        <v>44462</v>
      </c>
      <c r="BK453" s="71">
        <v>44490</v>
      </c>
      <c r="BN453" s="5"/>
      <c r="BY453" s="113">
        <v>0</v>
      </c>
      <c r="CO453" s="5">
        <f t="shared" si="59"/>
        <v>0</v>
      </c>
      <c r="CP453" s="77">
        <f t="shared" si="60"/>
        <v>0</v>
      </c>
      <c r="CQ453" s="77">
        <f t="shared" si="61"/>
        <v>0</v>
      </c>
      <c r="CR453" s="117">
        <v>44492</v>
      </c>
      <c r="CS453" s="5">
        <f t="shared" si="62"/>
        <v>4400000</v>
      </c>
      <c r="CT453" s="5"/>
      <c r="CU453" s="10"/>
      <c r="CW453" s="10" t="s">
        <v>132</v>
      </c>
      <c r="CX453" s="10" t="s">
        <v>133</v>
      </c>
      <c r="CZ453" s="10" t="s">
        <v>3034</v>
      </c>
      <c r="DA453" s="10" t="s">
        <v>4210</v>
      </c>
      <c r="DB453" s="122" t="s">
        <v>4211</v>
      </c>
      <c r="DC453" s="122" t="s">
        <v>4212</v>
      </c>
    </row>
    <row r="454" spans="1:108" ht="16.5" customHeight="1">
      <c r="A454" s="147">
        <v>136</v>
      </c>
      <c r="B454" s="10">
        <v>2021</v>
      </c>
      <c r="C454" s="16" t="s">
        <v>4220</v>
      </c>
      <c r="D454" s="140" t="s">
        <v>4221</v>
      </c>
      <c r="E454" s="198" t="s">
        <v>4222</v>
      </c>
      <c r="G454" s="10" t="s">
        <v>1987</v>
      </c>
      <c r="H454" s="10" t="s">
        <v>118</v>
      </c>
      <c r="I454" s="10" t="s">
        <v>119</v>
      </c>
      <c r="J454" s="10" t="s">
        <v>4223</v>
      </c>
      <c r="K454" s="10" t="s">
        <v>4224</v>
      </c>
      <c r="L454" s="10" t="str">
        <f t="shared" si="58"/>
        <v>LUIS FERNANDO GARCIA GONZALES___</v>
      </c>
      <c r="M454" s="10" t="s">
        <v>122</v>
      </c>
      <c r="N454" s="93">
        <v>806664711</v>
      </c>
      <c r="O454" s="132"/>
      <c r="P454" s="10" t="s">
        <v>123</v>
      </c>
      <c r="Q454" s="10" t="s">
        <v>124</v>
      </c>
      <c r="R454" t="s">
        <v>4225</v>
      </c>
      <c r="T454" s="10"/>
      <c r="U454" s="10"/>
      <c r="V454" s="22"/>
      <c r="W454" s="10"/>
      <c r="X454" s="10"/>
      <c r="Y454" s="10"/>
      <c r="Z454" s="92">
        <v>8640181</v>
      </c>
      <c r="AA454" s="22">
        <v>0</v>
      </c>
      <c r="AB454" s="118">
        <v>1</v>
      </c>
      <c r="AD454" s="99">
        <v>44433</v>
      </c>
      <c r="AE454" s="108">
        <v>44434</v>
      </c>
      <c r="AG454" s="14">
        <v>44464</v>
      </c>
      <c r="AH454" s="2">
        <f t="shared" si="63"/>
        <v>4400000</v>
      </c>
      <c r="AI454" s="113">
        <v>4400000</v>
      </c>
      <c r="AJ454" t="s">
        <v>4226</v>
      </c>
      <c r="AK454" s="2" t="s">
        <v>129</v>
      </c>
      <c r="AL454" s="10">
        <v>536</v>
      </c>
      <c r="AM454" s="2" t="s">
        <v>4227</v>
      </c>
      <c r="AN454" s="2" t="s">
        <v>4187</v>
      </c>
      <c r="AO454" s="10" t="s">
        <v>131</v>
      </c>
      <c r="AP454" s="24" t="s">
        <v>3210</v>
      </c>
      <c r="AQ454" s="24">
        <v>5</v>
      </c>
      <c r="AR454" s="10">
        <f>IFERROR(VLOOKUP(AQ454,PROGRAMAS!D184:E241,2,0), )</f>
        <v>0</v>
      </c>
      <c r="AS454" s="10">
        <v>57</v>
      </c>
      <c r="AT454" s="10" t="str">
        <f>IFERROR(VLOOKUP(AS454,PROGRAMAS!B2:C59,2,0), )</f>
        <v>Gestión pública local</v>
      </c>
      <c r="AU454" s="10">
        <v>2169</v>
      </c>
      <c r="AV454" s="10" t="str">
        <f>IFERROR(VLOOKUP(AU454,PROGRAMAS!G2:I24,2,0), )</f>
        <v>FORTALECIMIENTO INSTITUCIONAL Y RENDICIÓN DE CUENTAS</v>
      </c>
      <c r="AW454" s="22"/>
      <c r="AX454" s="22"/>
      <c r="AY454" s="22"/>
      <c r="AZ454" s="22">
        <v>1</v>
      </c>
      <c r="BA454" s="22"/>
      <c r="BB454" s="22"/>
      <c r="BC454" s="22"/>
      <c r="BG454" s="71">
        <v>44462</v>
      </c>
      <c r="BK454" s="71">
        <v>44490</v>
      </c>
      <c r="BN454" s="5"/>
      <c r="BY454" s="113">
        <v>0</v>
      </c>
      <c r="CO454" s="5">
        <f t="shared" si="59"/>
        <v>0</v>
      </c>
      <c r="CP454" s="77">
        <f t="shared" si="60"/>
        <v>0</v>
      </c>
      <c r="CQ454" s="77">
        <f t="shared" si="61"/>
        <v>0</v>
      </c>
      <c r="CR454" s="117">
        <v>44492</v>
      </c>
      <c r="CS454" s="5">
        <f t="shared" si="62"/>
        <v>4400000</v>
      </c>
      <c r="CT454" s="5"/>
      <c r="CU454" s="10"/>
      <c r="CW454" s="10" t="s">
        <v>132</v>
      </c>
      <c r="CX454" s="10" t="s">
        <v>133</v>
      </c>
      <c r="CZ454" s="10" t="s">
        <v>3034</v>
      </c>
      <c r="DA454" s="10" t="s">
        <v>4228</v>
      </c>
      <c r="DB454" s="122" t="s">
        <v>4229</v>
      </c>
      <c r="DC454" s="122" t="s">
        <v>4212</v>
      </c>
      <c r="DD454" s="146"/>
    </row>
    <row r="455" spans="1:108" ht="16.5" customHeight="1">
      <c r="A455" s="147">
        <v>137</v>
      </c>
      <c r="B455" s="10">
        <v>2021</v>
      </c>
      <c r="C455" s="16" t="s">
        <v>4230</v>
      </c>
      <c r="D455" s="140" t="s">
        <v>4231</v>
      </c>
      <c r="E455" s="198" t="s">
        <v>4232</v>
      </c>
      <c r="G455" s="10" t="s">
        <v>1987</v>
      </c>
      <c r="H455" s="10" t="s">
        <v>118</v>
      </c>
      <c r="I455" s="10" t="s">
        <v>119</v>
      </c>
      <c r="J455" s="10" t="s">
        <v>4233</v>
      </c>
      <c r="K455" s="10" t="s">
        <v>429</v>
      </c>
      <c r="L455" s="10" t="str">
        <f t="shared" si="58"/>
        <v>SERGIO ANDRES FORERO FAJARDO___</v>
      </c>
      <c r="M455" s="10" t="s">
        <v>122</v>
      </c>
      <c r="N455" s="93">
        <v>1020810705</v>
      </c>
      <c r="O455" s="132"/>
      <c r="P455" s="10" t="s">
        <v>123</v>
      </c>
      <c r="Q455" s="10" t="s">
        <v>124</v>
      </c>
      <c r="R455" t="s">
        <v>3207</v>
      </c>
      <c r="T455" s="10"/>
      <c r="U455" s="10"/>
      <c r="V455" s="22"/>
      <c r="W455" s="10"/>
      <c r="X455" s="10"/>
      <c r="Y455" s="10"/>
      <c r="Z455" s="22">
        <v>3057895286</v>
      </c>
      <c r="AA455" s="22">
        <v>0</v>
      </c>
      <c r="AB455" s="118">
        <v>4</v>
      </c>
      <c r="AC455" s="10"/>
      <c r="AD455" s="99">
        <v>44433</v>
      </c>
      <c r="AE455" s="108">
        <v>44434</v>
      </c>
      <c r="AG455" s="14">
        <v>44555</v>
      </c>
      <c r="AH455" s="2">
        <f t="shared" si="63"/>
        <v>2650000</v>
      </c>
      <c r="AI455" s="113">
        <v>10600000</v>
      </c>
      <c r="AJ455" t="s">
        <v>4234</v>
      </c>
      <c r="AK455" s="2" t="s">
        <v>129</v>
      </c>
      <c r="AL455" s="10">
        <v>534</v>
      </c>
      <c r="AM455" s="2" t="s">
        <v>4235</v>
      </c>
      <c r="AN455" s="2" t="s">
        <v>4187</v>
      </c>
      <c r="AO455" s="10" t="s">
        <v>131</v>
      </c>
      <c r="AP455" s="24" t="s">
        <v>3210</v>
      </c>
      <c r="AQ455" s="24">
        <v>5</v>
      </c>
      <c r="AR455" s="10">
        <f>IFERROR(VLOOKUP(AQ455,PROGRAMAS!D185:E242,2,0), )</f>
        <v>0</v>
      </c>
      <c r="AS455" s="10">
        <v>57</v>
      </c>
      <c r="AT455" s="10" t="str">
        <f>IFERROR(VLOOKUP(AS455,PROGRAMAS!B2:C59,2,0), )</f>
        <v>Gestión pública local</v>
      </c>
      <c r="AU455" s="10">
        <v>2169</v>
      </c>
      <c r="AV455" s="10" t="str">
        <f>IFERROR(VLOOKUP(AU455,PROGRAMAS!G2:I24,2,0), )</f>
        <v>FORTALECIMIENTO INSTITUCIONAL Y RENDICIÓN DE CUENTAS</v>
      </c>
      <c r="AW455" s="22">
        <v>1</v>
      </c>
      <c r="AX455" s="22">
        <v>1</v>
      </c>
      <c r="AY455" s="22"/>
      <c r="AZ455" s="22"/>
      <c r="BA455" s="22"/>
      <c r="BB455" s="22"/>
      <c r="BC455" s="22"/>
      <c r="BN455" s="5"/>
      <c r="BY455" s="113">
        <v>530000</v>
      </c>
      <c r="BZ455" s="24">
        <v>0</v>
      </c>
      <c r="CA455" s="24">
        <v>6</v>
      </c>
      <c r="CB455" s="145">
        <v>44561</v>
      </c>
      <c r="CO455" s="5">
        <f t="shared" si="59"/>
        <v>530000</v>
      </c>
      <c r="CP455" s="77">
        <f t="shared" si="60"/>
        <v>0</v>
      </c>
      <c r="CQ455" s="77">
        <f t="shared" si="61"/>
        <v>6</v>
      </c>
      <c r="CR455" s="117">
        <v>44561</v>
      </c>
      <c r="CS455" s="5">
        <f t="shared" si="62"/>
        <v>11130000</v>
      </c>
      <c r="CT455" s="5"/>
      <c r="CU455" s="10"/>
      <c r="CW455" s="10" t="s">
        <v>132</v>
      </c>
      <c r="CX455" s="10" t="s">
        <v>133</v>
      </c>
      <c r="CZ455" s="10" t="s">
        <v>3034</v>
      </c>
    </row>
    <row r="456" spans="1:108" ht="16.5" customHeight="1">
      <c r="A456" s="147" t="s">
        <v>1481</v>
      </c>
      <c r="B456" s="10">
        <v>2021</v>
      </c>
      <c r="C456" s="16" t="s">
        <v>4236</v>
      </c>
      <c r="D456" s="141" t="s">
        <v>4237</v>
      </c>
      <c r="E456" s="210" t="s">
        <v>4238</v>
      </c>
      <c r="G456" s="10" t="s">
        <v>1845</v>
      </c>
      <c r="H456" s="10" t="s">
        <v>118</v>
      </c>
      <c r="I456" s="10" t="s">
        <v>1846</v>
      </c>
      <c r="J456" s="10" t="s">
        <v>4239</v>
      </c>
      <c r="K456" s="10" t="s">
        <v>1848</v>
      </c>
      <c r="L456" s="10" t="str">
        <f t="shared" si="58"/>
        <v>JIDY FERNANDEZ &amp; CIA S EN C S___</v>
      </c>
      <c r="M456" s="10" t="s">
        <v>1849</v>
      </c>
      <c r="N456" s="93">
        <v>830057037</v>
      </c>
      <c r="O456" s="132">
        <v>9</v>
      </c>
      <c r="P456" t="s">
        <v>123</v>
      </c>
      <c r="Q456" s="10" t="s">
        <v>1850</v>
      </c>
      <c r="R456" s="10" t="s">
        <v>1851</v>
      </c>
      <c r="T456" s="10"/>
      <c r="U456" s="10"/>
      <c r="V456" s="22"/>
      <c r="W456" s="10" t="s">
        <v>1853</v>
      </c>
      <c r="X456" s="10"/>
      <c r="Y456" s="10"/>
      <c r="Z456" s="22"/>
      <c r="AA456" s="22">
        <v>0</v>
      </c>
      <c r="AB456" s="118">
        <v>5</v>
      </c>
      <c r="AC456" s="10"/>
      <c r="AD456" s="99">
        <v>44439</v>
      </c>
      <c r="AE456" s="99">
        <v>44440</v>
      </c>
      <c r="AG456" s="14">
        <v>44592</v>
      </c>
      <c r="AH456" s="2">
        <f t="shared" si="63"/>
        <v>20000000</v>
      </c>
      <c r="AI456" s="113">
        <v>100000000</v>
      </c>
      <c r="AJ456" s="11" t="s">
        <v>1854</v>
      </c>
      <c r="AK456" s="11" t="s">
        <v>1854</v>
      </c>
      <c r="AL456" s="10">
        <v>543</v>
      </c>
      <c r="AM456" s="2" t="s">
        <v>4240</v>
      </c>
      <c r="AN456" s="2" t="s">
        <v>4241</v>
      </c>
      <c r="AO456" s="10" t="s">
        <v>1856</v>
      </c>
      <c r="AP456" s="24">
        <v>131020202020202</v>
      </c>
      <c r="AQ456" s="24" t="s">
        <v>1857</v>
      </c>
      <c r="AR456" s="10">
        <f>IFERROR(VLOOKUP(AQ456,PROGRAMAS!D186:E243,2,0), )</f>
        <v>0</v>
      </c>
      <c r="AS456" s="10">
        <v>0</v>
      </c>
      <c r="AT456" s="10">
        <f>IFERROR(VLOOKUP(AS456,PROGRAMAS!B2:C59,2,0), )</f>
        <v>0</v>
      </c>
      <c r="AU456" s="10">
        <v>0</v>
      </c>
      <c r="AV456" s="10">
        <f>IFERROR(VLOOKUP(AU456,PROGRAMAS!G2:I24,2,0), )</f>
        <v>0</v>
      </c>
      <c r="AW456" s="22">
        <v>1</v>
      </c>
      <c r="AX456" s="22"/>
      <c r="AY456" s="22"/>
      <c r="AZ456" s="22"/>
      <c r="BA456" s="22"/>
      <c r="BB456" s="22"/>
      <c r="BC456" s="22"/>
      <c r="BN456" s="5"/>
      <c r="BY456" s="113">
        <v>19000000</v>
      </c>
      <c r="BZ456" s="24">
        <v>0</v>
      </c>
      <c r="CA456" s="24">
        <v>0</v>
      </c>
      <c r="CO456" s="5">
        <f t="shared" si="59"/>
        <v>19000000</v>
      </c>
      <c r="CP456" s="77">
        <f t="shared" si="60"/>
        <v>0</v>
      </c>
      <c r="CQ456" s="77">
        <f t="shared" si="61"/>
        <v>0</v>
      </c>
      <c r="CR456" s="117">
        <v>44592</v>
      </c>
      <c r="CS456" s="5">
        <f t="shared" si="62"/>
        <v>119000000</v>
      </c>
      <c r="CT456" s="5"/>
      <c r="CU456" s="10"/>
      <c r="CW456" t="s">
        <v>309</v>
      </c>
      <c r="CX456" t="s">
        <v>309</v>
      </c>
      <c r="CZ456" s="10" t="s">
        <v>4141</v>
      </c>
      <c r="DA456" s="10" t="s">
        <v>4242</v>
      </c>
      <c r="DB456" s="122" t="s">
        <v>4243</v>
      </c>
      <c r="DC456" s="122" t="s">
        <v>4002</v>
      </c>
    </row>
    <row r="457" spans="1:108" ht="16.5" customHeight="1">
      <c r="A457" s="147">
        <v>139</v>
      </c>
      <c r="B457" s="10">
        <v>2021</v>
      </c>
      <c r="C457" s="16" t="s">
        <v>4244</v>
      </c>
      <c r="D457" s="140" t="s">
        <v>4245</v>
      </c>
      <c r="E457" s="198" t="s">
        <v>4246</v>
      </c>
      <c r="G457" s="10" t="s">
        <v>1987</v>
      </c>
      <c r="H457" s="10" t="s">
        <v>118</v>
      </c>
      <c r="I457" s="10" t="s">
        <v>119</v>
      </c>
      <c r="J457" s="10" t="s">
        <v>4247</v>
      </c>
      <c r="K457" s="10" t="s">
        <v>4248</v>
      </c>
      <c r="L457" s="10" t="str">
        <f t="shared" si="58"/>
        <v>JEIMY PAOLA GONZALEZ VELAZQUEZ___</v>
      </c>
      <c r="M457" s="10" t="s">
        <v>122</v>
      </c>
      <c r="N457" s="93">
        <v>52972345</v>
      </c>
      <c r="O457" s="132"/>
      <c r="P457" t="s">
        <v>123</v>
      </c>
      <c r="Q457" s="10" t="s">
        <v>124</v>
      </c>
      <c r="R457" t="s">
        <v>125</v>
      </c>
      <c r="T457" s="10"/>
      <c r="U457" s="10"/>
      <c r="V457" s="22"/>
      <c r="W457" s="10"/>
      <c r="X457" s="10"/>
      <c r="Y457" s="10"/>
      <c r="Z457" s="22">
        <v>3124569173</v>
      </c>
      <c r="AA457" s="22">
        <v>0</v>
      </c>
      <c r="AB457" s="118">
        <v>3.33</v>
      </c>
      <c r="AD457" s="99">
        <v>44439</v>
      </c>
      <c r="AE457" s="108">
        <v>44440</v>
      </c>
      <c r="AG457" s="14">
        <v>44540</v>
      </c>
      <c r="AH457" s="2">
        <f t="shared" si="63"/>
        <v>1501501.5015015015</v>
      </c>
      <c r="AI457" s="113">
        <v>5000000</v>
      </c>
      <c r="AJ457" t="s">
        <v>4249</v>
      </c>
      <c r="AK457" s="2" t="s">
        <v>4207</v>
      </c>
      <c r="AL457" s="10">
        <v>545</v>
      </c>
      <c r="AM457" s="2" t="s">
        <v>4250</v>
      </c>
      <c r="AN457" s="2" t="s">
        <v>4241</v>
      </c>
      <c r="AO457" s="10" t="s">
        <v>131</v>
      </c>
      <c r="AP457" s="24" t="s">
        <v>3200</v>
      </c>
      <c r="AQ457" s="24">
        <v>5</v>
      </c>
      <c r="AR457" s="10">
        <f>IFERROR(VLOOKUP(AQ457,PROGRAMAS!D187:E244,2,0), )</f>
        <v>0</v>
      </c>
      <c r="AS457" s="10">
        <v>57</v>
      </c>
      <c r="AT457" s="10" t="str">
        <f>IFERROR(VLOOKUP(AS457,PROGRAMAS!B2:C59,2,0), )</f>
        <v>Gestión pública local</v>
      </c>
      <c r="AU457" s="10">
        <v>2172</v>
      </c>
      <c r="AV457" s="10" t="str">
        <f>IFERROR(VLOOKUP(AU457,PROGRAMAS!G2:I24,2,0), )</f>
        <v>TEUSAQUILLO CON ACCIONES DE INSPECCIÓN, VIGILANCIA Y CONTROL DE MANERA TRANSPARENTE.</v>
      </c>
      <c r="AW457" s="22">
        <v>1</v>
      </c>
      <c r="AX457" s="22">
        <v>1</v>
      </c>
      <c r="AY457" s="22"/>
      <c r="AZ457" s="22"/>
      <c r="BA457" s="22"/>
      <c r="BB457" s="22"/>
      <c r="BC457" s="22"/>
      <c r="BN457" s="5"/>
      <c r="BY457" s="113">
        <v>1500000</v>
      </c>
      <c r="BZ457" s="24">
        <v>1</v>
      </c>
      <c r="CA457" s="24">
        <v>0</v>
      </c>
      <c r="CB457" s="145">
        <v>44571</v>
      </c>
      <c r="CO457" s="5">
        <f t="shared" si="59"/>
        <v>1500000</v>
      </c>
      <c r="CP457" s="77">
        <f t="shared" si="60"/>
        <v>1</v>
      </c>
      <c r="CQ457" s="77">
        <f t="shared" si="61"/>
        <v>0</v>
      </c>
      <c r="CR457" s="117">
        <v>44571</v>
      </c>
      <c r="CS457" s="5">
        <f t="shared" si="62"/>
        <v>6500000</v>
      </c>
      <c r="CT457" s="5"/>
      <c r="CU457" s="10"/>
      <c r="CW457" s="10" t="s">
        <v>132</v>
      </c>
      <c r="CX457" s="10" t="s">
        <v>133</v>
      </c>
      <c r="CZ457" s="10" t="s">
        <v>4141</v>
      </c>
      <c r="DA457" s="10" t="s">
        <v>745</v>
      </c>
      <c r="DB457" s="122" t="s">
        <v>4251</v>
      </c>
      <c r="DC457" s="122" t="s">
        <v>4252</v>
      </c>
    </row>
    <row r="458" spans="1:108" ht="16.5" customHeight="1">
      <c r="A458" s="147">
        <v>140</v>
      </c>
      <c r="B458" s="10">
        <v>2021</v>
      </c>
      <c r="C458" s="16" t="s">
        <v>4253</v>
      </c>
      <c r="D458" s="140" t="s">
        <v>4254</v>
      </c>
      <c r="E458" s="198" t="s">
        <v>4255</v>
      </c>
      <c r="G458" s="10" t="s">
        <v>1987</v>
      </c>
      <c r="H458" s="10" t="s">
        <v>118</v>
      </c>
      <c r="I458" s="10" t="s">
        <v>119</v>
      </c>
      <c r="J458" s="10" t="s">
        <v>4256</v>
      </c>
      <c r="K458" s="10" t="s">
        <v>733</v>
      </c>
      <c r="L458" s="10" t="str">
        <f t="shared" si="58"/>
        <v>BIBIANA MARIN AMEZQUITA___</v>
      </c>
      <c r="M458" s="10" t="s">
        <v>122</v>
      </c>
      <c r="N458" s="93">
        <v>52238514</v>
      </c>
      <c r="O458" s="132"/>
      <c r="P458" t="s">
        <v>123</v>
      </c>
      <c r="Q458" s="10" t="s">
        <v>124</v>
      </c>
      <c r="R458" t="s">
        <v>125</v>
      </c>
      <c r="T458" s="10"/>
      <c r="U458" s="10"/>
      <c r="V458" s="22"/>
      <c r="W458" s="10"/>
      <c r="X458" s="10"/>
      <c r="Y458" s="10"/>
      <c r="Z458" s="22">
        <v>3112748842</v>
      </c>
      <c r="AA458" s="22">
        <v>0</v>
      </c>
      <c r="AB458" s="118">
        <v>3.33</v>
      </c>
      <c r="AC458" s="10"/>
      <c r="AD458" s="99">
        <v>44439</v>
      </c>
      <c r="AE458" s="108">
        <v>44440</v>
      </c>
      <c r="AG458" s="14">
        <v>44540</v>
      </c>
      <c r="AH458" s="2">
        <f t="shared" si="63"/>
        <v>1501501.5015015015</v>
      </c>
      <c r="AI458" s="113">
        <v>5000000</v>
      </c>
      <c r="AJ458" t="s">
        <v>4257</v>
      </c>
      <c r="AK458" s="2" t="s">
        <v>4207</v>
      </c>
      <c r="AL458" s="10">
        <v>544</v>
      </c>
      <c r="AM458" s="2" t="s">
        <v>4258</v>
      </c>
      <c r="AN458" s="2" t="s">
        <v>4241</v>
      </c>
      <c r="AO458" s="10" t="s">
        <v>131</v>
      </c>
      <c r="AP458" s="24" t="s">
        <v>3200</v>
      </c>
      <c r="AQ458" s="24">
        <v>5</v>
      </c>
      <c r="AR458" s="10">
        <f>IFERROR(VLOOKUP(AQ458,PROGRAMAS!D188:E245,2,0), )</f>
        <v>0</v>
      </c>
      <c r="AS458" s="10">
        <v>57</v>
      </c>
      <c r="AT458" s="10" t="str">
        <f>IFERROR(VLOOKUP(AS458,PROGRAMAS!B2:C59,2,0), )</f>
        <v>Gestión pública local</v>
      </c>
      <c r="AU458" s="10">
        <v>2172</v>
      </c>
      <c r="AV458" s="10" t="str">
        <f>IFERROR(VLOOKUP(AU458,PROGRAMAS!G2:I24,2,0), )</f>
        <v>TEUSAQUILLO CON ACCIONES DE INSPECCIÓN, VIGILANCIA Y CONTROL DE MANERA TRANSPARENTE.</v>
      </c>
      <c r="AW458" s="22">
        <v>1</v>
      </c>
      <c r="AX458" s="22">
        <v>1</v>
      </c>
      <c r="AY458" s="22"/>
      <c r="AZ458" s="22"/>
      <c r="BA458" s="22"/>
      <c r="BB458" s="22"/>
      <c r="BC458" s="22"/>
      <c r="BN458" s="5"/>
      <c r="BY458" s="113">
        <v>1500000</v>
      </c>
      <c r="BZ458" s="24">
        <v>1</v>
      </c>
      <c r="CA458" s="24">
        <v>0</v>
      </c>
      <c r="CB458" s="145">
        <v>44571</v>
      </c>
      <c r="CO458" s="5">
        <f t="shared" si="59"/>
        <v>1500000</v>
      </c>
      <c r="CP458" s="77">
        <f t="shared" si="60"/>
        <v>1</v>
      </c>
      <c r="CQ458" s="77">
        <f t="shared" si="61"/>
        <v>0</v>
      </c>
      <c r="CR458" s="117">
        <v>44571</v>
      </c>
      <c r="CS458" s="5">
        <f t="shared" si="62"/>
        <v>6500000</v>
      </c>
      <c r="CT458" s="5"/>
      <c r="CU458" s="10"/>
      <c r="CW458" s="10" t="s">
        <v>132</v>
      </c>
      <c r="CX458" s="10" t="s">
        <v>133</v>
      </c>
      <c r="CZ458" s="10" t="s">
        <v>134</v>
      </c>
      <c r="DA458" s="10" t="s">
        <v>4259</v>
      </c>
      <c r="DB458" s="122" t="s">
        <v>4260</v>
      </c>
      <c r="DC458" s="122" t="s">
        <v>4252</v>
      </c>
    </row>
    <row r="459" spans="1:108" ht="16.5" customHeight="1">
      <c r="A459" s="147">
        <v>141</v>
      </c>
      <c r="B459" s="10">
        <v>2021</v>
      </c>
      <c r="C459" s="16" t="s">
        <v>4261</v>
      </c>
      <c r="D459" s="252" t="s">
        <v>4262</v>
      </c>
      <c r="E459" s="198" t="s">
        <v>4263</v>
      </c>
      <c r="G459" s="10" t="s">
        <v>1987</v>
      </c>
      <c r="H459" s="10" t="s">
        <v>118</v>
      </c>
      <c r="I459" s="10" t="s">
        <v>119</v>
      </c>
      <c r="J459" s="10" t="s">
        <v>4264</v>
      </c>
      <c r="K459" s="10" t="s">
        <v>4265</v>
      </c>
      <c r="L459" s="10" t="str">
        <f t="shared" si="58"/>
        <v>NANCY MARINA  GONZALEZ CHOCONTA ___</v>
      </c>
      <c r="M459" s="10" t="s">
        <v>122</v>
      </c>
      <c r="N459" s="93">
        <v>1049616992</v>
      </c>
      <c r="O459" s="132"/>
      <c r="P459" t="s">
        <v>788</v>
      </c>
      <c r="Q459" s="10" t="s">
        <v>124</v>
      </c>
      <c r="R459" t="s">
        <v>4266</v>
      </c>
      <c r="T459" s="10"/>
      <c r="U459" s="10"/>
      <c r="V459" s="22"/>
      <c r="W459" s="10"/>
      <c r="X459" s="10"/>
      <c r="Y459" s="10"/>
      <c r="Z459" s="22">
        <v>3213766786</v>
      </c>
      <c r="AA459" s="22">
        <v>0</v>
      </c>
      <c r="AB459" s="118">
        <v>3.33</v>
      </c>
      <c r="AD459" s="99">
        <v>44439</v>
      </c>
      <c r="AE459" s="108">
        <v>44440</v>
      </c>
      <c r="AG459" s="14">
        <v>44540</v>
      </c>
      <c r="AH459" s="2">
        <f t="shared" si="63"/>
        <v>1501501.5015015015</v>
      </c>
      <c r="AI459" s="113">
        <v>5000000</v>
      </c>
      <c r="AJ459" t="s">
        <v>4267</v>
      </c>
      <c r="AK459" s="2" t="s">
        <v>129</v>
      </c>
      <c r="AL459" s="10">
        <v>547</v>
      </c>
      <c r="AM459" s="2" t="s">
        <v>4268</v>
      </c>
      <c r="AN459" s="2" t="s">
        <v>4241</v>
      </c>
      <c r="AO459" s="10" t="s">
        <v>131</v>
      </c>
      <c r="AP459" s="24" t="s">
        <v>3200</v>
      </c>
      <c r="AQ459" s="24">
        <v>5</v>
      </c>
      <c r="AR459" s="10">
        <f>IFERROR(VLOOKUP(AQ459,PROGRAMAS!D189:E246,2,0), )</f>
        <v>0</v>
      </c>
      <c r="AS459" s="10">
        <v>57</v>
      </c>
      <c r="AT459" s="10" t="str">
        <f>IFERROR(VLOOKUP(AS459,PROGRAMAS!B2:C59,2,0), )</f>
        <v>Gestión pública local</v>
      </c>
      <c r="AU459" s="10">
        <v>2172</v>
      </c>
      <c r="AV459" s="10" t="str">
        <f>IFERROR(VLOOKUP(AU459,PROGRAMAS!G2:I24,2,0), )</f>
        <v>TEUSAQUILLO CON ACCIONES DE INSPECCIÓN, VIGILANCIA Y CONTROL DE MANERA TRANSPARENTE.</v>
      </c>
      <c r="AW459" s="22">
        <v>1</v>
      </c>
      <c r="AX459" s="22">
        <v>1</v>
      </c>
      <c r="AY459" s="22"/>
      <c r="AZ459" s="22"/>
      <c r="BA459" s="22"/>
      <c r="BB459" s="22"/>
      <c r="BC459" s="22"/>
      <c r="BN459" s="5"/>
      <c r="BY459" s="113">
        <v>1550000</v>
      </c>
      <c r="BZ459" s="24">
        <v>1</v>
      </c>
      <c r="CA459" s="24">
        <v>1</v>
      </c>
      <c r="CB459" s="145">
        <v>44572</v>
      </c>
      <c r="CO459" s="5">
        <f t="shared" si="59"/>
        <v>1550000</v>
      </c>
      <c r="CP459" s="77">
        <f t="shared" si="60"/>
        <v>1</v>
      </c>
      <c r="CQ459" s="77">
        <f t="shared" si="61"/>
        <v>1</v>
      </c>
      <c r="CR459" s="117">
        <v>44572</v>
      </c>
      <c r="CS459" s="5">
        <f t="shared" si="62"/>
        <v>6550000</v>
      </c>
      <c r="CT459" s="5"/>
      <c r="CU459" s="10"/>
      <c r="CW459" s="10" t="s">
        <v>132</v>
      </c>
      <c r="CX459" s="10" t="s">
        <v>133</v>
      </c>
      <c r="CZ459" s="10" t="s">
        <v>134</v>
      </c>
      <c r="DA459" s="10" t="s">
        <v>4269</v>
      </c>
      <c r="DB459" s="122" t="s">
        <v>4270</v>
      </c>
      <c r="DC459" s="122" t="s">
        <v>4252</v>
      </c>
    </row>
    <row r="460" spans="1:108" ht="16.5" customHeight="1">
      <c r="A460" s="147">
        <v>142</v>
      </c>
      <c r="B460" s="10">
        <v>2021</v>
      </c>
      <c r="C460" s="16" t="s">
        <v>4271</v>
      </c>
      <c r="D460" s="249" t="s">
        <v>4272</v>
      </c>
      <c r="E460" s="198" t="s">
        <v>4273</v>
      </c>
      <c r="G460" s="10" t="s">
        <v>1987</v>
      </c>
      <c r="H460" s="10" t="s">
        <v>118</v>
      </c>
      <c r="I460" s="10" t="s">
        <v>119</v>
      </c>
      <c r="J460" s="10" t="s">
        <v>4274</v>
      </c>
      <c r="K460" s="10" t="s">
        <v>4275</v>
      </c>
      <c r="L460" s="10" t="str">
        <f t="shared" si="58"/>
        <v>LISETH  TAUSA  HUERTAS___</v>
      </c>
      <c r="M460" s="10" t="s">
        <v>122</v>
      </c>
      <c r="N460" s="93">
        <v>52200462</v>
      </c>
      <c r="O460" s="132"/>
      <c r="P460" t="s">
        <v>123</v>
      </c>
      <c r="Q460" s="10" t="s">
        <v>124</v>
      </c>
      <c r="R460" t="s">
        <v>125</v>
      </c>
      <c r="T460" s="10"/>
      <c r="U460" s="10"/>
      <c r="V460" s="22"/>
      <c r="W460" s="10"/>
      <c r="X460" s="10"/>
      <c r="Y460" s="10"/>
      <c r="Z460" s="22">
        <v>3195626023</v>
      </c>
      <c r="AA460" s="22">
        <v>0</v>
      </c>
      <c r="AB460" s="118">
        <v>3.76</v>
      </c>
      <c r="AC460" s="10"/>
      <c r="AD460" s="99">
        <v>44447</v>
      </c>
      <c r="AE460" s="108">
        <v>44447</v>
      </c>
      <c r="AG460" s="14">
        <v>44551</v>
      </c>
      <c r="AH460" s="2">
        <f t="shared" si="63"/>
        <v>2203900.7978723408</v>
      </c>
      <c r="AI460" s="113">
        <v>8286667</v>
      </c>
      <c r="AJ460" t="s">
        <v>4276</v>
      </c>
      <c r="AK460" s="2" t="s">
        <v>129</v>
      </c>
      <c r="AL460" s="10">
        <v>549</v>
      </c>
      <c r="AM460" s="2" t="s">
        <v>4277</v>
      </c>
      <c r="AN460" s="2" t="s">
        <v>4278</v>
      </c>
      <c r="AO460" s="10" t="s">
        <v>131</v>
      </c>
      <c r="AP460" s="24" t="s">
        <v>3317</v>
      </c>
      <c r="AQ460" s="24">
        <v>3</v>
      </c>
      <c r="AR460" s="10">
        <f>IFERROR(VLOOKUP(AQ460,PROGRAMAS!D190:E247,2,0), )</f>
        <v>0</v>
      </c>
      <c r="AS460" s="10">
        <v>43</v>
      </c>
      <c r="AT460" s="10" t="str">
        <f>IFERROR(VLOOKUP(AS460,PROGRAMAS!B2:C59,2,0), )</f>
        <v>Cultura ciudadana para la confianza, la convivencia y la participación desde la vida cotidiana</v>
      </c>
      <c r="AU460" s="10">
        <v>2164</v>
      </c>
      <c r="AV460" s="10" t="str">
        <f>IFERROR(VLOOKUP(AU460,PROGRAMAS!G2:I24,2,0), )</f>
        <v>TEUSAQUILLO RESPIRA CONFIANZA Y SEGURIDAD CIUDADANA</v>
      </c>
      <c r="AW460" s="22">
        <v>1</v>
      </c>
      <c r="AX460" s="22">
        <v>1</v>
      </c>
      <c r="AY460" s="22"/>
      <c r="AZ460" s="22"/>
      <c r="BA460" s="22"/>
      <c r="BB460" s="22"/>
      <c r="BC460" s="22"/>
      <c r="BN460" s="5"/>
      <c r="BY460" s="113">
        <v>1466667</v>
      </c>
      <c r="BZ460" s="24">
        <v>0</v>
      </c>
      <c r="CA460" s="24">
        <v>20</v>
      </c>
      <c r="CB460" s="145">
        <v>44581</v>
      </c>
      <c r="CO460" s="5">
        <f t="shared" si="59"/>
        <v>1466667</v>
      </c>
      <c r="CP460" s="77">
        <f t="shared" si="60"/>
        <v>0</v>
      </c>
      <c r="CQ460" s="77">
        <f t="shared" si="61"/>
        <v>20</v>
      </c>
      <c r="CR460" s="145">
        <v>44581</v>
      </c>
      <c r="CS460" s="5">
        <f t="shared" si="62"/>
        <v>9753334</v>
      </c>
      <c r="CT460" s="5"/>
      <c r="CU460" s="10"/>
      <c r="CW460" s="10" t="s">
        <v>132</v>
      </c>
      <c r="CX460" s="10" t="s">
        <v>133</v>
      </c>
      <c r="CZ460" s="10" t="s">
        <v>134</v>
      </c>
      <c r="DA460" s="10" t="s">
        <v>3661</v>
      </c>
      <c r="DB460" s="122" t="s">
        <v>4279</v>
      </c>
      <c r="DC460" s="122" t="s">
        <v>4280</v>
      </c>
    </row>
    <row r="461" spans="1:108" ht="16.5" customHeight="1">
      <c r="A461" s="147">
        <v>143</v>
      </c>
      <c r="B461" s="10">
        <v>2021</v>
      </c>
      <c r="C461" s="16" t="s">
        <v>4281</v>
      </c>
      <c r="D461" s="140" t="s">
        <v>4282</v>
      </c>
      <c r="E461" s="198" t="s">
        <v>4283</v>
      </c>
      <c r="G461" s="10" t="s">
        <v>1987</v>
      </c>
      <c r="H461" s="10" t="s">
        <v>118</v>
      </c>
      <c r="I461" s="10" t="s">
        <v>119</v>
      </c>
      <c r="J461" s="10" t="s">
        <v>4284</v>
      </c>
      <c r="K461" s="10" t="s">
        <v>749</v>
      </c>
      <c r="L461" s="10" t="str">
        <f t="shared" si="58"/>
        <v>HILDA YAMILE GUERRERO CARRILLO___</v>
      </c>
      <c r="M461" s="10" t="s">
        <v>122</v>
      </c>
      <c r="N461" s="93">
        <v>1070945125</v>
      </c>
      <c r="O461" s="132"/>
      <c r="P461" t="s">
        <v>123</v>
      </c>
      <c r="Q461" s="10" t="s">
        <v>124</v>
      </c>
      <c r="R461" t="s">
        <v>125</v>
      </c>
      <c r="T461" s="10"/>
      <c r="U461" s="10"/>
      <c r="V461" s="22"/>
      <c r="W461" s="10"/>
      <c r="X461" s="10"/>
      <c r="Y461" s="10"/>
      <c r="Z461" s="22">
        <v>3108676796</v>
      </c>
      <c r="AA461" s="22">
        <v>0</v>
      </c>
      <c r="AB461" s="118">
        <v>3.33</v>
      </c>
      <c r="AD461" s="99">
        <v>44447</v>
      </c>
      <c r="AE461" s="108">
        <v>44452</v>
      </c>
      <c r="AG461" s="14">
        <v>44553</v>
      </c>
      <c r="AH461" s="2">
        <f t="shared" si="63"/>
        <v>1501501.5015015015</v>
      </c>
      <c r="AI461" s="113">
        <v>5000000</v>
      </c>
      <c r="AJ461" t="s">
        <v>4285</v>
      </c>
      <c r="AK461" s="2" t="s">
        <v>129</v>
      </c>
      <c r="AL461" s="10">
        <v>559</v>
      </c>
      <c r="AM461" s="2" t="s">
        <v>4286</v>
      </c>
      <c r="AN461" s="2" t="s">
        <v>4287</v>
      </c>
      <c r="AO461" s="10" t="s">
        <v>131</v>
      </c>
      <c r="AP461" s="24" t="s">
        <v>3200</v>
      </c>
      <c r="AQ461" s="24">
        <v>5</v>
      </c>
      <c r="AR461" s="10">
        <f>IFERROR(VLOOKUP(AQ461,PROGRAMAS!D191:E248,2,0), )</f>
        <v>0</v>
      </c>
      <c r="AS461" s="10">
        <v>57</v>
      </c>
      <c r="AT461" s="10" t="str">
        <f>IFERROR(VLOOKUP(AS461,PROGRAMAS!B2:C59,2,0), )</f>
        <v>Gestión pública local</v>
      </c>
      <c r="AU461" s="10">
        <v>2172</v>
      </c>
      <c r="AV461" s="10" t="str">
        <f>IFERROR(VLOOKUP(AU461,PROGRAMAS!G2:I24,2,0), )</f>
        <v>TEUSAQUILLO CON ACCIONES DE INSPECCIÓN, VIGILANCIA Y CONTROL DE MANERA TRANSPARENTE.</v>
      </c>
      <c r="AW461" s="22"/>
      <c r="AX461" s="22"/>
      <c r="AY461" s="22"/>
      <c r="AZ461" s="22"/>
      <c r="BA461" s="22"/>
      <c r="BB461" s="22"/>
      <c r="BC461" s="22"/>
      <c r="BN461" s="5"/>
      <c r="BY461" s="113">
        <v>0</v>
      </c>
      <c r="CO461" s="5">
        <f t="shared" si="59"/>
        <v>0</v>
      </c>
      <c r="CP461" s="77">
        <f t="shared" si="60"/>
        <v>0</v>
      </c>
      <c r="CQ461" s="77">
        <f t="shared" si="61"/>
        <v>0</v>
      </c>
      <c r="CR461" s="14">
        <v>44553</v>
      </c>
      <c r="CS461" s="5">
        <f t="shared" si="62"/>
        <v>5000000</v>
      </c>
      <c r="CT461" s="5"/>
      <c r="CU461" s="10"/>
      <c r="CW461" s="10" t="s">
        <v>132</v>
      </c>
      <c r="CX461" s="10" t="s">
        <v>133</v>
      </c>
      <c r="CZ461" s="10" t="s">
        <v>134</v>
      </c>
    </row>
    <row r="462" spans="1:108" ht="16.5" customHeight="1">
      <c r="A462" s="147">
        <v>144</v>
      </c>
      <c r="B462" s="10">
        <v>2021</v>
      </c>
      <c r="C462" s="16" t="s">
        <v>4288</v>
      </c>
      <c r="D462" s="140" t="s">
        <v>4289</v>
      </c>
      <c r="E462" s="198" t="s">
        <v>4290</v>
      </c>
      <c r="G462" s="10" t="s">
        <v>1987</v>
      </c>
      <c r="H462" s="10" t="s">
        <v>118</v>
      </c>
      <c r="I462" s="10" t="s">
        <v>119</v>
      </c>
      <c r="J462" s="10" t="s">
        <v>4291</v>
      </c>
      <c r="K462" s="10" t="s">
        <v>4292</v>
      </c>
      <c r="L462" s="10" t="str">
        <f t="shared" si="58"/>
        <v>DIEGO ANDRES CIFUENTES RODRIGUEZ_ROSSY PATRICIA PIMIENTA VELASQUEZ__</v>
      </c>
      <c r="M462" s="10" t="s">
        <v>122</v>
      </c>
      <c r="N462" s="93">
        <v>80220960</v>
      </c>
      <c r="O462" s="132"/>
      <c r="P462" t="s">
        <v>123</v>
      </c>
      <c r="Q462" s="10" t="s">
        <v>124</v>
      </c>
      <c r="R462" t="s">
        <v>4293</v>
      </c>
      <c r="T462" s="10"/>
      <c r="U462" s="10"/>
      <c r="V462" s="22"/>
      <c r="W462" s="10"/>
      <c r="X462" s="10"/>
      <c r="Y462" s="10"/>
      <c r="Z462" s="22">
        <v>5742409</v>
      </c>
      <c r="AA462" s="22">
        <v>0</v>
      </c>
      <c r="AB462" s="118">
        <v>3.73</v>
      </c>
      <c r="AC462" s="10"/>
      <c r="AD462" s="99">
        <v>44448</v>
      </c>
      <c r="AE462" s="108">
        <v>44452</v>
      </c>
      <c r="AG462" s="14">
        <v>44565</v>
      </c>
      <c r="AH462" s="2">
        <f t="shared" si="63"/>
        <v>4403932.1715817694</v>
      </c>
      <c r="AI462" s="113">
        <v>16426667</v>
      </c>
      <c r="AJ462" t="s">
        <v>4294</v>
      </c>
      <c r="AK462" s="2" t="s">
        <v>129</v>
      </c>
      <c r="AL462" s="10">
        <v>563</v>
      </c>
      <c r="AM462" s="2" t="s">
        <v>4295</v>
      </c>
      <c r="AN462" s="2" t="s">
        <v>4296</v>
      </c>
      <c r="AO462" s="10" t="s">
        <v>131</v>
      </c>
      <c r="AP462" s="24" t="s">
        <v>3210</v>
      </c>
      <c r="AQ462" s="24">
        <v>5</v>
      </c>
      <c r="AR462" s="10">
        <f>IFERROR(VLOOKUP(AQ462,PROGRAMAS!D192:E249,2,0), )</f>
        <v>0</v>
      </c>
      <c r="AS462" s="10">
        <v>57</v>
      </c>
      <c r="AT462" s="10" t="str">
        <f>IFERROR(VLOOKUP(AS462,PROGRAMAS!B2:C59,2,0), )</f>
        <v>Gestión pública local</v>
      </c>
      <c r="AU462" s="10">
        <v>2169</v>
      </c>
      <c r="AV462" s="10" t="str">
        <f>IFERROR(VLOOKUP(AU462,PROGRAMAS!G2:I24,2,0), )</f>
        <v>FORTALECIMIENTO INSTITUCIONAL Y RENDICIÓN DE CUENTAS</v>
      </c>
      <c r="AW462" s="22"/>
      <c r="AX462" s="22"/>
      <c r="AY462" s="22">
        <v>1</v>
      </c>
      <c r="AZ462" s="22"/>
      <c r="BA462" s="22"/>
      <c r="BB462" s="22">
        <v>1</v>
      </c>
      <c r="BC462" s="22"/>
      <c r="BD462" s="71">
        <v>44537</v>
      </c>
      <c r="BN462" s="5" t="s">
        <v>364</v>
      </c>
      <c r="BO462" s="24">
        <v>52124270</v>
      </c>
      <c r="BP462" s="2" t="s">
        <v>1347</v>
      </c>
      <c r="BY462" s="113">
        <v>0</v>
      </c>
      <c r="CO462" s="5">
        <f t="shared" si="59"/>
        <v>0</v>
      </c>
      <c r="CP462" s="77">
        <f t="shared" si="60"/>
        <v>0</v>
      </c>
      <c r="CQ462" s="77">
        <f t="shared" si="61"/>
        <v>0</v>
      </c>
      <c r="CR462" s="14">
        <v>44565</v>
      </c>
      <c r="CS462" s="5">
        <f t="shared" si="62"/>
        <v>16426667</v>
      </c>
      <c r="CT462" s="5"/>
      <c r="CU462" s="10"/>
      <c r="CW462" s="10" t="s">
        <v>132</v>
      </c>
      <c r="CX462" s="10" t="s">
        <v>133</v>
      </c>
      <c r="CZ462" s="10" t="s">
        <v>134</v>
      </c>
      <c r="DA462" s="10" t="s">
        <v>148</v>
      </c>
      <c r="DB462" s="122" t="s">
        <v>4297</v>
      </c>
      <c r="DC462" s="122" t="s">
        <v>4298</v>
      </c>
    </row>
    <row r="463" spans="1:108" ht="16.5" customHeight="1">
      <c r="A463" s="147">
        <v>145</v>
      </c>
      <c r="B463" s="10">
        <v>2021</v>
      </c>
      <c r="C463" s="16" t="s">
        <v>4299</v>
      </c>
      <c r="D463" s="140" t="s">
        <v>4300</v>
      </c>
      <c r="E463" s="198" t="s">
        <v>4301</v>
      </c>
      <c r="G463" s="10" t="s">
        <v>1987</v>
      </c>
      <c r="H463" s="10" t="s">
        <v>118</v>
      </c>
      <c r="I463" s="10" t="s">
        <v>119</v>
      </c>
      <c r="J463" s="10" t="s">
        <v>4302</v>
      </c>
      <c r="K463" s="10" t="s">
        <v>4303</v>
      </c>
      <c r="L463" s="10" t="str">
        <f t="shared" si="58"/>
        <v>LUDWING  FABIAN ABRIL GRANADOS___</v>
      </c>
      <c r="M463" s="10" t="s">
        <v>122</v>
      </c>
      <c r="N463" s="93">
        <v>1128447239</v>
      </c>
      <c r="O463" s="132"/>
      <c r="P463" t="s">
        <v>123</v>
      </c>
      <c r="Q463" s="10" t="s">
        <v>124</v>
      </c>
      <c r="R463" t="s">
        <v>4304</v>
      </c>
      <c r="T463" s="10"/>
      <c r="U463" s="10"/>
      <c r="V463" s="22"/>
      <c r="W463" s="10"/>
      <c r="X463" s="10"/>
      <c r="Y463" s="10"/>
      <c r="Z463" s="22">
        <v>3123812836</v>
      </c>
      <c r="AA463" s="22">
        <v>0</v>
      </c>
      <c r="AB463" s="118">
        <v>3.7</v>
      </c>
      <c r="AD463" s="99">
        <v>44448</v>
      </c>
      <c r="AE463" s="108">
        <v>44452</v>
      </c>
      <c r="AG463" s="14">
        <v>44564</v>
      </c>
      <c r="AH463" s="2">
        <f t="shared" si="63"/>
        <v>4400000</v>
      </c>
      <c r="AI463" s="113">
        <v>16280000</v>
      </c>
      <c r="AJ463" t="s">
        <v>4305</v>
      </c>
      <c r="AK463" s="2" t="s">
        <v>129</v>
      </c>
      <c r="AL463" s="10">
        <v>565</v>
      </c>
      <c r="AM463" s="2" t="s">
        <v>4306</v>
      </c>
      <c r="AN463" s="2" t="s">
        <v>4296</v>
      </c>
      <c r="AO463" s="10" t="s">
        <v>131</v>
      </c>
      <c r="AP463" s="24" t="s">
        <v>3210</v>
      </c>
      <c r="AQ463" s="24">
        <v>5</v>
      </c>
      <c r="AR463" s="10">
        <f>IFERROR(VLOOKUP(AQ463,PROGRAMAS!D193:E250,2,0), )</f>
        <v>0</v>
      </c>
      <c r="AS463" s="10">
        <v>57</v>
      </c>
      <c r="AT463" s="10" t="str">
        <f>IFERROR(VLOOKUP(AS463,PROGRAMAS!B2:C59,2,0), )</f>
        <v>Gestión pública local</v>
      </c>
      <c r="AU463" s="10">
        <v>2169</v>
      </c>
      <c r="AV463" s="10" t="str">
        <f>IFERROR(VLOOKUP(AU463,PROGRAMAS!G2:I24,2,0), )</f>
        <v>FORTALECIMIENTO INSTITUCIONAL Y RENDICIÓN DE CUENTAS</v>
      </c>
      <c r="AW463" s="22"/>
      <c r="AX463" s="22"/>
      <c r="AY463" s="22"/>
      <c r="AZ463" s="22"/>
      <c r="BA463" s="22"/>
      <c r="BB463" s="22">
        <v>1</v>
      </c>
      <c r="BC463" s="22"/>
      <c r="BN463" s="5"/>
      <c r="BY463" s="113">
        <v>0</v>
      </c>
      <c r="CO463" s="5">
        <f t="shared" si="59"/>
        <v>0</v>
      </c>
      <c r="CP463" s="77">
        <f t="shared" si="60"/>
        <v>0</v>
      </c>
      <c r="CQ463" s="77">
        <f t="shared" si="61"/>
        <v>0</v>
      </c>
      <c r="CR463" s="14">
        <v>44564</v>
      </c>
      <c r="CS463" s="5">
        <f t="shared" si="62"/>
        <v>16280000</v>
      </c>
      <c r="CT463" s="5"/>
      <c r="CU463" s="10"/>
      <c r="CW463" s="10" t="s">
        <v>132</v>
      </c>
      <c r="CX463" s="10" t="s">
        <v>133</v>
      </c>
      <c r="CZ463" s="10" t="s">
        <v>3034</v>
      </c>
      <c r="DA463" s="10" t="s">
        <v>4307</v>
      </c>
      <c r="DB463" s="122" t="s">
        <v>4308</v>
      </c>
      <c r="DC463" s="122" t="s">
        <v>4298</v>
      </c>
    </row>
    <row r="464" spans="1:108" ht="16.5" customHeight="1">
      <c r="A464" s="147">
        <v>146</v>
      </c>
      <c r="B464" s="10">
        <v>2021</v>
      </c>
      <c r="C464" s="16" t="s">
        <v>4309</v>
      </c>
      <c r="D464" s="140" t="s">
        <v>4310</v>
      </c>
      <c r="E464" s="198" t="s">
        <v>4311</v>
      </c>
      <c r="G464" s="10" t="s">
        <v>1987</v>
      </c>
      <c r="H464" s="10" t="s">
        <v>118</v>
      </c>
      <c r="I464" s="10" t="s">
        <v>119</v>
      </c>
      <c r="J464" s="10" t="s">
        <v>4312</v>
      </c>
      <c r="K464" s="10" t="s">
        <v>4313</v>
      </c>
      <c r="L464" s="10" t="str">
        <f t="shared" si="58"/>
        <v>WILSOM FABIO QUINTERO ROJASNO_DIANA MARCELA CANO PIÑEROS__</v>
      </c>
      <c r="M464" s="10" t="s">
        <v>122</v>
      </c>
      <c r="N464" s="93">
        <v>79416075</v>
      </c>
      <c r="O464" s="132"/>
      <c r="P464" t="s">
        <v>759</v>
      </c>
      <c r="Q464" s="10" t="s">
        <v>124</v>
      </c>
      <c r="R464" t="s">
        <v>3636</v>
      </c>
      <c r="T464" s="10"/>
      <c r="U464" s="10"/>
      <c r="V464" s="22"/>
      <c r="W464" s="10"/>
      <c r="X464" s="10"/>
      <c r="Y464" s="10"/>
      <c r="Z464" s="22">
        <v>3057054920</v>
      </c>
      <c r="AA464" s="22">
        <v>0</v>
      </c>
      <c r="AB464" s="118">
        <v>3.7</v>
      </c>
      <c r="AC464" s="10"/>
      <c r="AD464" s="99">
        <v>44448</v>
      </c>
      <c r="AE464" s="108">
        <v>44448</v>
      </c>
      <c r="AG464" s="14">
        <v>44576</v>
      </c>
      <c r="AH464" s="2">
        <f t="shared" si="63"/>
        <v>4756756.7567567565</v>
      </c>
      <c r="AI464" s="113">
        <v>17600000</v>
      </c>
      <c r="AJ464" t="s">
        <v>4314</v>
      </c>
      <c r="AK464" s="2" t="s">
        <v>129</v>
      </c>
      <c r="AL464" s="10">
        <v>581</v>
      </c>
      <c r="AM464" s="2" t="s">
        <v>4315</v>
      </c>
      <c r="AN464" s="2" t="s">
        <v>4316</v>
      </c>
      <c r="AO464" s="10" t="s">
        <v>131</v>
      </c>
      <c r="AP464" s="24" t="s">
        <v>3210</v>
      </c>
      <c r="AQ464" s="24">
        <v>5</v>
      </c>
      <c r="AR464" s="10">
        <f>IFERROR(VLOOKUP(AQ464,PROGRAMAS!D194:E251,2,0), )</f>
        <v>0</v>
      </c>
      <c r="AS464" s="10">
        <v>57</v>
      </c>
      <c r="AT464" s="10" t="str">
        <f>IFERROR(VLOOKUP(AS464,PROGRAMAS!B2:C59,2,0), )</f>
        <v>Gestión pública local</v>
      </c>
      <c r="AU464" s="10">
        <v>2169</v>
      </c>
      <c r="AV464" s="10" t="str">
        <f>IFERROR(VLOOKUP(AU464,PROGRAMAS!G2:I24,2,0), )</f>
        <v>FORTALECIMIENTO INSTITUCIONAL Y RENDICIÓN DE CUENTAS</v>
      </c>
      <c r="AW464" s="22"/>
      <c r="AX464" s="22"/>
      <c r="AY464" s="22">
        <v>1</v>
      </c>
      <c r="AZ464" s="22">
        <v>1</v>
      </c>
      <c r="BA464" s="22"/>
      <c r="BB464" s="22"/>
      <c r="BC464" s="22"/>
      <c r="BD464" s="71">
        <v>44509</v>
      </c>
      <c r="BG464" s="71">
        <v>44506</v>
      </c>
      <c r="BK464" s="71">
        <v>44509</v>
      </c>
      <c r="BN464" s="5" t="s">
        <v>364</v>
      </c>
      <c r="BO464" s="24">
        <v>52867297</v>
      </c>
      <c r="BP464" s="2" t="s">
        <v>3216</v>
      </c>
      <c r="BY464" s="113">
        <v>0</v>
      </c>
      <c r="CO464" s="5">
        <f t="shared" si="59"/>
        <v>0</v>
      </c>
      <c r="CP464" s="77">
        <f t="shared" si="60"/>
        <v>0</v>
      </c>
      <c r="CQ464" s="77">
        <f t="shared" si="61"/>
        <v>0</v>
      </c>
      <c r="CR464" s="117">
        <v>44577</v>
      </c>
      <c r="CS464" s="5">
        <f t="shared" si="62"/>
        <v>17600000</v>
      </c>
      <c r="CT464" s="5"/>
      <c r="CU464" s="10"/>
      <c r="CW464" s="10" t="s">
        <v>132</v>
      </c>
      <c r="CX464" s="10" t="s">
        <v>133</v>
      </c>
      <c r="CZ464" s="10" t="s">
        <v>203</v>
      </c>
      <c r="DA464" s="10" t="s">
        <v>4307</v>
      </c>
      <c r="DB464" s="122" t="s">
        <v>4317</v>
      </c>
      <c r="DC464" s="122" t="s">
        <v>4318</v>
      </c>
    </row>
    <row r="465" spans="1:110" ht="16.5" customHeight="1">
      <c r="A465" s="147">
        <v>147</v>
      </c>
      <c r="B465" s="10">
        <v>2021</v>
      </c>
      <c r="C465" s="16" t="s">
        <v>4319</v>
      </c>
      <c r="D465" s="140" t="s">
        <v>4320</v>
      </c>
      <c r="E465" s="198" t="s">
        <v>4321</v>
      </c>
      <c r="G465" s="10" t="s">
        <v>1987</v>
      </c>
      <c r="H465" s="10" t="s">
        <v>118</v>
      </c>
      <c r="I465" s="10" t="s">
        <v>119</v>
      </c>
      <c r="J465" s="10" t="s">
        <v>4322</v>
      </c>
      <c r="K465" s="10" t="s">
        <v>4323</v>
      </c>
      <c r="L465" s="10" t="str">
        <f t="shared" si="58"/>
        <v>JAIRO ERNESTO CUELLAR JIMENEZ_LUDWIG FABIAN ABRIL GRANADA__</v>
      </c>
      <c r="M465" s="10" t="s">
        <v>122</v>
      </c>
      <c r="N465" s="93">
        <v>79938281</v>
      </c>
      <c r="O465" s="132"/>
      <c r="P465" t="s">
        <v>123</v>
      </c>
      <c r="Q465" s="10" t="s">
        <v>124</v>
      </c>
      <c r="R465" t="s">
        <v>3207</v>
      </c>
      <c r="T465" s="10"/>
      <c r="U465" s="10"/>
      <c r="V465" s="22"/>
      <c r="W465" s="10"/>
      <c r="X465" s="10"/>
      <c r="Y465" s="10"/>
      <c r="Z465" s="92">
        <v>3045637932</v>
      </c>
      <c r="AA465" s="22">
        <v>0</v>
      </c>
      <c r="AB465" s="118">
        <v>3.5</v>
      </c>
      <c r="AD465" s="99">
        <v>44466</v>
      </c>
      <c r="AE465" s="108">
        <v>44467</v>
      </c>
      <c r="AG465" s="14">
        <v>44207</v>
      </c>
      <c r="AH465" s="2">
        <f t="shared" si="63"/>
        <v>4400000</v>
      </c>
      <c r="AI465" s="113">
        <v>15400000</v>
      </c>
      <c r="AJ465" t="s">
        <v>4324</v>
      </c>
      <c r="AK465" s="2" t="s">
        <v>129</v>
      </c>
      <c r="AL465" s="10">
        <v>606</v>
      </c>
      <c r="AM465" s="2" t="s">
        <v>4325</v>
      </c>
      <c r="AN465" s="2" t="s">
        <v>4326</v>
      </c>
      <c r="AO465" s="10" t="s">
        <v>131</v>
      </c>
      <c r="AP465" s="24" t="s">
        <v>3210</v>
      </c>
      <c r="AQ465" s="24">
        <v>5</v>
      </c>
      <c r="AR465" s="10">
        <f>IFERROR(VLOOKUP(AQ465,PROGRAMAS!D195:E252,2,0), )</f>
        <v>0</v>
      </c>
      <c r="AS465" s="10">
        <v>57</v>
      </c>
      <c r="AT465" s="10" t="str">
        <f>IFERROR(VLOOKUP(AS465,PROGRAMAS!B2:C59,2,0), )</f>
        <v>Gestión pública local</v>
      </c>
      <c r="AU465" s="10">
        <v>2169</v>
      </c>
      <c r="AV465" s="10" t="str">
        <f>IFERROR(VLOOKUP(AU465,PROGRAMAS!G2:I24,2,0), )</f>
        <v>FORTALECIMIENTO INSTITUCIONAL Y RENDICIÓN DE CUENTAS</v>
      </c>
      <c r="AW465" s="22"/>
      <c r="AX465" s="22"/>
      <c r="AY465" s="22">
        <v>1</v>
      </c>
      <c r="AZ465" s="22"/>
      <c r="BA465" s="22"/>
      <c r="BB465" s="22"/>
      <c r="BC465" s="22"/>
      <c r="BD465" s="71">
        <v>44565</v>
      </c>
      <c r="BN465" s="5" t="s">
        <v>364</v>
      </c>
      <c r="BO465" s="24">
        <v>1128447239</v>
      </c>
      <c r="BP465" s="2" t="s">
        <v>4327</v>
      </c>
      <c r="BY465" s="113">
        <v>0</v>
      </c>
      <c r="CO465" s="5">
        <f t="shared" si="59"/>
        <v>0</v>
      </c>
      <c r="CP465" s="77">
        <f t="shared" si="60"/>
        <v>0</v>
      </c>
      <c r="CQ465" s="77">
        <f t="shared" si="61"/>
        <v>0</v>
      </c>
      <c r="CR465" s="117">
        <v>44208</v>
      </c>
      <c r="CS465" s="5">
        <f t="shared" si="62"/>
        <v>15400000</v>
      </c>
      <c r="CT465" s="5"/>
      <c r="CU465" s="10"/>
      <c r="CW465" s="10" t="s">
        <v>132</v>
      </c>
      <c r="CX465" s="10" t="s">
        <v>133</v>
      </c>
      <c r="CZ465" s="10" t="s">
        <v>4141</v>
      </c>
      <c r="DA465" s="10" t="s">
        <v>4307</v>
      </c>
      <c r="DB465" s="122" t="s">
        <v>4328</v>
      </c>
      <c r="DC465" s="122" t="s">
        <v>4329</v>
      </c>
    </row>
    <row r="466" spans="1:110" ht="16.5" customHeight="1">
      <c r="A466" s="147">
        <v>148</v>
      </c>
      <c r="B466" s="10">
        <v>2021</v>
      </c>
      <c r="C466" s="16" t="s">
        <v>4330</v>
      </c>
      <c r="D466" s="140" t="s">
        <v>4331</v>
      </c>
      <c r="E466" s="198" t="s">
        <v>4332</v>
      </c>
      <c r="G466" s="10" t="s">
        <v>1987</v>
      </c>
      <c r="H466" s="10" t="s">
        <v>118</v>
      </c>
      <c r="I466" s="10" t="s">
        <v>119</v>
      </c>
      <c r="J466" s="10" t="s">
        <v>4333</v>
      </c>
      <c r="K466" s="10" t="s">
        <v>4334</v>
      </c>
      <c r="L466" s="10" t="str">
        <f t="shared" si="58"/>
        <v>ALVARO ANDRES SANCHEZ VEGA___</v>
      </c>
      <c r="M466" s="10" t="s">
        <v>122</v>
      </c>
      <c r="N466" s="93">
        <v>79960688</v>
      </c>
      <c r="O466" s="132"/>
      <c r="P466" t="s">
        <v>123</v>
      </c>
      <c r="Q466" s="10" t="s">
        <v>124</v>
      </c>
      <c r="R466" t="s">
        <v>4335</v>
      </c>
      <c r="T466" s="10"/>
      <c r="U466" s="10"/>
      <c r="V466" s="22"/>
      <c r="W466" s="10"/>
      <c r="X466" s="10"/>
      <c r="Y466" s="10"/>
      <c r="Z466" s="22">
        <v>3124637879</v>
      </c>
      <c r="AA466" s="22">
        <v>0</v>
      </c>
      <c r="AB466" s="118">
        <v>1</v>
      </c>
      <c r="AC466" s="10"/>
      <c r="AD466" s="99">
        <v>44449</v>
      </c>
      <c r="AE466" s="108">
        <v>44449</v>
      </c>
      <c r="AG466" s="14">
        <v>44478</v>
      </c>
      <c r="AH466" s="2">
        <f t="shared" si="63"/>
        <v>4400000</v>
      </c>
      <c r="AI466" s="113">
        <v>4400000</v>
      </c>
      <c r="AJ466" t="s">
        <v>4336</v>
      </c>
      <c r="AK466" s="2" t="s">
        <v>129</v>
      </c>
      <c r="AL466" s="10">
        <v>561</v>
      </c>
      <c r="AM466" s="2" t="s">
        <v>4337</v>
      </c>
      <c r="AN466" s="2" t="s">
        <v>4338</v>
      </c>
      <c r="AO466" s="10" t="s">
        <v>131</v>
      </c>
      <c r="AP466" s="24" t="s">
        <v>3210</v>
      </c>
      <c r="AQ466" s="24">
        <v>5</v>
      </c>
      <c r="AR466" s="10">
        <f>IFERROR(VLOOKUP(AQ466,PROGRAMAS!D196:E253,2,0), )</f>
        <v>0</v>
      </c>
      <c r="AS466" s="10">
        <v>57</v>
      </c>
      <c r="AT466" s="10" t="str">
        <f>IFERROR(VLOOKUP(AS466,PROGRAMAS!B2:C59,2,0), )</f>
        <v>Gestión pública local</v>
      </c>
      <c r="AU466" s="10">
        <v>2169</v>
      </c>
      <c r="AV466" s="10" t="str">
        <f>IFERROR(VLOOKUP(AU466,PROGRAMAS!G2:I24,2,0), )</f>
        <v>FORTALECIMIENTO INSTITUCIONAL Y RENDICIÓN DE CUENTAS</v>
      </c>
      <c r="AW466" s="22"/>
      <c r="AX466" s="22"/>
      <c r="AY466" s="22"/>
      <c r="AZ466" s="22">
        <v>1</v>
      </c>
      <c r="BA466" s="22"/>
      <c r="BB466" s="22"/>
      <c r="BC466" s="22"/>
      <c r="BG466" s="71">
        <v>44476</v>
      </c>
      <c r="BK466" s="71">
        <v>44484</v>
      </c>
      <c r="BN466" s="5"/>
      <c r="BY466" s="113">
        <v>0</v>
      </c>
      <c r="CO466" s="5">
        <f t="shared" si="59"/>
        <v>0</v>
      </c>
      <c r="CP466" s="77">
        <f t="shared" si="60"/>
        <v>0</v>
      </c>
      <c r="CQ466" s="77">
        <f t="shared" si="61"/>
        <v>0</v>
      </c>
      <c r="CR466" s="117">
        <v>44490</v>
      </c>
      <c r="CS466" s="5">
        <f t="shared" si="62"/>
        <v>4400000</v>
      </c>
      <c r="CT466" s="5"/>
      <c r="CU466" s="10"/>
      <c r="CW466" s="10" t="s">
        <v>132</v>
      </c>
      <c r="CX466" s="10" t="s">
        <v>133</v>
      </c>
      <c r="CZ466" s="10" t="s">
        <v>4141</v>
      </c>
      <c r="DA466" s="10" t="s">
        <v>4339</v>
      </c>
      <c r="DB466" s="122" t="s">
        <v>4340</v>
      </c>
      <c r="DC466" s="122" t="s">
        <v>4212</v>
      </c>
      <c r="DD466" s="10"/>
      <c r="DE466" s="122"/>
      <c r="DF466" s="122"/>
    </row>
    <row r="467" spans="1:110" ht="16.5" customHeight="1">
      <c r="A467" s="147">
        <v>149</v>
      </c>
      <c r="B467" s="10">
        <v>2021</v>
      </c>
      <c r="C467" s="16" t="s">
        <v>4341</v>
      </c>
      <c r="D467" s="140" t="s">
        <v>4342</v>
      </c>
      <c r="E467" s="198" t="s">
        <v>4343</v>
      </c>
      <c r="G467" s="10" t="s">
        <v>1987</v>
      </c>
      <c r="H467" s="10" t="s">
        <v>118</v>
      </c>
      <c r="I467" s="10" t="s">
        <v>119</v>
      </c>
      <c r="J467" s="10" t="s">
        <v>4344</v>
      </c>
      <c r="K467" s="10" t="s">
        <v>121</v>
      </c>
      <c r="L467" s="10" t="str">
        <f t="shared" si="58"/>
        <v>LUISA FERNANDA MARTINEZ CAMACHO___</v>
      </c>
      <c r="M467" s="10" t="s">
        <v>122</v>
      </c>
      <c r="N467" s="93">
        <v>1032410529</v>
      </c>
      <c r="O467" s="132"/>
      <c r="P467" t="s">
        <v>123</v>
      </c>
      <c r="Q467" s="10" t="s">
        <v>124</v>
      </c>
      <c r="R467" t="s">
        <v>125</v>
      </c>
      <c r="T467" s="10"/>
      <c r="U467" s="10"/>
      <c r="V467" s="22"/>
      <c r="W467" s="10"/>
      <c r="X467" s="10"/>
      <c r="Y467" s="10"/>
      <c r="Z467" s="22">
        <v>3015769974</v>
      </c>
      <c r="AA467" s="22">
        <v>0</v>
      </c>
      <c r="AB467" s="118">
        <v>3.4</v>
      </c>
      <c r="AD467" s="99">
        <v>44452</v>
      </c>
      <c r="AE467" s="108">
        <v>44452</v>
      </c>
      <c r="AG467" s="14">
        <v>44573</v>
      </c>
      <c r="AH467" s="2">
        <f t="shared" si="63"/>
        <v>2200000</v>
      </c>
      <c r="AI467" s="113">
        <v>7480000</v>
      </c>
      <c r="AJ467" t="s">
        <v>4345</v>
      </c>
      <c r="AK467" s="2" t="s">
        <v>129</v>
      </c>
      <c r="AL467" s="10">
        <v>564</v>
      </c>
      <c r="AM467" s="2" t="s">
        <v>4346</v>
      </c>
      <c r="AN467" s="2" t="s">
        <v>4296</v>
      </c>
      <c r="AO467" s="10" t="s">
        <v>131</v>
      </c>
      <c r="AP467" s="24" t="s">
        <v>3210</v>
      </c>
      <c r="AQ467" s="24">
        <v>5</v>
      </c>
      <c r="AR467" s="10">
        <f>IFERROR(VLOOKUP(AQ467,PROGRAMAS!D197:E254,2,0), )</f>
        <v>0</v>
      </c>
      <c r="AS467" s="10">
        <v>57</v>
      </c>
      <c r="AT467" s="10" t="str">
        <f>IFERROR(VLOOKUP(AS467,PROGRAMAS!B2:C59,2,0), )</f>
        <v>Gestión pública local</v>
      </c>
      <c r="AU467" s="10">
        <v>2169</v>
      </c>
      <c r="AV467" s="10" t="str">
        <f>IFERROR(VLOOKUP(AU467,PROGRAMAS!G2:I24,2,0), )</f>
        <v>FORTALECIMIENTO INSTITUCIONAL Y RENDICIÓN DE CUENTAS</v>
      </c>
      <c r="AW467" s="22"/>
      <c r="AX467" s="22"/>
      <c r="AY467" s="22"/>
      <c r="AZ467" s="22"/>
      <c r="BA467" s="22"/>
      <c r="BB467" s="22"/>
      <c r="BC467" s="22"/>
      <c r="BN467" s="5"/>
      <c r="BY467" s="113">
        <v>0</v>
      </c>
      <c r="CO467" s="5">
        <f t="shared" si="59"/>
        <v>0</v>
      </c>
      <c r="CP467" s="77">
        <f t="shared" si="60"/>
        <v>0</v>
      </c>
      <c r="CQ467" s="77">
        <f t="shared" si="61"/>
        <v>0</v>
      </c>
      <c r="CR467" s="14">
        <v>44573</v>
      </c>
      <c r="CS467" s="5">
        <f t="shared" si="62"/>
        <v>7480000</v>
      </c>
      <c r="CT467" s="5"/>
      <c r="CU467" s="10"/>
      <c r="CW467" s="10" t="s">
        <v>132</v>
      </c>
      <c r="CX467" s="10" t="s">
        <v>133</v>
      </c>
      <c r="CZ467" s="10" t="s">
        <v>4141</v>
      </c>
      <c r="DA467" s="10" t="s">
        <v>148</v>
      </c>
      <c r="DB467" s="122" t="s">
        <v>4347</v>
      </c>
      <c r="DC467" s="122" t="s">
        <v>4318</v>
      </c>
    </row>
    <row r="468" spans="1:110" ht="16.5" customHeight="1">
      <c r="A468" s="147">
        <v>150</v>
      </c>
      <c r="B468" s="10">
        <v>2021</v>
      </c>
      <c r="C468" s="16" t="s">
        <v>4348</v>
      </c>
      <c r="D468" s="140" t="s">
        <v>4349</v>
      </c>
      <c r="E468" s="198" t="s">
        <v>4350</v>
      </c>
      <c r="G468" s="10" t="s">
        <v>1987</v>
      </c>
      <c r="H468" s="10" t="s">
        <v>118</v>
      </c>
      <c r="I468" s="10" t="s">
        <v>119</v>
      </c>
      <c r="J468" s="10" t="s">
        <v>4351</v>
      </c>
      <c r="K468" s="10" t="s">
        <v>4352</v>
      </c>
      <c r="L468" s="10" t="str">
        <f t="shared" si="58"/>
        <v>LUZ MARINA RIVERA COLORADO_NIDIA ASTRID MARTINEZ CHAVES__</v>
      </c>
      <c r="M468" s="10" t="s">
        <v>122</v>
      </c>
      <c r="N468" s="93">
        <v>40018386</v>
      </c>
      <c r="O468" s="132"/>
      <c r="P468" t="s">
        <v>759</v>
      </c>
      <c r="Q468" s="10" t="s">
        <v>124</v>
      </c>
      <c r="R468" t="s">
        <v>125</v>
      </c>
      <c r="T468" s="10"/>
      <c r="U468" s="10"/>
      <c r="V468" s="22"/>
      <c r="W468" s="10"/>
      <c r="X468" s="10"/>
      <c r="Y468" s="10"/>
      <c r="Z468" s="22">
        <v>3143410221</v>
      </c>
      <c r="AA468" s="22">
        <v>0</v>
      </c>
      <c r="AB468" s="118">
        <v>3.4</v>
      </c>
      <c r="AC468" s="10"/>
      <c r="AD468" s="99">
        <v>44452</v>
      </c>
      <c r="AE468" s="108">
        <v>44453</v>
      </c>
      <c r="AG468" s="14">
        <v>44574</v>
      </c>
      <c r="AH468" s="2">
        <f t="shared" si="63"/>
        <v>2200000</v>
      </c>
      <c r="AI468" s="113">
        <v>7480000</v>
      </c>
      <c r="AJ468" t="s">
        <v>4353</v>
      </c>
      <c r="AK468" s="2" t="s">
        <v>129</v>
      </c>
      <c r="AL468" s="10">
        <v>566</v>
      </c>
      <c r="AM468" s="2" t="s">
        <v>4354</v>
      </c>
      <c r="AN468" s="2" t="s">
        <v>4355</v>
      </c>
      <c r="AO468" s="10" t="s">
        <v>131</v>
      </c>
      <c r="AP468" s="24" t="s">
        <v>3210</v>
      </c>
      <c r="AQ468" s="24">
        <v>5</v>
      </c>
      <c r="AR468" s="10">
        <f>IFERROR(VLOOKUP(AQ468,PROGRAMAS!D198:E255,2,0), )</f>
        <v>0</v>
      </c>
      <c r="AS468" s="10">
        <v>57</v>
      </c>
      <c r="AT468" s="10" t="str">
        <f>IFERROR(VLOOKUP(AS468,PROGRAMAS!B2:C59,2,0), )</f>
        <v>Gestión pública local</v>
      </c>
      <c r="AU468" s="10">
        <v>2169</v>
      </c>
      <c r="AV468" s="10" t="str">
        <f>IFERROR(VLOOKUP(AU468,PROGRAMAS!G2:I24,2,0), )</f>
        <v>FORTALECIMIENTO INSTITUCIONAL Y RENDICIÓN DE CUENTAS</v>
      </c>
      <c r="AW468" s="22"/>
      <c r="AX468" s="22"/>
      <c r="AY468" s="22">
        <v>1</v>
      </c>
      <c r="AZ468" s="22"/>
      <c r="BA468" s="22"/>
      <c r="BB468" s="22"/>
      <c r="BC468" s="22"/>
      <c r="BD468" s="71">
        <v>44470</v>
      </c>
      <c r="BN468" s="5" t="s">
        <v>364</v>
      </c>
      <c r="BO468" s="24">
        <v>52847381</v>
      </c>
      <c r="BP468" s="2" t="s">
        <v>4356</v>
      </c>
      <c r="BY468" s="113">
        <v>0</v>
      </c>
      <c r="CO468" s="5">
        <f t="shared" si="59"/>
        <v>0</v>
      </c>
      <c r="CP468" s="77">
        <f t="shared" si="60"/>
        <v>0</v>
      </c>
      <c r="CQ468" s="77">
        <f t="shared" si="61"/>
        <v>0</v>
      </c>
      <c r="CR468" s="117">
        <v>44574</v>
      </c>
      <c r="CS468" s="5">
        <f t="shared" si="62"/>
        <v>7480000</v>
      </c>
      <c r="CT468" s="5"/>
      <c r="CU468" s="10"/>
      <c r="CW468" s="10" t="s">
        <v>132</v>
      </c>
      <c r="CX468" s="10" t="s">
        <v>133</v>
      </c>
      <c r="CZ468" s="10" t="s">
        <v>4141</v>
      </c>
      <c r="DA468" s="10" t="s">
        <v>148</v>
      </c>
      <c r="DB468" s="122" t="s">
        <v>4357</v>
      </c>
      <c r="DC468" s="122" t="s">
        <v>4298</v>
      </c>
    </row>
    <row r="469" spans="1:110" ht="16.5" customHeight="1">
      <c r="A469" s="147">
        <v>151</v>
      </c>
      <c r="B469" s="10">
        <v>2021</v>
      </c>
      <c r="C469" s="16" t="s">
        <v>4358</v>
      </c>
      <c r="D469" s="140" t="s">
        <v>4359</v>
      </c>
      <c r="E469" s="198" t="s">
        <v>4360</v>
      </c>
      <c r="G469" s="10" t="s">
        <v>1987</v>
      </c>
      <c r="H469" s="10" t="s">
        <v>118</v>
      </c>
      <c r="I469" s="10" t="s">
        <v>119</v>
      </c>
      <c r="J469" s="10" t="s">
        <v>4361</v>
      </c>
      <c r="K469" s="10" t="s">
        <v>4362</v>
      </c>
      <c r="L469" s="10" t="str">
        <f t="shared" si="58"/>
        <v>ALVARO LANOS QUIÑONES___</v>
      </c>
      <c r="M469" s="10" t="s">
        <v>122</v>
      </c>
      <c r="N469" s="93">
        <v>19330389</v>
      </c>
      <c r="O469" s="132"/>
      <c r="P469" t="s">
        <v>123</v>
      </c>
      <c r="Q469" s="10" t="s">
        <v>124</v>
      </c>
      <c r="R469" t="s">
        <v>4335</v>
      </c>
      <c r="T469" s="10"/>
      <c r="U469" s="10"/>
      <c r="V469" s="22"/>
      <c r="W469" s="10"/>
      <c r="X469" s="10"/>
      <c r="Y469" s="10"/>
      <c r="Z469" s="22">
        <v>3157133587</v>
      </c>
      <c r="AA469" s="22">
        <v>0</v>
      </c>
      <c r="AB469" s="118">
        <v>3</v>
      </c>
      <c r="AD469" s="99">
        <v>44454</v>
      </c>
      <c r="AE469" s="108">
        <v>44456</v>
      </c>
      <c r="AG469" s="14">
        <v>44911</v>
      </c>
      <c r="AH469" s="2">
        <f t="shared" si="63"/>
        <v>2200000</v>
      </c>
      <c r="AI469" s="113">
        <v>6600000</v>
      </c>
      <c r="AJ469" t="s">
        <v>4363</v>
      </c>
      <c r="AK469" s="2" t="s">
        <v>129</v>
      </c>
      <c r="AL469" s="10">
        <v>573</v>
      </c>
      <c r="AM469" s="2" t="s">
        <v>4364</v>
      </c>
      <c r="AN469" s="2" t="s">
        <v>4316</v>
      </c>
      <c r="AO469" s="10" t="s">
        <v>131</v>
      </c>
      <c r="AP469" s="24" t="s">
        <v>3472</v>
      </c>
      <c r="AQ469" s="24">
        <v>5</v>
      </c>
      <c r="AR469" s="10">
        <f>IFERROR(VLOOKUP(AQ469,PROGRAMAS!D199:E256,2,0), )</f>
        <v>0</v>
      </c>
      <c r="AS469" s="10">
        <v>55</v>
      </c>
      <c r="AT469" s="10" t="str">
        <f>IFERROR(VLOOKUP(AS469,PROGRAMAS!B2:C59,2,0), )</f>
        <v>Fortalecimiento de cultura ciudadana y su institucionalidad</v>
      </c>
      <c r="AU469" s="10">
        <v>2158</v>
      </c>
      <c r="AV469" s="10" t="str">
        <f>IFERROR(VLOOKUP(AU469,PROGRAMAS!G2:I24,2,0), )</f>
        <v>TEUSAQUILLO, UN NUEVO CONTRATO SOCIAL PARA LA PARTICIPACIÓN</v>
      </c>
      <c r="AW469" s="22"/>
      <c r="AX469" s="22"/>
      <c r="AY469" s="22"/>
      <c r="AZ469" s="22"/>
      <c r="BA469" s="22"/>
      <c r="BB469" s="22"/>
      <c r="BC469" s="22"/>
      <c r="BN469" s="5"/>
      <c r="BY469" s="113">
        <v>0</v>
      </c>
      <c r="CO469" s="5">
        <f t="shared" si="59"/>
        <v>0</v>
      </c>
      <c r="CP469" s="77">
        <f t="shared" si="60"/>
        <v>0</v>
      </c>
      <c r="CQ469" s="77">
        <f t="shared" si="61"/>
        <v>0</v>
      </c>
      <c r="CR469" s="14">
        <v>44911</v>
      </c>
      <c r="CS469" s="5">
        <f t="shared" si="62"/>
        <v>6600000</v>
      </c>
      <c r="CT469" s="5"/>
      <c r="CU469" s="10"/>
      <c r="CW469" s="10" t="s">
        <v>132</v>
      </c>
      <c r="CX469" s="10" t="s">
        <v>133</v>
      </c>
      <c r="CZ469" s="10" t="s">
        <v>3034</v>
      </c>
    </row>
    <row r="470" spans="1:110" ht="16.5" customHeight="1">
      <c r="A470" s="147">
        <v>152</v>
      </c>
      <c r="B470" s="10">
        <v>2021</v>
      </c>
      <c r="C470" s="16" t="s">
        <v>4365</v>
      </c>
      <c r="D470" s="140" t="s">
        <v>4366</v>
      </c>
      <c r="E470" s="198" t="s">
        <v>4367</v>
      </c>
      <c r="G470" s="10" t="s">
        <v>1987</v>
      </c>
      <c r="H470" s="10" t="s">
        <v>118</v>
      </c>
      <c r="I470" s="10" t="s">
        <v>119</v>
      </c>
      <c r="J470" s="10" t="s">
        <v>4368</v>
      </c>
      <c r="K470" s="10" t="s">
        <v>4369</v>
      </c>
      <c r="L470" s="10" t="str">
        <f t="shared" si="58"/>
        <v>MARYURY PATRICIA OÑATE  MARTINEZ___</v>
      </c>
      <c r="M470" s="10" t="s">
        <v>122</v>
      </c>
      <c r="N470" s="93">
        <v>49797897</v>
      </c>
      <c r="O470" s="132"/>
      <c r="P470" t="s">
        <v>495</v>
      </c>
      <c r="Q470" s="10" t="s">
        <v>124</v>
      </c>
      <c r="R470" t="s">
        <v>4370</v>
      </c>
      <c r="T470" s="10"/>
      <c r="U470" s="10"/>
      <c r="V470" s="22"/>
      <c r="W470" s="10"/>
      <c r="X470" s="10"/>
      <c r="Y470" s="10"/>
      <c r="Z470" s="22">
        <v>3214921311</v>
      </c>
      <c r="AA470" s="22">
        <v>0</v>
      </c>
      <c r="AB470" s="118">
        <v>3</v>
      </c>
      <c r="AC470" s="10"/>
      <c r="AD470" s="99">
        <v>44463</v>
      </c>
      <c r="AE470" s="108">
        <v>44464</v>
      </c>
      <c r="AG470" s="14">
        <v>44554</v>
      </c>
      <c r="AH470" s="2">
        <f t="shared" si="63"/>
        <v>4400000</v>
      </c>
      <c r="AI470" s="113">
        <v>13200000</v>
      </c>
      <c r="AJ470" t="s">
        <v>4371</v>
      </c>
      <c r="AK470" s="2" t="s">
        <v>129</v>
      </c>
      <c r="AL470" s="10">
        <v>596</v>
      </c>
      <c r="AM470" s="2" t="s">
        <v>4372</v>
      </c>
      <c r="AN470" s="2" t="s">
        <v>4373</v>
      </c>
      <c r="AO470" s="10" t="s">
        <v>131</v>
      </c>
      <c r="AP470" s="24" t="s">
        <v>3210</v>
      </c>
      <c r="AQ470" s="24">
        <v>5</v>
      </c>
      <c r="AR470" s="10">
        <f>IFERROR(VLOOKUP(AQ470,PROGRAMAS!D200:E257,2,0), )</f>
        <v>0</v>
      </c>
      <c r="AS470" s="10">
        <v>57</v>
      </c>
      <c r="AT470" s="10" t="str">
        <f>IFERROR(VLOOKUP(AS470,PROGRAMAS!B2:C59,2,0), )</f>
        <v>Gestión pública local</v>
      </c>
      <c r="AU470" s="10">
        <v>2169</v>
      </c>
      <c r="AV470" s="10" t="str">
        <f>IFERROR(VLOOKUP(AU470,PROGRAMAS!G2:I24,2,0), )</f>
        <v>FORTALECIMIENTO INSTITUCIONAL Y RENDICIÓN DE CUENTAS</v>
      </c>
      <c r="AW470" s="22"/>
      <c r="AX470" s="22"/>
      <c r="AY470" s="22"/>
      <c r="AZ470" s="22"/>
      <c r="BA470" s="22"/>
      <c r="BB470" s="22"/>
      <c r="BC470" s="22"/>
      <c r="BN470" s="5"/>
      <c r="BY470" s="113">
        <v>0</v>
      </c>
      <c r="CO470" s="5">
        <f t="shared" si="59"/>
        <v>0</v>
      </c>
      <c r="CP470" s="77">
        <f t="shared" si="60"/>
        <v>0</v>
      </c>
      <c r="CQ470" s="77">
        <f t="shared" si="61"/>
        <v>0</v>
      </c>
      <c r="CR470" s="14">
        <v>44554</v>
      </c>
      <c r="CS470" s="5">
        <f t="shared" si="62"/>
        <v>13200000</v>
      </c>
      <c r="CT470" s="5"/>
      <c r="CU470" s="10"/>
      <c r="CW470" s="10" t="s">
        <v>132</v>
      </c>
      <c r="CX470" s="10" t="s">
        <v>133</v>
      </c>
      <c r="CZ470" s="10" t="s">
        <v>4141</v>
      </c>
      <c r="DA470" s="10" t="s">
        <v>148</v>
      </c>
      <c r="DB470" s="122" t="s">
        <v>4374</v>
      </c>
      <c r="DC470" s="122" t="s">
        <v>4280</v>
      </c>
    </row>
    <row r="471" spans="1:110" ht="16.5" customHeight="1">
      <c r="A471" s="147">
        <v>153</v>
      </c>
      <c r="B471" s="10">
        <v>2021</v>
      </c>
      <c r="C471" s="16" t="s">
        <v>4375</v>
      </c>
      <c r="D471" s="140" t="s">
        <v>4376</v>
      </c>
      <c r="E471" s="198" t="s">
        <v>4377</v>
      </c>
      <c r="G471" s="10" t="s">
        <v>1987</v>
      </c>
      <c r="H471" s="10" t="s">
        <v>118</v>
      </c>
      <c r="I471" s="10" t="s">
        <v>119</v>
      </c>
      <c r="J471" s="10" t="s">
        <v>4378</v>
      </c>
      <c r="K471" s="10" t="s">
        <v>4379</v>
      </c>
      <c r="L471" s="10" t="str">
        <f t="shared" si="58"/>
        <v>JHEFFERSON  DAVID OVALLE MONTAÑEZ___</v>
      </c>
      <c r="M471" s="10" t="s">
        <v>122</v>
      </c>
      <c r="N471" s="93">
        <v>1014206003</v>
      </c>
      <c r="O471" s="132"/>
      <c r="P471" t="s">
        <v>123</v>
      </c>
      <c r="Q471" s="10" t="s">
        <v>124</v>
      </c>
      <c r="R471" t="s">
        <v>4380</v>
      </c>
      <c r="T471" s="10"/>
      <c r="U471" s="10"/>
      <c r="V471" s="22"/>
      <c r="W471" s="10"/>
      <c r="X471" s="10"/>
      <c r="Y471" s="10"/>
      <c r="Z471" s="22">
        <v>3202832574</v>
      </c>
      <c r="AA471" s="22">
        <v>0</v>
      </c>
      <c r="AB471" s="118">
        <v>4</v>
      </c>
      <c r="AD471" s="99">
        <v>44454</v>
      </c>
      <c r="AE471" s="108">
        <v>44456</v>
      </c>
      <c r="AG471" s="14">
        <v>44577</v>
      </c>
      <c r="AH471" s="2">
        <f t="shared" si="63"/>
        <v>2200000</v>
      </c>
      <c r="AI471" s="113">
        <v>8800000</v>
      </c>
      <c r="AJ471" t="s">
        <v>4381</v>
      </c>
      <c r="AK471" s="2" t="s">
        <v>129</v>
      </c>
      <c r="AL471" s="10">
        <v>576</v>
      </c>
      <c r="AM471" s="2" t="s">
        <v>4382</v>
      </c>
      <c r="AN471" s="2" t="s">
        <v>4316</v>
      </c>
      <c r="AO471" s="10" t="s">
        <v>131</v>
      </c>
      <c r="AP471" s="24" t="s">
        <v>3317</v>
      </c>
      <c r="AQ471" s="24">
        <v>3</v>
      </c>
      <c r="AR471" s="10">
        <f>IFERROR(VLOOKUP(AQ471,PROGRAMAS!D201:E258,2,0), )</f>
        <v>0</v>
      </c>
      <c r="AS471" s="10">
        <v>43</v>
      </c>
      <c r="AT471" s="10" t="str">
        <f>IFERROR(VLOOKUP(AS471,PROGRAMAS!B2:C59,2,0), )</f>
        <v>Cultura ciudadana para la confianza, la convivencia y la participación desde la vida cotidiana</v>
      </c>
      <c r="AU471" s="10">
        <v>2164</v>
      </c>
      <c r="AV471" s="10" t="str">
        <f>IFERROR(VLOOKUP(AU471,PROGRAMAS!G2:I24,2,0), )</f>
        <v>TEUSAQUILLO RESPIRA CONFIANZA Y SEGURIDAD CIUDADANA</v>
      </c>
      <c r="AW471" s="22"/>
      <c r="AX471" s="22"/>
      <c r="AY471" s="22"/>
      <c r="AZ471" s="22"/>
      <c r="BA471" s="22"/>
      <c r="BB471" s="22"/>
      <c r="BC471" s="22"/>
      <c r="BN471" s="5"/>
      <c r="BY471" s="113">
        <v>0</v>
      </c>
      <c r="CO471" s="5">
        <f t="shared" si="59"/>
        <v>0</v>
      </c>
      <c r="CP471" s="77">
        <f t="shared" si="60"/>
        <v>0</v>
      </c>
      <c r="CQ471" s="77">
        <f t="shared" si="61"/>
        <v>0</v>
      </c>
      <c r="CR471" s="14">
        <v>44577</v>
      </c>
      <c r="CS471" s="5">
        <f t="shared" si="62"/>
        <v>8800000</v>
      </c>
      <c r="CT471" s="5"/>
      <c r="CU471" s="10"/>
      <c r="CW471" s="10" t="s">
        <v>132</v>
      </c>
      <c r="CX471" s="10" t="s">
        <v>133</v>
      </c>
      <c r="CZ471" s="10" t="s">
        <v>134</v>
      </c>
      <c r="DA471" s="10" t="s">
        <v>3661</v>
      </c>
      <c r="DB471" s="122" t="s">
        <v>4383</v>
      </c>
      <c r="DC471" s="122" t="s">
        <v>4318</v>
      </c>
    </row>
    <row r="472" spans="1:110" ht="16.5" customHeight="1">
      <c r="A472" s="147">
        <v>154</v>
      </c>
      <c r="B472" s="10">
        <v>2021</v>
      </c>
      <c r="C472" s="16" t="s">
        <v>4384</v>
      </c>
      <c r="D472" s="140" t="s">
        <v>4385</v>
      </c>
      <c r="E472" s="198" t="s">
        <v>4386</v>
      </c>
      <c r="G472" s="10" t="s">
        <v>1987</v>
      </c>
      <c r="H472" s="10" t="s">
        <v>118</v>
      </c>
      <c r="I472" s="10" t="s">
        <v>119</v>
      </c>
      <c r="J472" s="10" t="s">
        <v>4387</v>
      </c>
      <c r="K472" s="10" t="s">
        <v>319</v>
      </c>
      <c r="L472" s="10" t="str">
        <f t="shared" si="58"/>
        <v>ELVIS ENRIQUE DONADO PAREJO___</v>
      </c>
      <c r="M472" s="10" t="s">
        <v>122</v>
      </c>
      <c r="N472" s="93">
        <v>72282962</v>
      </c>
      <c r="O472" s="132"/>
      <c r="P472" t="s">
        <v>320</v>
      </c>
      <c r="Q472" s="10" t="s">
        <v>124</v>
      </c>
      <c r="R472" t="s">
        <v>4388</v>
      </c>
      <c r="T472" s="10"/>
      <c r="U472" s="10"/>
      <c r="V472" s="22"/>
      <c r="W472" s="10"/>
      <c r="X472" s="10"/>
      <c r="Y472" s="10"/>
      <c r="Z472" s="22">
        <v>3163340702</v>
      </c>
      <c r="AA472" s="22">
        <v>0</v>
      </c>
      <c r="AB472" s="118">
        <v>4</v>
      </c>
      <c r="AC472" s="10"/>
      <c r="AD472" s="99">
        <v>44454</v>
      </c>
      <c r="AE472" s="108">
        <v>44456</v>
      </c>
      <c r="AG472" s="14">
        <v>44577</v>
      </c>
      <c r="AH472" s="2">
        <f t="shared" si="63"/>
        <v>2200000</v>
      </c>
      <c r="AI472" s="113">
        <v>8800000</v>
      </c>
      <c r="AJ472" t="s">
        <v>4389</v>
      </c>
      <c r="AK472" s="2" t="s">
        <v>129</v>
      </c>
      <c r="AL472" s="10">
        <v>574</v>
      </c>
      <c r="AM472" s="2" t="s">
        <v>4390</v>
      </c>
      <c r="AN472" s="2" t="s">
        <v>4316</v>
      </c>
      <c r="AO472" s="10" t="s">
        <v>131</v>
      </c>
      <c r="AP472" s="24" t="s">
        <v>3317</v>
      </c>
      <c r="AQ472" s="24">
        <v>3</v>
      </c>
      <c r="AR472" s="10">
        <f>IFERROR(VLOOKUP(AQ472,PROGRAMAS!D202:E259,2,0), )</f>
        <v>0</v>
      </c>
      <c r="AS472" s="10">
        <v>43</v>
      </c>
      <c r="AT472" s="10" t="str">
        <f>IFERROR(VLOOKUP(AS472,PROGRAMAS!B2:C59,2,0), )</f>
        <v>Cultura ciudadana para la confianza, la convivencia y la participación desde la vida cotidiana</v>
      </c>
      <c r="AU472" s="10">
        <v>2164</v>
      </c>
      <c r="AV472" s="10" t="str">
        <f>IFERROR(VLOOKUP(AU472,PROGRAMAS!G2:I24,2,0), )</f>
        <v>TEUSAQUILLO RESPIRA CONFIANZA Y SEGURIDAD CIUDADANA</v>
      </c>
      <c r="AW472" s="22"/>
      <c r="AX472" s="22"/>
      <c r="AY472" s="22"/>
      <c r="AZ472" s="22"/>
      <c r="BA472" s="22"/>
      <c r="BB472" s="22"/>
      <c r="BC472" s="22"/>
      <c r="BN472" s="5"/>
      <c r="BY472" s="113">
        <v>0</v>
      </c>
      <c r="CO472" s="5">
        <f t="shared" si="59"/>
        <v>0</v>
      </c>
      <c r="CP472" s="77">
        <f t="shared" si="60"/>
        <v>0</v>
      </c>
      <c r="CQ472" s="77">
        <f t="shared" si="61"/>
        <v>0</v>
      </c>
      <c r="CR472" s="14">
        <v>44577</v>
      </c>
      <c r="CS472" s="5">
        <f t="shared" si="62"/>
        <v>8800000</v>
      </c>
      <c r="CT472" s="5"/>
      <c r="CU472" s="10"/>
      <c r="CW472" s="10" t="s">
        <v>132</v>
      </c>
      <c r="CX472" s="10" t="s">
        <v>133</v>
      </c>
      <c r="CZ472" s="10" t="s">
        <v>134</v>
      </c>
      <c r="DA472" s="10" t="s">
        <v>3661</v>
      </c>
      <c r="DB472" s="122" t="s">
        <v>4383</v>
      </c>
      <c r="DC472" s="122" t="s">
        <v>4318</v>
      </c>
    </row>
    <row r="473" spans="1:110" ht="16.5" customHeight="1">
      <c r="A473" s="147">
        <v>155</v>
      </c>
      <c r="B473" s="10">
        <v>2021</v>
      </c>
      <c r="C473" s="16" t="s">
        <v>4391</v>
      </c>
      <c r="D473" s="140" t="s">
        <v>4392</v>
      </c>
      <c r="E473" s="198" t="s">
        <v>4393</v>
      </c>
      <c r="G473" s="10" t="s">
        <v>1987</v>
      </c>
      <c r="H473" s="10" t="s">
        <v>118</v>
      </c>
      <c r="I473" s="10" t="s">
        <v>119</v>
      </c>
      <c r="J473" s="10" t="s">
        <v>4394</v>
      </c>
      <c r="K473" s="10" t="s">
        <v>4395</v>
      </c>
      <c r="L473" s="10" t="str">
        <f t="shared" si="58"/>
        <v>ORLANDO HALESIS NARVAEZ  GONZALEZ___</v>
      </c>
      <c r="M473" s="10" t="s">
        <v>122</v>
      </c>
      <c r="N473" s="93">
        <v>79380264</v>
      </c>
      <c r="O473" s="132"/>
      <c r="P473" t="s">
        <v>4396</v>
      </c>
      <c r="Q473" s="10" t="s">
        <v>124</v>
      </c>
      <c r="R473" t="s">
        <v>4397</v>
      </c>
      <c r="T473" s="10"/>
      <c r="U473" s="10"/>
      <c r="V473" s="22"/>
      <c r="W473" s="10"/>
      <c r="X473" s="10"/>
      <c r="Y473" s="10"/>
      <c r="Z473" s="22">
        <v>3103243426</v>
      </c>
      <c r="AA473" s="22">
        <v>0</v>
      </c>
      <c r="AB473" s="118">
        <v>4</v>
      </c>
      <c r="AD473" s="99">
        <v>44454</v>
      </c>
      <c r="AE473" s="108">
        <v>44456</v>
      </c>
      <c r="AG473" s="14">
        <v>44577</v>
      </c>
      <c r="AH473" s="2">
        <f t="shared" si="63"/>
        <v>2200000</v>
      </c>
      <c r="AI473" s="113">
        <v>8800000</v>
      </c>
      <c r="AJ473" t="s">
        <v>4398</v>
      </c>
      <c r="AK473" s="2" t="s">
        <v>129</v>
      </c>
      <c r="AL473" s="10">
        <v>575</v>
      </c>
      <c r="AM473" s="2" t="s">
        <v>4399</v>
      </c>
      <c r="AN473" s="2" t="s">
        <v>4316</v>
      </c>
      <c r="AO473" s="10" t="s">
        <v>131</v>
      </c>
      <c r="AP473" s="24" t="s">
        <v>3317</v>
      </c>
      <c r="AQ473" s="24">
        <v>3</v>
      </c>
      <c r="AR473" s="10">
        <f>IFERROR(VLOOKUP(AQ473,PROGRAMAS!D203:E260,2,0), )</f>
        <v>0</v>
      </c>
      <c r="AS473" s="10">
        <v>43</v>
      </c>
      <c r="AT473" s="10" t="str">
        <f>IFERROR(VLOOKUP(AS473,PROGRAMAS!B2:C59,2,0), )</f>
        <v>Cultura ciudadana para la confianza, la convivencia y la participación desde la vida cotidiana</v>
      </c>
      <c r="AU473" s="10">
        <v>2164</v>
      </c>
      <c r="AV473" s="10" t="str">
        <f>IFERROR(VLOOKUP(AU473,PROGRAMAS!G2:I24,2,0), )</f>
        <v>TEUSAQUILLO RESPIRA CONFIANZA Y SEGURIDAD CIUDADANA</v>
      </c>
      <c r="AW473" s="22"/>
      <c r="AX473" s="22"/>
      <c r="AY473" s="22"/>
      <c r="AZ473" s="22"/>
      <c r="BA473" s="22"/>
      <c r="BB473" s="22"/>
      <c r="BC473" s="22"/>
      <c r="BN473" s="5"/>
      <c r="BY473" s="113">
        <v>0</v>
      </c>
      <c r="CO473" s="5">
        <f t="shared" si="59"/>
        <v>0</v>
      </c>
      <c r="CP473" s="77">
        <f t="shared" si="60"/>
        <v>0</v>
      </c>
      <c r="CQ473" s="77">
        <f t="shared" si="61"/>
        <v>0</v>
      </c>
      <c r="CR473" s="14">
        <v>44577</v>
      </c>
      <c r="CS473" s="5">
        <f t="shared" si="62"/>
        <v>8800000</v>
      </c>
      <c r="CT473" s="5"/>
      <c r="CU473" s="10"/>
      <c r="CW473" s="10" t="s">
        <v>132</v>
      </c>
      <c r="CX473" s="10" t="s">
        <v>133</v>
      </c>
      <c r="CZ473" s="10" t="s">
        <v>134</v>
      </c>
      <c r="DA473" s="10" t="s">
        <v>3661</v>
      </c>
      <c r="DB473" s="122" t="s">
        <v>4383</v>
      </c>
      <c r="DC473" s="122" t="s">
        <v>4318</v>
      </c>
    </row>
    <row r="474" spans="1:110" ht="16.5" customHeight="1">
      <c r="A474" s="119">
        <v>156</v>
      </c>
      <c r="B474" s="10">
        <v>2021</v>
      </c>
      <c r="C474" s="16" t="s">
        <v>4400</v>
      </c>
      <c r="D474" s="140" t="s">
        <v>4401</v>
      </c>
      <c r="E474" s="90" t="s">
        <v>4402</v>
      </c>
      <c r="G474" s="10" t="s">
        <v>2098</v>
      </c>
      <c r="H474" s="10" t="s">
        <v>118</v>
      </c>
      <c r="I474" s="10" t="s">
        <v>2064</v>
      </c>
      <c r="J474" s="10" t="s">
        <v>4403</v>
      </c>
      <c r="K474" s="10" t="s">
        <v>2100</v>
      </c>
      <c r="L474" s="10" t="str">
        <f t="shared" si="58"/>
        <v>PROGRAMA DE LAS NACIONES UNIDAS PARA EL DESARROLLO (PNUD)___</v>
      </c>
      <c r="M474" s="10" t="s">
        <v>1849</v>
      </c>
      <c r="N474" s="93">
        <v>800091076</v>
      </c>
      <c r="O474" s="132">
        <v>0</v>
      </c>
      <c r="Q474" s="10" t="s">
        <v>1850</v>
      </c>
      <c r="R474" s="10" t="s">
        <v>1851</v>
      </c>
      <c r="S474" s="10"/>
      <c r="T474" s="10" t="s">
        <v>4404</v>
      </c>
      <c r="U474" s="10"/>
      <c r="V474" s="22"/>
      <c r="W474" s="10"/>
      <c r="X474" s="10"/>
      <c r="Y474" s="10"/>
      <c r="Z474" s="22"/>
      <c r="AA474" s="22"/>
      <c r="AB474" s="118">
        <v>11</v>
      </c>
      <c r="AC474" s="10"/>
      <c r="AD474" s="99">
        <v>44453</v>
      </c>
      <c r="AE474" s="108">
        <v>44453</v>
      </c>
      <c r="AG474" s="14">
        <v>44785</v>
      </c>
      <c r="AH474" s="2">
        <f t="shared" si="63"/>
        <v>91299716.818181813</v>
      </c>
      <c r="AI474" s="113">
        <v>1004296885</v>
      </c>
      <c r="AL474" s="10"/>
      <c r="AO474" s="10" t="s">
        <v>131</v>
      </c>
      <c r="AR474" s="10">
        <f>IFERROR(VLOOKUP(AQ474,PROGRAMAS!D204:E261,2,0), )</f>
        <v>0</v>
      </c>
      <c r="AS474" s="10">
        <v>6</v>
      </c>
      <c r="AT474" s="10" t="str">
        <f>IFERROR(VLOOKUP(AS474,PROGRAMAS!B2:C59,2,0), )</f>
        <v>Sistema Distrital de Cuidado</v>
      </c>
      <c r="AU474" s="10">
        <v>2094</v>
      </c>
      <c r="AV474" s="10" t="str">
        <f>IFERROR(VLOOKUP(AU474,PROGRAMAS!G2:I24,2,0), )</f>
        <v>TEUSAQUILLO CONSTRUYENDO ACCIONES PARA EL FORTALECIMIENTO DE CAPACIDADES DE LA GENTE, LA REACTIVACIÓN ECONÓMICA Y EL IMPULSO EMPRESARIAL E INDUSTRIAL DE LA LOCALIDAD.</v>
      </c>
      <c r="AW474" s="22"/>
      <c r="AX474" s="22">
        <v>1</v>
      </c>
      <c r="AY474" s="22"/>
      <c r="AZ474" s="22"/>
      <c r="BA474" s="22"/>
      <c r="BB474" s="22"/>
      <c r="BC474" s="22"/>
      <c r="BN474" s="5"/>
      <c r="BY474" s="113">
        <v>0</v>
      </c>
      <c r="BZ474" s="24">
        <v>2</v>
      </c>
      <c r="CA474" s="24">
        <v>19</v>
      </c>
      <c r="CB474" s="145">
        <v>44865</v>
      </c>
      <c r="CO474" s="5">
        <f t="shared" si="59"/>
        <v>0</v>
      </c>
      <c r="CP474" s="77">
        <f t="shared" si="60"/>
        <v>2</v>
      </c>
      <c r="CQ474" s="77">
        <f t="shared" si="61"/>
        <v>19</v>
      </c>
      <c r="CR474" s="117">
        <v>44865</v>
      </c>
      <c r="CS474" s="5">
        <f t="shared" si="62"/>
        <v>1004296885</v>
      </c>
      <c r="CT474" s="5"/>
      <c r="CU474" s="10"/>
      <c r="DA474" s="10" t="s">
        <v>1197</v>
      </c>
      <c r="DB474" s="122" t="s">
        <v>4405</v>
      </c>
      <c r="DC474" s="122" t="s">
        <v>4406</v>
      </c>
    </row>
    <row r="475" spans="1:110" ht="16.5" customHeight="1">
      <c r="A475" s="147">
        <v>157</v>
      </c>
      <c r="B475" s="10">
        <v>2021</v>
      </c>
      <c r="C475" s="16" t="s">
        <v>4407</v>
      </c>
      <c r="D475" s="140" t="s">
        <v>4408</v>
      </c>
      <c r="E475" s="198" t="s">
        <v>4409</v>
      </c>
      <c r="G475" s="10" t="s">
        <v>1987</v>
      </c>
      <c r="H475" s="10" t="s">
        <v>118</v>
      </c>
      <c r="I475" s="10" t="s">
        <v>119</v>
      </c>
      <c r="J475" s="10" t="s">
        <v>4410</v>
      </c>
      <c r="K475" s="10" t="s">
        <v>655</v>
      </c>
      <c r="L475" s="10" t="str">
        <f t="shared" si="58"/>
        <v>LUISA BIBIANA MEDINA RODRIGUEZ___</v>
      </c>
      <c r="M475" s="10" t="s">
        <v>122</v>
      </c>
      <c r="N475" s="93">
        <v>51898458</v>
      </c>
      <c r="O475" s="132"/>
      <c r="P475" s="10" t="s">
        <v>123</v>
      </c>
      <c r="Q475" s="10" t="s">
        <v>124</v>
      </c>
      <c r="R475" t="s">
        <v>656</v>
      </c>
      <c r="S475" t="s">
        <v>657</v>
      </c>
      <c r="T475" s="10"/>
      <c r="U475" s="10"/>
      <c r="V475" s="22"/>
      <c r="W475" s="10"/>
      <c r="X475" s="10"/>
      <c r="Y475" s="10"/>
      <c r="Z475" s="22">
        <v>3013337582</v>
      </c>
      <c r="AA475" s="22">
        <v>0</v>
      </c>
      <c r="AB475" s="118">
        <v>4</v>
      </c>
      <c r="AD475" s="99">
        <v>44455</v>
      </c>
      <c r="AE475" s="108">
        <v>44456</v>
      </c>
      <c r="AG475" s="14">
        <v>44577</v>
      </c>
      <c r="AH475" s="2">
        <f t="shared" si="63"/>
        <v>6500000</v>
      </c>
      <c r="AI475" s="113">
        <v>26000000</v>
      </c>
      <c r="AJ475" t="s">
        <v>4411</v>
      </c>
      <c r="AK475" s="2" t="s">
        <v>129</v>
      </c>
      <c r="AL475" s="10">
        <v>577</v>
      </c>
      <c r="AM475" s="2" t="s">
        <v>4412</v>
      </c>
      <c r="AN475" s="2" t="s">
        <v>4316</v>
      </c>
      <c r="AO475" s="10" t="s">
        <v>131</v>
      </c>
      <c r="AP475" s="224" t="s">
        <v>3210</v>
      </c>
      <c r="AQ475" s="24">
        <v>5</v>
      </c>
      <c r="AR475" s="10">
        <f>IFERROR(VLOOKUP(AQ475,PROGRAMAS!D205:E262,2,0), )</f>
        <v>0</v>
      </c>
      <c r="AS475" s="10">
        <v>57</v>
      </c>
      <c r="AT475" s="10" t="str">
        <f>IFERROR(VLOOKUP(AS475,PROGRAMAS!B2:C59,2,0), )</f>
        <v>Gestión pública local</v>
      </c>
      <c r="AU475" s="10">
        <v>2169</v>
      </c>
      <c r="AV475" s="10" t="str">
        <f>IFERROR(VLOOKUP(AU475,PROGRAMAS!G2:I24,2,0), )</f>
        <v>FORTALECIMIENTO INSTITUCIONAL Y RENDICIÓN DE CUENTAS</v>
      </c>
      <c r="AW475" s="22"/>
      <c r="AX475" s="22"/>
      <c r="AY475" s="22"/>
      <c r="AZ475" s="22"/>
      <c r="BA475" s="22"/>
      <c r="BB475" s="22"/>
      <c r="BC475" s="22"/>
      <c r="BN475" s="5"/>
      <c r="BY475" s="113">
        <v>0</v>
      </c>
      <c r="CO475" s="5">
        <f t="shared" si="59"/>
        <v>0</v>
      </c>
      <c r="CP475" s="77">
        <f t="shared" si="60"/>
        <v>0</v>
      </c>
      <c r="CQ475" s="77">
        <f t="shared" si="61"/>
        <v>0</v>
      </c>
      <c r="CR475" s="14">
        <v>44577</v>
      </c>
      <c r="CS475" s="5">
        <f t="shared" si="62"/>
        <v>26000000</v>
      </c>
      <c r="CT475" s="5"/>
      <c r="CU475" s="10"/>
      <c r="CW475" s="10" t="s">
        <v>132</v>
      </c>
      <c r="CX475" s="10" t="s">
        <v>133</v>
      </c>
      <c r="CZ475" s="10" t="s">
        <v>3034</v>
      </c>
      <c r="DA475" s="10" t="s">
        <v>4413</v>
      </c>
      <c r="DB475" s="122" t="s">
        <v>181</v>
      </c>
    </row>
    <row r="476" spans="1:110" ht="16.5" customHeight="1">
      <c r="A476" s="147">
        <v>158</v>
      </c>
      <c r="B476" s="10">
        <v>2021</v>
      </c>
      <c r="C476" s="16" t="s">
        <v>4414</v>
      </c>
      <c r="D476" s="140" t="s">
        <v>4415</v>
      </c>
      <c r="E476" s="198" t="s">
        <v>4416</v>
      </c>
      <c r="G476" s="10" t="s">
        <v>1987</v>
      </c>
      <c r="H476" s="10" t="s">
        <v>118</v>
      </c>
      <c r="I476" s="10" t="s">
        <v>119</v>
      </c>
      <c r="J476" s="10" t="s">
        <v>4417</v>
      </c>
      <c r="K476" s="10" t="s">
        <v>157</v>
      </c>
      <c r="L476" s="10" t="str">
        <f t="shared" si="58"/>
        <v>EDNA MARGARITA DAVILA NOVOA___</v>
      </c>
      <c r="M476" s="10" t="s">
        <v>122</v>
      </c>
      <c r="N476" s="93">
        <v>39540981</v>
      </c>
      <c r="O476" s="132"/>
      <c r="P476" s="10" t="s">
        <v>123</v>
      </c>
      <c r="Q476" s="10" t="s">
        <v>124</v>
      </c>
      <c r="R476" s="118" t="s">
        <v>125</v>
      </c>
      <c r="S476" s="118"/>
      <c r="T476" s="10"/>
      <c r="U476" s="10"/>
      <c r="V476" s="22"/>
      <c r="W476" s="10"/>
      <c r="X476" s="10"/>
      <c r="Y476" s="10"/>
      <c r="Z476" s="22">
        <v>3114992778</v>
      </c>
      <c r="AA476" s="22">
        <v>0</v>
      </c>
      <c r="AB476" s="118">
        <v>4</v>
      </c>
      <c r="AC476" s="10">
        <v>0</v>
      </c>
      <c r="AD476" s="99">
        <v>44455</v>
      </c>
      <c r="AE476" s="108">
        <v>44456</v>
      </c>
      <c r="AG476" s="14">
        <v>44577</v>
      </c>
      <c r="AH476" s="2">
        <f t="shared" si="63"/>
        <v>2630000</v>
      </c>
      <c r="AI476" s="113">
        <v>10520000</v>
      </c>
      <c r="AJ476" t="s">
        <v>4418</v>
      </c>
      <c r="AK476" s="10" t="s">
        <v>129</v>
      </c>
      <c r="AL476" s="10">
        <v>579</v>
      </c>
      <c r="AM476" s="10" t="s">
        <v>4419</v>
      </c>
      <c r="AN476" s="2" t="s">
        <v>4316</v>
      </c>
      <c r="AO476" s="10" t="s">
        <v>131</v>
      </c>
      <c r="AP476" s="24" t="s">
        <v>3033</v>
      </c>
      <c r="AQ476" s="22">
        <v>5</v>
      </c>
      <c r="AR476" s="10">
        <f>IFERROR(VLOOKUP(AQ476,PROGRAMAS!D206:E263,2,0), )</f>
        <v>0</v>
      </c>
      <c r="AS476" s="10">
        <v>57</v>
      </c>
      <c r="AT476" s="10" t="str">
        <f>IFERROR(VLOOKUP(AS476,PROGRAMAS!B2:C59,2,0), )</f>
        <v>Gestión pública local</v>
      </c>
      <c r="AU476" s="10">
        <v>2169</v>
      </c>
      <c r="AV476" s="10" t="str">
        <f>IFERROR(VLOOKUP(AU476,PROGRAMAS!G2:I24,2,0), )</f>
        <v>FORTALECIMIENTO INSTITUCIONAL Y RENDICIÓN DE CUENTAS</v>
      </c>
      <c r="AW476" s="22"/>
      <c r="AX476" s="22"/>
      <c r="AY476" s="22"/>
      <c r="AZ476" s="22"/>
      <c r="BA476" s="22"/>
      <c r="BB476" s="22"/>
      <c r="BC476" s="22"/>
      <c r="BN476" s="5"/>
      <c r="BY476" s="113">
        <v>0</v>
      </c>
      <c r="CO476" s="5">
        <f t="shared" si="59"/>
        <v>0</v>
      </c>
      <c r="CP476" s="77">
        <f t="shared" si="60"/>
        <v>0</v>
      </c>
      <c r="CQ476" s="77">
        <f t="shared" si="61"/>
        <v>0</v>
      </c>
      <c r="CR476" s="14">
        <v>44577</v>
      </c>
      <c r="CS476" s="5">
        <f t="shared" si="62"/>
        <v>10520000</v>
      </c>
      <c r="CT476" s="5"/>
      <c r="CU476" s="10"/>
      <c r="CW476" s="10" t="s">
        <v>132</v>
      </c>
      <c r="CX476" s="10" t="s">
        <v>133</v>
      </c>
      <c r="CZ476" s="10" t="s">
        <v>3034</v>
      </c>
      <c r="DA476" s="10" t="s">
        <v>148</v>
      </c>
      <c r="DB476" s="122" t="s">
        <v>4420</v>
      </c>
      <c r="DC476" s="122" t="s">
        <v>4318</v>
      </c>
    </row>
    <row r="477" spans="1:110" ht="16.5" customHeight="1">
      <c r="A477" s="147">
        <v>159</v>
      </c>
      <c r="B477" s="10">
        <v>2021</v>
      </c>
      <c r="C477" s="16" t="s">
        <v>4421</v>
      </c>
      <c r="D477" s="140" t="s">
        <v>4422</v>
      </c>
      <c r="E477" s="198" t="s">
        <v>4423</v>
      </c>
      <c r="G477" s="10" t="s">
        <v>1987</v>
      </c>
      <c r="H477" s="10" t="s">
        <v>118</v>
      </c>
      <c r="I477" s="10" t="s">
        <v>119</v>
      </c>
      <c r="J477" s="10" t="s">
        <v>4424</v>
      </c>
      <c r="K477" s="10" t="s">
        <v>481</v>
      </c>
      <c r="L477" s="10" t="str">
        <f t="shared" si="58"/>
        <v>LUISA FERNANDA GUZMAN MARTINEZ___</v>
      </c>
      <c r="M477" s="10" t="s">
        <v>122</v>
      </c>
      <c r="N477" s="93">
        <v>52499398</v>
      </c>
      <c r="O477" s="132"/>
      <c r="P477" s="10" t="s">
        <v>123</v>
      </c>
      <c r="Q477" s="10" t="s">
        <v>124</v>
      </c>
      <c r="R477" t="s">
        <v>4370</v>
      </c>
      <c r="T477" s="10"/>
      <c r="U477" s="10"/>
      <c r="V477" s="22"/>
      <c r="W477" s="10"/>
      <c r="X477" s="10"/>
      <c r="Y477" s="10"/>
      <c r="Z477" s="22">
        <v>7022601</v>
      </c>
      <c r="AA477" s="22">
        <v>0</v>
      </c>
      <c r="AB477" s="118">
        <v>4</v>
      </c>
      <c r="AD477" s="99">
        <v>44455</v>
      </c>
      <c r="AE477" s="108">
        <v>44456</v>
      </c>
      <c r="AG477" s="14">
        <v>44577</v>
      </c>
      <c r="AH477" s="2">
        <f t="shared" si="63"/>
        <v>4400000</v>
      </c>
      <c r="AI477" s="113">
        <v>17600000</v>
      </c>
      <c r="AJ477" t="s">
        <v>4425</v>
      </c>
      <c r="AK477" s="10" t="s">
        <v>129</v>
      </c>
      <c r="AL477" s="10">
        <v>578</v>
      </c>
      <c r="AM477" s="2" t="s">
        <v>4426</v>
      </c>
      <c r="AN477" s="2" t="s">
        <v>4316</v>
      </c>
      <c r="AO477" s="10" t="s">
        <v>131</v>
      </c>
      <c r="AP477" s="24" t="s">
        <v>3210</v>
      </c>
      <c r="AQ477" s="24">
        <v>5</v>
      </c>
      <c r="AR477" s="10">
        <f>IFERROR(VLOOKUP(AQ477,PROGRAMAS!D207:E264,2,0), )</f>
        <v>0</v>
      </c>
      <c r="AS477" s="10">
        <v>57</v>
      </c>
      <c r="AT477" s="10" t="str">
        <f>IFERROR(VLOOKUP(AS477,PROGRAMAS!B2:C59,2,0), )</f>
        <v>Gestión pública local</v>
      </c>
      <c r="AU477" s="10">
        <v>2169</v>
      </c>
      <c r="AV477" s="10" t="str">
        <f>IFERROR(VLOOKUP(AU477,PROGRAMAS!G2:I24,2,0), )</f>
        <v>FORTALECIMIENTO INSTITUCIONAL Y RENDICIÓN DE CUENTAS</v>
      </c>
      <c r="AW477" s="22"/>
      <c r="AX477" s="22"/>
      <c r="AY477" s="22"/>
      <c r="AZ477" s="22"/>
      <c r="BA477" s="22"/>
      <c r="BB477" s="22"/>
      <c r="BC477" s="22"/>
      <c r="BN477" s="5"/>
      <c r="BY477" s="113">
        <v>0</v>
      </c>
      <c r="CO477" s="5">
        <f t="shared" si="59"/>
        <v>0</v>
      </c>
      <c r="CP477" s="77">
        <f t="shared" si="60"/>
        <v>0</v>
      </c>
      <c r="CQ477" s="77">
        <f t="shared" si="61"/>
        <v>0</v>
      </c>
      <c r="CR477" s="14">
        <v>44577</v>
      </c>
      <c r="CS477" s="5">
        <f t="shared" si="62"/>
        <v>17600000</v>
      </c>
      <c r="CT477" s="5"/>
      <c r="CU477" s="10"/>
      <c r="CW477" s="10" t="s">
        <v>132</v>
      </c>
      <c r="CX477" s="10" t="s">
        <v>133</v>
      </c>
      <c r="CZ477" s="10" t="s">
        <v>3034</v>
      </c>
      <c r="DA477" s="10" t="s">
        <v>3074</v>
      </c>
      <c r="DB477" s="122" t="s">
        <v>4427</v>
      </c>
      <c r="DC477" s="122" t="s">
        <v>4318</v>
      </c>
    </row>
    <row r="478" spans="1:110" ht="16.5" customHeight="1">
      <c r="A478" s="147">
        <v>160</v>
      </c>
      <c r="B478" s="10">
        <v>2021</v>
      </c>
      <c r="C478" s="16" t="s">
        <v>4428</v>
      </c>
      <c r="D478" s="140" t="s">
        <v>4429</v>
      </c>
      <c r="E478" s="198" t="s">
        <v>4430</v>
      </c>
      <c r="G478" s="10" t="s">
        <v>1987</v>
      </c>
      <c r="H478" s="10" t="s">
        <v>118</v>
      </c>
      <c r="I478" s="10" t="s">
        <v>119</v>
      </c>
      <c r="J478" s="10" t="s">
        <v>4431</v>
      </c>
      <c r="K478" s="10" t="s">
        <v>167</v>
      </c>
      <c r="L478" s="10" t="str">
        <f t="shared" si="58"/>
        <v>JHON FREDY CABRERA AYA___</v>
      </c>
      <c r="M478" s="10" t="s">
        <v>122</v>
      </c>
      <c r="N478" s="93">
        <v>12210415</v>
      </c>
      <c r="O478" s="132"/>
      <c r="P478" t="s">
        <v>3395</v>
      </c>
      <c r="Q478" s="10" t="s">
        <v>124</v>
      </c>
      <c r="R478" s="118" t="s">
        <v>125</v>
      </c>
      <c r="T478" s="10"/>
      <c r="U478" s="10"/>
      <c r="V478" s="22"/>
      <c r="W478" s="10"/>
      <c r="X478" s="10"/>
      <c r="Y478" s="10"/>
      <c r="Z478" s="92">
        <v>3123019996</v>
      </c>
      <c r="AA478" s="22">
        <v>0</v>
      </c>
      <c r="AB478" s="118">
        <v>4</v>
      </c>
      <c r="AC478" s="10"/>
      <c r="AD478" s="99">
        <v>44456</v>
      </c>
      <c r="AE478" s="108">
        <v>44457</v>
      </c>
      <c r="AG478" s="14">
        <v>44578</v>
      </c>
      <c r="AH478" s="2">
        <f t="shared" si="63"/>
        <v>2200000</v>
      </c>
      <c r="AI478" s="113">
        <v>8800000</v>
      </c>
      <c r="AJ478" t="s">
        <v>4432</v>
      </c>
      <c r="AK478" s="10" t="s">
        <v>129</v>
      </c>
      <c r="AL478" s="10">
        <v>582</v>
      </c>
      <c r="AM478" s="2" t="s">
        <v>4433</v>
      </c>
      <c r="AN478" s="2" t="s">
        <v>4316</v>
      </c>
      <c r="AO478" s="10" t="s">
        <v>131</v>
      </c>
      <c r="AP478" s="24" t="s">
        <v>3210</v>
      </c>
      <c r="AQ478" s="24">
        <v>5</v>
      </c>
      <c r="AR478" s="10">
        <f>IFERROR(VLOOKUP(AQ478,PROGRAMAS!D208:E265,2,0), )</f>
        <v>0</v>
      </c>
      <c r="AS478" s="10">
        <v>57</v>
      </c>
      <c r="AT478" s="10" t="str">
        <f>IFERROR(VLOOKUP(AS478,PROGRAMAS!B2:C59,2,0), )</f>
        <v>Gestión pública local</v>
      </c>
      <c r="AU478" s="10">
        <v>2169</v>
      </c>
      <c r="AV478" s="10" t="str">
        <f>IFERROR(VLOOKUP(AU478,PROGRAMAS!G2:I24,2,0), )</f>
        <v>FORTALECIMIENTO INSTITUCIONAL Y RENDICIÓN DE CUENTAS</v>
      </c>
      <c r="AW478" s="22"/>
      <c r="AX478" s="22"/>
      <c r="AY478" s="22"/>
      <c r="AZ478" s="22"/>
      <c r="BA478" s="22"/>
      <c r="BB478" s="22"/>
      <c r="BC478" s="22"/>
      <c r="BN478" s="5"/>
      <c r="BY478" s="113">
        <v>0</v>
      </c>
      <c r="CO478" s="5">
        <f t="shared" si="59"/>
        <v>0</v>
      </c>
      <c r="CP478" s="77">
        <f t="shared" si="60"/>
        <v>0</v>
      </c>
      <c r="CQ478" s="77">
        <f t="shared" si="61"/>
        <v>0</v>
      </c>
      <c r="CR478" s="117">
        <v>44578</v>
      </c>
      <c r="CS478" s="5">
        <f t="shared" si="62"/>
        <v>8800000</v>
      </c>
      <c r="CT478" s="5"/>
      <c r="CU478" s="10"/>
      <c r="CW478" s="10" t="s">
        <v>132</v>
      </c>
      <c r="CX478" s="10" t="s">
        <v>133</v>
      </c>
      <c r="CZ478" s="10" t="s">
        <v>3034</v>
      </c>
      <c r="DA478" s="10" t="s">
        <v>148</v>
      </c>
      <c r="DB478" s="122" t="s">
        <v>4420</v>
      </c>
      <c r="DC478" s="122" t="s">
        <v>4318</v>
      </c>
    </row>
    <row r="479" spans="1:110" ht="16.5" customHeight="1">
      <c r="A479" s="147">
        <v>161</v>
      </c>
      <c r="B479" s="10">
        <v>2021</v>
      </c>
      <c r="C479" s="16" t="s">
        <v>4434</v>
      </c>
      <c r="D479" s="140" t="s">
        <v>4435</v>
      </c>
      <c r="E479" s="198" t="s">
        <v>4436</v>
      </c>
      <c r="G479" s="10" t="s">
        <v>1987</v>
      </c>
      <c r="H479" s="10" t="s">
        <v>118</v>
      </c>
      <c r="I479" s="10" t="s">
        <v>119</v>
      </c>
      <c r="J479" s="10" t="s">
        <v>4437</v>
      </c>
      <c r="K479" s="10" t="s">
        <v>4438</v>
      </c>
      <c r="L479" s="10" t="str">
        <f t="shared" si="58"/>
        <v>LUIS FERNANDO PEÑARANDA PINEDA___</v>
      </c>
      <c r="M479" s="10" t="s">
        <v>122</v>
      </c>
      <c r="N479" s="93">
        <v>13485659</v>
      </c>
      <c r="O479" s="132"/>
      <c r="P479" t="s">
        <v>676</v>
      </c>
      <c r="Q479" s="10" t="s">
        <v>124</v>
      </c>
      <c r="R479" s="118" t="s">
        <v>125</v>
      </c>
      <c r="T479" s="10"/>
      <c r="U479" s="10"/>
      <c r="V479" s="22"/>
      <c r="W479" s="10"/>
      <c r="X479" s="10"/>
      <c r="Y479" s="10"/>
      <c r="Z479" s="22">
        <v>3115340005</v>
      </c>
      <c r="AA479" s="22">
        <v>0</v>
      </c>
      <c r="AB479" s="118">
        <v>3.5</v>
      </c>
      <c r="AD479" s="99">
        <v>44466</v>
      </c>
      <c r="AE479" s="108">
        <v>44466</v>
      </c>
      <c r="AG479" s="14">
        <v>44571</v>
      </c>
      <c r="AH479" s="2">
        <f t="shared" si="63"/>
        <v>2500000</v>
      </c>
      <c r="AI479" s="113">
        <v>8750000</v>
      </c>
      <c r="AJ479" t="s">
        <v>4439</v>
      </c>
      <c r="AK479" s="10" t="s">
        <v>129</v>
      </c>
      <c r="AL479" s="10">
        <v>602</v>
      </c>
      <c r="AM479" s="2" t="s">
        <v>4440</v>
      </c>
      <c r="AN479" s="2" t="s">
        <v>4441</v>
      </c>
      <c r="AO479" s="10" t="s">
        <v>131</v>
      </c>
      <c r="AP479" s="24" t="s">
        <v>3210</v>
      </c>
      <c r="AQ479" s="24">
        <v>5</v>
      </c>
      <c r="AR479" s="10">
        <f>IFERROR(VLOOKUP(AQ479,PROGRAMAS!D209:E266,2,0), )</f>
        <v>0</v>
      </c>
      <c r="AS479" s="10">
        <v>57</v>
      </c>
      <c r="AT479" s="10" t="str">
        <f>IFERROR(VLOOKUP(AS479,PROGRAMAS!B2:C59,2,0), )</f>
        <v>Gestión pública local</v>
      </c>
      <c r="AU479" s="10">
        <v>2169</v>
      </c>
      <c r="AV479" s="10" t="str">
        <f>IFERROR(VLOOKUP(AU479,PROGRAMAS!G2:I24,2,0), )</f>
        <v>FORTALECIMIENTO INSTITUCIONAL Y RENDICIÓN DE CUENTAS</v>
      </c>
      <c r="AW479" s="22"/>
      <c r="AX479" s="22"/>
      <c r="AY479" s="22"/>
      <c r="AZ479" s="22"/>
      <c r="BA479" s="22"/>
      <c r="BB479" s="22"/>
      <c r="BC479" s="22"/>
      <c r="BN479" s="5"/>
      <c r="BY479" s="113">
        <v>0</v>
      </c>
      <c r="CO479" s="5">
        <f t="shared" si="59"/>
        <v>0</v>
      </c>
      <c r="CP479" s="77">
        <f t="shared" si="60"/>
        <v>0</v>
      </c>
      <c r="CQ479" s="77">
        <f t="shared" si="61"/>
        <v>0</v>
      </c>
      <c r="CR479" s="14">
        <v>44571</v>
      </c>
      <c r="CS479" s="5">
        <f t="shared" si="62"/>
        <v>8750000</v>
      </c>
      <c r="CT479" s="5"/>
      <c r="CU479" s="10"/>
      <c r="CW479" s="10" t="s">
        <v>132</v>
      </c>
      <c r="CX479" s="10" t="s">
        <v>133</v>
      </c>
      <c r="CZ479" s="10" t="s">
        <v>3034</v>
      </c>
      <c r="DA479" s="10" t="s">
        <v>4442</v>
      </c>
      <c r="DB479" s="122" t="s">
        <v>4443</v>
      </c>
      <c r="DC479" s="122" t="s">
        <v>4444</v>
      </c>
    </row>
    <row r="480" spans="1:110" ht="16.5" customHeight="1">
      <c r="A480" s="147">
        <v>162</v>
      </c>
      <c r="B480" s="10">
        <v>2021</v>
      </c>
      <c r="C480" s="16" t="s">
        <v>4445</v>
      </c>
      <c r="D480" s="140" t="s">
        <v>4446</v>
      </c>
      <c r="E480" s="198" t="s">
        <v>4447</v>
      </c>
      <c r="G480" s="10" t="s">
        <v>1987</v>
      </c>
      <c r="H480" s="10" t="s">
        <v>118</v>
      </c>
      <c r="I480" s="10" t="s">
        <v>119</v>
      </c>
      <c r="J480" s="10" t="s">
        <v>4448</v>
      </c>
      <c r="K480" s="10" t="s">
        <v>556</v>
      </c>
      <c r="L480" s="10" t="str">
        <f t="shared" si="58"/>
        <v>LUISA MILENA ARIAS SIERRA___</v>
      </c>
      <c r="M480" s="10" t="s">
        <v>122</v>
      </c>
      <c r="N480" s="93">
        <v>1033783025</v>
      </c>
      <c r="O480" s="132"/>
      <c r="P480" s="10" t="s">
        <v>123</v>
      </c>
      <c r="Q480" s="10" t="s">
        <v>124</v>
      </c>
      <c r="R480" t="s">
        <v>4449</v>
      </c>
      <c r="T480" s="10"/>
      <c r="U480" s="10"/>
      <c r="V480" s="22"/>
      <c r="W480" s="10"/>
      <c r="X480" s="10"/>
      <c r="Y480" s="10"/>
      <c r="Z480" s="22">
        <v>3164368139</v>
      </c>
      <c r="AA480" s="22">
        <v>0</v>
      </c>
      <c r="AB480" s="118">
        <v>4</v>
      </c>
      <c r="AC480" s="10"/>
      <c r="AD480" s="99">
        <v>44456</v>
      </c>
      <c r="AE480" s="108">
        <v>44457</v>
      </c>
      <c r="AG480" s="14">
        <v>44578</v>
      </c>
      <c r="AH480" s="2">
        <f t="shared" si="63"/>
        <v>2630000</v>
      </c>
      <c r="AI480" s="113">
        <v>10520000</v>
      </c>
      <c r="AJ480" t="s">
        <v>4450</v>
      </c>
      <c r="AK480" s="10" t="s">
        <v>129</v>
      </c>
      <c r="AL480" s="10">
        <v>583</v>
      </c>
      <c r="AM480" s="2" t="s">
        <v>4451</v>
      </c>
      <c r="AN480" s="2" t="s">
        <v>4316</v>
      </c>
      <c r="AO480" s="10" t="s">
        <v>131</v>
      </c>
      <c r="AP480" s="24" t="s">
        <v>3210</v>
      </c>
      <c r="AQ480" s="24">
        <v>5</v>
      </c>
      <c r="AR480" s="10">
        <f>IFERROR(VLOOKUP(AQ480,PROGRAMAS!D210:E267,2,0), )</f>
        <v>0</v>
      </c>
      <c r="AS480" s="10">
        <v>57</v>
      </c>
      <c r="AT480" s="10" t="str">
        <f>IFERROR(VLOOKUP(AS480,PROGRAMAS!B2:C59,2,0), )</f>
        <v>Gestión pública local</v>
      </c>
      <c r="AU480" s="10">
        <v>2169</v>
      </c>
      <c r="AV480" s="10" t="str">
        <f>IFERROR(VLOOKUP(AU480,PROGRAMAS!G2:I24,2,0), )</f>
        <v>FORTALECIMIENTO INSTITUCIONAL Y RENDICIÓN DE CUENTAS</v>
      </c>
      <c r="AW480" s="22"/>
      <c r="AX480" s="22"/>
      <c r="AY480" s="22"/>
      <c r="AZ480" s="22"/>
      <c r="BA480" s="22"/>
      <c r="BB480" s="22"/>
      <c r="BC480" s="22"/>
      <c r="BN480" s="5"/>
      <c r="BY480" s="113">
        <v>0</v>
      </c>
      <c r="CO480" s="5">
        <f t="shared" si="59"/>
        <v>0</v>
      </c>
      <c r="CP480" s="77">
        <f t="shared" si="60"/>
        <v>0</v>
      </c>
      <c r="CQ480" s="77">
        <f t="shared" si="61"/>
        <v>0</v>
      </c>
      <c r="CR480" s="117">
        <v>44578</v>
      </c>
      <c r="CS480" s="5">
        <f t="shared" si="62"/>
        <v>10520000</v>
      </c>
      <c r="CT480" s="5"/>
      <c r="CU480" s="10"/>
      <c r="CW480" s="10" t="s">
        <v>132</v>
      </c>
      <c r="CX480" s="10" t="s">
        <v>133</v>
      </c>
      <c r="CZ480" s="10" t="s">
        <v>3034</v>
      </c>
      <c r="DA480" s="10" t="s">
        <v>148</v>
      </c>
      <c r="DB480" s="122" t="s">
        <v>4420</v>
      </c>
      <c r="DC480" s="122" t="s">
        <v>4318</v>
      </c>
    </row>
    <row r="481" spans="1:107" ht="16.5" customHeight="1">
      <c r="A481" s="119">
        <v>163</v>
      </c>
      <c r="B481" s="10">
        <v>2021</v>
      </c>
      <c r="C481" s="16" t="s">
        <v>4452</v>
      </c>
      <c r="D481" s="140" t="s">
        <v>4453</v>
      </c>
      <c r="E481" s="198" t="s">
        <v>4454</v>
      </c>
      <c r="G481" s="10" t="s">
        <v>1987</v>
      </c>
      <c r="H481" s="10" t="s">
        <v>118</v>
      </c>
      <c r="I481" s="10" t="s">
        <v>119</v>
      </c>
      <c r="J481" s="10" t="s">
        <v>4455</v>
      </c>
      <c r="K481" s="10" t="s">
        <v>4456</v>
      </c>
      <c r="L481" s="10" t="str">
        <f t="shared" si="58"/>
        <v>SOCIEDAD COLOMBIANA DE INGENIEROS___</v>
      </c>
      <c r="M481" s="10" t="s">
        <v>1849</v>
      </c>
      <c r="N481" s="93">
        <v>860008582</v>
      </c>
      <c r="O481" s="132">
        <v>1</v>
      </c>
      <c r="Q481" s="10" t="s">
        <v>1850</v>
      </c>
      <c r="R481" s="10" t="s">
        <v>1851</v>
      </c>
      <c r="S481" s="10"/>
      <c r="T481" s="10"/>
      <c r="U481" s="10"/>
      <c r="V481" s="22"/>
      <c r="W481" s="10"/>
      <c r="X481" s="10"/>
      <c r="Y481" s="10"/>
      <c r="Z481" s="22"/>
      <c r="AA481" s="22"/>
      <c r="AB481" s="118">
        <v>4.5</v>
      </c>
      <c r="AD481" s="99">
        <v>44462</v>
      </c>
      <c r="AE481" s="108">
        <v>44482</v>
      </c>
      <c r="AH481" s="2">
        <f t="shared" si="63"/>
        <v>10154666.666666666</v>
      </c>
      <c r="AI481" s="113">
        <v>45696000</v>
      </c>
      <c r="AL481" s="10"/>
      <c r="AO481" s="10" t="s">
        <v>131</v>
      </c>
      <c r="AR481" s="10">
        <f>IFERROR(VLOOKUP(AQ481,PROGRAMAS!D211:E268,2,0), )</f>
        <v>0</v>
      </c>
      <c r="AS481" s="10">
        <v>57</v>
      </c>
      <c r="AT481" s="10" t="str">
        <f>IFERROR(VLOOKUP(AS481,PROGRAMAS!B2:C59,2,0), )</f>
        <v>Gestión pública local</v>
      </c>
      <c r="AU481" s="10">
        <v>2169</v>
      </c>
      <c r="AV481" s="10" t="str">
        <f>IFERROR(VLOOKUP(AU481,PROGRAMAS!G2:I24,2,0), )</f>
        <v>FORTALECIMIENTO INSTITUCIONAL Y RENDICIÓN DE CUENTAS</v>
      </c>
      <c r="AW481" s="22"/>
      <c r="AX481" s="22"/>
      <c r="AY481" s="22"/>
      <c r="AZ481" s="22"/>
      <c r="BA481" s="22"/>
      <c r="BB481" s="22"/>
      <c r="BC481" s="22"/>
      <c r="BN481" s="5"/>
      <c r="BY481" s="113">
        <v>0</v>
      </c>
      <c r="CO481" s="5">
        <f t="shared" si="59"/>
        <v>0</v>
      </c>
      <c r="CP481" s="77">
        <f t="shared" si="60"/>
        <v>0</v>
      </c>
      <c r="CQ481" s="77">
        <f t="shared" si="61"/>
        <v>0</v>
      </c>
      <c r="CS481" s="5">
        <f t="shared" si="62"/>
        <v>45696000</v>
      </c>
      <c r="CT481" s="5"/>
      <c r="CU481" s="10"/>
      <c r="DA481" s="10" t="s">
        <v>4457</v>
      </c>
      <c r="DB481" s="122" t="s">
        <v>4458</v>
      </c>
      <c r="DC481" s="122" t="s">
        <v>4459</v>
      </c>
    </row>
    <row r="482" spans="1:107" ht="16.5" customHeight="1">
      <c r="A482" s="147">
        <v>164</v>
      </c>
      <c r="B482" s="10">
        <v>2021</v>
      </c>
      <c r="C482" s="16" t="s">
        <v>4460</v>
      </c>
      <c r="D482" s="140" t="s">
        <v>4461</v>
      </c>
      <c r="E482" s="198" t="s">
        <v>4462</v>
      </c>
      <c r="G482" s="10" t="s">
        <v>1987</v>
      </c>
      <c r="H482" s="10" t="s">
        <v>118</v>
      </c>
      <c r="I482" s="10" t="s">
        <v>119</v>
      </c>
      <c r="J482" s="10" t="s">
        <v>4463</v>
      </c>
      <c r="K482" s="10" t="s">
        <v>4464</v>
      </c>
      <c r="L482" s="10" t="str">
        <f t="shared" si="58"/>
        <v>RUBEN DARIO GUEVARA MONROY___</v>
      </c>
      <c r="M482" s="10" t="s">
        <v>122</v>
      </c>
      <c r="N482" s="93">
        <v>79729767</v>
      </c>
      <c r="O482" s="132"/>
      <c r="P482" s="10" t="s">
        <v>123</v>
      </c>
      <c r="Q482" s="10" t="s">
        <v>124</v>
      </c>
      <c r="R482" s="118" t="s">
        <v>125</v>
      </c>
      <c r="S482" s="10"/>
      <c r="T482" s="10"/>
      <c r="U482" s="10"/>
      <c r="V482" s="22"/>
      <c r="W482" s="10"/>
      <c r="X482" s="10"/>
      <c r="Y482" s="10"/>
      <c r="Z482" s="22">
        <v>3143307092</v>
      </c>
      <c r="AA482" s="22">
        <v>0</v>
      </c>
      <c r="AB482" s="118">
        <v>3.33</v>
      </c>
      <c r="AC482" s="10"/>
      <c r="AD482" s="99">
        <v>44459</v>
      </c>
      <c r="AE482" s="108">
        <v>44460</v>
      </c>
      <c r="AG482" s="14">
        <v>44561</v>
      </c>
      <c r="AH482" s="2">
        <f t="shared" si="63"/>
        <v>2202202.1021021022</v>
      </c>
      <c r="AI482" s="113">
        <v>7333333</v>
      </c>
      <c r="AJ482" t="s">
        <v>4465</v>
      </c>
      <c r="AK482" s="10" t="s">
        <v>129</v>
      </c>
      <c r="AL482" s="10">
        <v>588</v>
      </c>
      <c r="AM482" s="2" t="s">
        <v>4466</v>
      </c>
      <c r="AN482" s="2" t="s">
        <v>4467</v>
      </c>
      <c r="AO482" s="10" t="s">
        <v>131</v>
      </c>
      <c r="AP482" s="24" t="s">
        <v>3210</v>
      </c>
      <c r="AQ482" s="24">
        <v>5</v>
      </c>
      <c r="AR482" s="10">
        <f>IFERROR(VLOOKUP(AQ482,PROGRAMAS!D212:E269,2,0), )</f>
        <v>0</v>
      </c>
      <c r="AS482" s="10">
        <v>57</v>
      </c>
      <c r="AT482" s="10" t="str">
        <f>IFERROR(VLOOKUP(AS482,PROGRAMAS!B2:C59,2,0), )</f>
        <v>Gestión pública local</v>
      </c>
      <c r="AU482" s="10">
        <v>2169</v>
      </c>
      <c r="AV482" s="10" t="str">
        <f>IFERROR(VLOOKUP(AU482,PROGRAMAS!G2:I24,2,0), )</f>
        <v>FORTALECIMIENTO INSTITUCIONAL Y RENDICIÓN DE CUENTAS</v>
      </c>
      <c r="AW482" s="22"/>
      <c r="AX482" s="22"/>
      <c r="AY482" s="22"/>
      <c r="AZ482" s="22"/>
      <c r="BA482" s="22"/>
      <c r="BB482" s="22"/>
      <c r="BC482" s="22"/>
      <c r="BN482" s="5"/>
      <c r="BY482" s="113">
        <v>0</v>
      </c>
      <c r="CO482" s="5">
        <f t="shared" si="59"/>
        <v>0</v>
      </c>
      <c r="CP482" s="77">
        <f t="shared" si="60"/>
        <v>0</v>
      </c>
      <c r="CQ482" s="77">
        <f t="shared" si="61"/>
        <v>0</v>
      </c>
      <c r="CR482" s="117">
        <v>44561</v>
      </c>
      <c r="CS482" s="5">
        <f t="shared" si="62"/>
        <v>7333333</v>
      </c>
      <c r="CT482" s="5"/>
      <c r="CU482" s="10"/>
      <c r="CW482" s="10" t="s">
        <v>132</v>
      </c>
      <c r="CX482" s="10" t="s">
        <v>133</v>
      </c>
      <c r="CZ482" s="10" t="s">
        <v>3034</v>
      </c>
      <c r="DA482" s="10" t="s">
        <v>2051</v>
      </c>
      <c r="DB482" s="122" t="s">
        <v>4468</v>
      </c>
      <c r="DC482" s="122" t="s">
        <v>4318</v>
      </c>
    </row>
    <row r="483" spans="1:107" ht="16.5" customHeight="1">
      <c r="A483" s="147">
        <v>165</v>
      </c>
      <c r="B483" s="10">
        <v>2021</v>
      </c>
      <c r="C483" s="16" t="s">
        <v>4469</v>
      </c>
      <c r="D483" s="140" t="s">
        <v>4470</v>
      </c>
      <c r="E483" s="198" t="s">
        <v>4471</v>
      </c>
      <c r="G483" s="10" t="s">
        <v>1987</v>
      </c>
      <c r="H483" s="10" t="s">
        <v>118</v>
      </c>
      <c r="I483" s="10" t="s">
        <v>119</v>
      </c>
      <c r="J483" s="10" t="s">
        <v>4472</v>
      </c>
      <c r="K483" s="10" t="s">
        <v>4473</v>
      </c>
      <c r="L483" s="10" t="str">
        <f t="shared" si="58"/>
        <v>JENNY SANCHEZ ROJAS___</v>
      </c>
      <c r="M483" s="10" t="s">
        <v>122</v>
      </c>
      <c r="N483" s="93">
        <v>52817486</v>
      </c>
      <c r="O483" s="132"/>
      <c r="P483" s="10" t="s">
        <v>123</v>
      </c>
      <c r="Q483" s="10" t="s">
        <v>124</v>
      </c>
      <c r="R483" s="10" t="s">
        <v>4474</v>
      </c>
      <c r="S483" s="10"/>
      <c r="T483" s="10"/>
      <c r="U483" s="10"/>
      <c r="V483" s="22"/>
      <c r="W483" s="10"/>
      <c r="X483" s="10"/>
      <c r="Y483" s="10"/>
      <c r="Z483" s="22">
        <v>3137903586</v>
      </c>
      <c r="AA483" s="22">
        <v>0</v>
      </c>
      <c r="AB483" s="118">
        <v>4</v>
      </c>
      <c r="AD483" s="99">
        <v>44460</v>
      </c>
      <c r="AE483" s="108">
        <v>44460</v>
      </c>
      <c r="AG483" s="14">
        <v>44581</v>
      </c>
      <c r="AH483" s="2">
        <f t="shared" si="63"/>
        <v>2200000</v>
      </c>
      <c r="AI483" s="113">
        <v>8800000</v>
      </c>
      <c r="AJ483" t="s">
        <v>4475</v>
      </c>
      <c r="AK483" s="10" t="s">
        <v>129</v>
      </c>
      <c r="AL483" s="10">
        <v>586</v>
      </c>
      <c r="AM483" s="2" t="s">
        <v>4476</v>
      </c>
      <c r="AN483" s="2" t="s">
        <v>4467</v>
      </c>
      <c r="AO483" s="10" t="s">
        <v>131</v>
      </c>
      <c r="AP483" s="24" t="s">
        <v>3317</v>
      </c>
      <c r="AQ483" s="24">
        <v>3</v>
      </c>
      <c r="AR483" s="10">
        <f>IFERROR(VLOOKUP(AQ483,PROGRAMAS!D213:E270,2,0), )</f>
        <v>0</v>
      </c>
      <c r="AS483" s="10">
        <v>43</v>
      </c>
      <c r="AT483" s="10" t="str">
        <f>IFERROR(VLOOKUP(AS483,PROGRAMAS!B2:C59,2,0), )</f>
        <v>Cultura ciudadana para la confianza, la convivencia y la participación desde la vida cotidiana</v>
      </c>
      <c r="AU483" s="10">
        <v>2164</v>
      </c>
      <c r="AV483" s="10" t="str">
        <f>IFERROR(VLOOKUP(AU483,PROGRAMAS!G2:I24,2,0), )</f>
        <v>TEUSAQUILLO RESPIRA CONFIANZA Y SEGURIDAD CIUDADANA</v>
      </c>
      <c r="AW483" s="22"/>
      <c r="AX483" s="22"/>
      <c r="AY483" s="22"/>
      <c r="AZ483" s="22"/>
      <c r="BA483" s="22"/>
      <c r="BB483" s="22"/>
      <c r="BC483" s="22"/>
      <c r="BN483" s="5"/>
      <c r="BY483" s="113">
        <v>0</v>
      </c>
      <c r="CO483" s="5">
        <f t="shared" si="59"/>
        <v>0</v>
      </c>
      <c r="CP483" s="77">
        <f t="shared" si="60"/>
        <v>0</v>
      </c>
      <c r="CQ483" s="77">
        <f t="shared" si="61"/>
        <v>0</v>
      </c>
      <c r="CR483" s="117">
        <v>44581</v>
      </c>
      <c r="CS483" s="5">
        <f t="shared" si="62"/>
        <v>8800000</v>
      </c>
      <c r="CT483" s="5"/>
      <c r="CU483" s="10"/>
      <c r="CW483" s="10" t="s">
        <v>132</v>
      </c>
      <c r="CX483" s="10" t="s">
        <v>133</v>
      </c>
      <c r="CZ483" s="10" t="s">
        <v>134</v>
      </c>
      <c r="DA483" s="10" t="s">
        <v>3661</v>
      </c>
      <c r="DB483" s="122" t="s">
        <v>4383</v>
      </c>
      <c r="DC483" s="122" t="s">
        <v>4318</v>
      </c>
    </row>
    <row r="484" spans="1:107" ht="16.5" customHeight="1">
      <c r="A484" s="147">
        <v>166</v>
      </c>
      <c r="B484" s="10">
        <v>2021</v>
      </c>
      <c r="C484" s="16" t="s">
        <v>4477</v>
      </c>
      <c r="D484" s="140" t="s">
        <v>4478</v>
      </c>
      <c r="E484" s="198" t="s">
        <v>4479</v>
      </c>
      <c r="G484" s="10" t="s">
        <v>1987</v>
      </c>
      <c r="H484" s="10" t="s">
        <v>118</v>
      </c>
      <c r="I484" s="10" t="s">
        <v>119</v>
      </c>
      <c r="J484" s="10" t="s">
        <v>4480</v>
      </c>
      <c r="K484" s="10" t="s">
        <v>4481</v>
      </c>
      <c r="L484" s="10" t="str">
        <f t="shared" si="58"/>
        <v>JUAN SEBASTIAN AMADO SANCHEZ_LUIS EDUARDO PEÑARANDA PINEDA__</v>
      </c>
      <c r="M484" s="10" t="s">
        <v>122</v>
      </c>
      <c r="N484" s="93">
        <v>1032433269</v>
      </c>
      <c r="O484" s="132"/>
      <c r="P484" s="10" t="s">
        <v>123</v>
      </c>
      <c r="Q484" s="10" t="s">
        <v>124</v>
      </c>
      <c r="R484" s="118" t="s">
        <v>125</v>
      </c>
      <c r="S484" s="10"/>
      <c r="T484" s="10"/>
      <c r="U484" s="10"/>
      <c r="V484" s="22"/>
      <c r="W484" s="10"/>
      <c r="X484" s="10"/>
      <c r="Y484" s="10"/>
      <c r="Z484" s="22">
        <v>3106132874</v>
      </c>
      <c r="AA484" s="22">
        <v>0</v>
      </c>
      <c r="AB484" s="118">
        <v>4</v>
      </c>
      <c r="AC484" s="10"/>
      <c r="AD484" s="99">
        <v>44460</v>
      </c>
      <c r="AE484" s="108">
        <v>44460</v>
      </c>
      <c r="AG484" s="14">
        <v>44581</v>
      </c>
      <c r="AH484" s="2">
        <f t="shared" si="63"/>
        <v>2200000</v>
      </c>
      <c r="AI484" s="113">
        <v>8800000</v>
      </c>
      <c r="AJ484" t="s">
        <v>4482</v>
      </c>
      <c r="AK484" s="10" t="s">
        <v>129</v>
      </c>
      <c r="AL484" s="10">
        <v>585</v>
      </c>
      <c r="AM484" s="2" t="s">
        <v>4483</v>
      </c>
      <c r="AN484" s="2" t="s">
        <v>4467</v>
      </c>
      <c r="AO484" s="10" t="s">
        <v>131</v>
      </c>
      <c r="AP484" s="24" t="s">
        <v>3317</v>
      </c>
      <c r="AQ484" s="24">
        <v>3</v>
      </c>
      <c r="AR484" s="10">
        <f>IFERROR(VLOOKUP(AQ484,PROGRAMAS!D214:E271,2,0), )</f>
        <v>0</v>
      </c>
      <c r="AS484" s="10">
        <v>43</v>
      </c>
      <c r="AT484" s="10" t="str">
        <f>IFERROR(VLOOKUP(AS484,PROGRAMAS!B2:C59,2,0), )</f>
        <v>Cultura ciudadana para la confianza, la convivencia y la participación desde la vida cotidiana</v>
      </c>
      <c r="AU484" s="10">
        <v>2164</v>
      </c>
      <c r="AV484" s="10" t="str">
        <f>IFERROR(VLOOKUP(AU484,PROGRAMAS!G2:I24,2,0), )</f>
        <v>TEUSAQUILLO RESPIRA CONFIANZA Y SEGURIDAD CIUDADANA</v>
      </c>
      <c r="AW484" s="22"/>
      <c r="AX484" s="22"/>
      <c r="AY484" s="22">
        <v>1</v>
      </c>
      <c r="AZ484" s="22"/>
      <c r="BA484" s="22"/>
      <c r="BB484" s="22">
        <v>1</v>
      </c>
      <c r="BC484" s="22"/>
      <c r="BD484" s="71">
        <v>44476</v>
      </c>
      <c r="BN484" s="5" t="s">
        <v>364</v>
      </c>
      <c r="BO484" s="24">
        <v>13485659</v>
      </c>
      <c r="BP484" s="2" t="s">
        <v>675</v>
      </c>
      <c r="BY484" s="113">
        <v>0</v>
      </c>
      <c r="CO484" s="5">
        <f t="shared" si="59"/>
        <v>0</v>
      </c>
      <c r="CP484" s="77">
        <f t="shared" si="60"/>
        <v>0</v>
      </c>
      <c r="CQ484" s="77">
        <f t="shared" si="61"/>
        <v>0</v>
      </c>
      <c r="CR484" s="14">
        <v>44581</v>
      </c>
      <c r="CS484" s="5">
        <f t="shared" si="62"/>
        <v>8800000</v>
      </c>
      <c r="CT484" s="5"/>
      <c r="CU484" s="10"/>
      <c r="CW484" s="10" t="s">
        <v>132</v>
      </c>
      <c r="CX484" s="10" t="s">
        <v>133</v>
      </c>
      <c r="CZ484" s="10" t="s">
        <v>134</v>
      </c>
      <c r="DA484" s="10" t="s">
        <v>3661</v>
      </c>
      <c r="DB484" s="122" t="s">
        <v>4383</v>
      </c>
      <c r="DC484" s="122" t="s">
        <v>4318</v>
      </c>
    </row>
    <row r="485" spans="1:107" ht="16.5" customHeight="1">
      <c r="A485" s="147">
        <v>167</v>
      </c>
      <c r="B485" s="10">
        <v>2021</v>
      </c>
      <c r="C485" s="16" t="s">
        <v>4484</v>
      </c>
      <c r="D485" s="140" t="s">
        <v>4485</v>
      </c>
      <c r="E485" s="198" t="s">
        <v>4486</v>
      </c>
      <c r="G485" s="10" t="s">
        <v>1987</v>
      </c>
      <c r="H485" s="10" t="s">
        <v>118</v>
      </c>
      <c r="I485" s="10" t="s">
        <v>119</v>
      </c>
      <c r="J485" s="10" t="s">
        <v>4487</v>
      </c>
      <c r="K485" s="10" t="s">
        <v>370</v>
      </c>
      <c r="L485" s="10" t="str">
        <f t="shared" si="58"/>
        <v>MARCO GABRIEL LOPEZ POLO___</v>
      </c>
      <c r="M485" s="10" t="s">
        <v>122</v>
      </c>
      <c r="N485" s="93">
        <v>15030116</v>
      </c>
      <c r="O485" s="132"/>
      <c r="P485" t="s">
        <v>4488</v>
      </c>
      <c r="Q485" s="10" t="s">
        <v>124</v>
      </c>
      <c r="R485" s="10" t="s">
        <v>4489</v>
      </c>
      <c r="S485" s="10"/>
      <c r="T485" s="10"/>
      <c r="U485" s="10"/>
      <c r="V485" s="22"/>
      <c r="W485" s="10"/>
      <c r="X485" s="10"/>
      <c r="Y485" s="10"/>
      <c r="Z485" s="22">
        <v>3102326268</v>
      </c>
      <c r="AA485" s="22">
        <v>0</v>
      </c>
      <c r="AB485" s="118">
        <v>4</v>
      </c>
      <c r="AD485" s="99">
        <v>44460</v>
      </c>
      <c r="AE485" s="108">
        <v>44461</v>
      </c>
      <c r="AG485" s="14">
        <v>44582</v>
      </c>
      <c r="AH485" s="2">
        <f t="shared" si="63"/>
        <v>2200000</v>
      </c>
      <c r="AI485" s="113">
        <v>8800000</v>
      </c>
      <c r="AJ485" t="s">
        <v>328</v>
      </c>
      <c r="AK485" s="10" t="s">
        <v>129</v>
      </c>
      <c r="AL485" s="10">
        <v>592</v>
      </c>
      <c r="AM485" s="2" t="s">
        <v>4490</v>
      </c>
      <c r="AN485" s="2" t="s">
        <v>4491</v>
      </c>
      <c r="AO485" s="10" t="s">
        <v>131</v>
      </c>
      <c r="AP485" s="24" t="s">
        <v>3317</v>
      </c>
      <c r="AQ485" s="24">
        <v>3</v>
      </c>
      <c r="AR485" s="10">
        <f>IFERROR(VLOOKUP(AQ485,PROGRAMAS!D215:E272,2,0), )</f>
        <v>0</v>
      </c>
      <c r="AS485" s="10">
        <v>43</v>
      </c>
      <c r="AT485" s="10" t="str">
        <f>IFERROR(VLOOKUP(AS485,PROGRAMAS!B2:C59,2,0), )</f>
        <v>Cultura ciudadana para la confianza, la convivencia y la participación desde la vida cotidiana</v>
      </c>
      <c r="AU485" s="10">
        <v>2164</v>
      </c>
      <c r="AV485" s="10" t="str">
        <f>IFERROR(VLOOKUP(AU485,PROGRAMAS!G2:I24,2,0), )</f>
        <v>TEUSAQUILLO RESPIRA CONFIANZA Y SEGURIDAD CIUDADANA</v>
      </c>
      <c r="AW485" s="22"/>
      <c r="AX485" s="22"/>
      <c r="AY485" s="22"/>
      <c r="AZ485" s="22"/>
      <c r="BA485" s="22"/>
      <c r="BB485" s="22"/>
      <c r="BC485" s="22"/>
      <c r="BN485" s="5"/>
      <c r="BY485" s="113">
        <v>0</v>
      </c>
      <c r="CO485" s="5">
        <f t="shared" si="59"/>
        <v>0</v>
      </c>
      <c r="CP485" s="77">
        <f t="shared" si="60"/>
        <v>0</v>
      </c>
      <c r="CQ485" s="77">
        <f t="shared" si="61"/>
        <v>0</v>
      </c>
      <c r="CR485" s="14">
        <v>44582</v>
      </c>
      <c r="CS485" s="5">
        <f t="shared" si="62"/>
        <v>8800000</v>
      </c>
      <c r="CT485" s="5"/>
      <c r="CU485" s="10"/>
      <c r="CW485" s="10" t="s">
        <v>132</v>
      </c>
      <c r="CX485" s="10" t="s">
        <v>133</v>
      </c>
      <c r="CZ485" s="10" t="s">
        <v>134</v>
      </c>
      <c r="DA485" s="10" t="s">
        <v>3661</v>
      </c>
      <c r="DB485" s="122" t="s">
        <v>4383</v>
      </c>
      <c r="DC485" s="122" t="s">
        <v>4318</v>
      </c>
    </row>
    <row r="486" spans="1:107" ht="16.5" customHeight="1">
      <c r="A486" s="147">
        <v>168</v>
      </c>
      <c r="B486" s="10">
        <v>2021</v>
      </c>
      <c r="C486" s="16" t="s">
        <v>4492</v>
      </c>
      <c r="D486" s="140" t="s">
        <v>4493</v>
      </c>
      <c r="E486" s="198" t="s">
        <v>4494</v>
      </c>
      <c r="G486" s="10" t="s">
        <v>1987</v>
      </c>
      <c r="H486" s="10" t="s">
        <v>118</v>
      </c>
      <c r="I486" s="10" t="s">
        <v>119</v>
      </c>
      <c r="J486" s="10" t="s">
        <v>4495</v>
      </c>
      <c r="K486" s="10" t="s">
        <v>855</v>
      </c>
      <c r="L486" s="10" t="str">
        <f t="shared" si="58"/>
        <v>IVAN FRANCISCO ANZOLA PEREZ___</v>
      </c>
      <c r="M486" s="10" t="s">
        <v>122</v>
      </c>
      <c r="N486" s="93">
        <v>80504424</v>
      </c>
      <c r="O486" s="132"/>
      <c r="P486" s="10" t="s">
        <v>123</v>
      </c>
      <c r="Q486" s="10" t="s">
        <v>124</v>
      </c>
      <c r="R486" s="10" t="s">
        <v>4496</v>
      </c>
      <c r="S486" s="10"/>
      <c r="T486" s="10"/>
      <c r="U486" s="10"/>
      <c r="V486" s="22"/>
      <c r="W486" s="10"/>
      <c r="X486" s="10"/>
      <c r="Y486" s="10"/>
      <c r="Z486" s="22">
        <v>3157838316</v>
      </c>
      <c r="AA486" s="22">
        <v>0</v>
      </c>
      <c r="AB486" s="118">
        <v>3.07</v>
      </c>
      <c r="AC486" s="10"/>
      <c r="AD486" s="99">
        <v>44461</v>
      </c>
      <c r="AE486" s="108">
        <v>44462</v>
      </c>
      <c r="AG486" s="14">
        <v>44554</v>
      </c>
      <c r="AH486" s="2">
        <f t="shared" si="63"/>
        <v>4395222.4755700324</v>
      </c>
      <c r="AI486" s="113">
        <v>13493333</v>
      </c>
      <c r="AJ486" t="s">
        <v>4497</v>
      </c>
      <c r="AK486" s="10" t="s">
        <v>129</v>
      </c>
      <c r="AL486" s="10">
        <v>593</v>
      </c>
      <c r="AM486" s="2" t="s">
        <v>4498</v>
      </c>
      <c r="AN486" s="2" t="s">
        <v>4499</v>
      </c>
      <c r="AO486" s="10" t="s">
        <v>131</v>
      </c>
      <c r="AP486" s="24" t="s">
        <v>3731</v>
      </c>
      <c r="AQ486" s="24">
        <v>2</v>
      </c>
      <c r="AR486" s="10">
        <f>IFERROR(VLOOKUP(AQ486,PROGRAMAS!D216:E273,2,0), )</f>
        <v>0</v>
      </c>
      <c r="AS486" s="10">
        <v>38</v>
      </c>
      <c r="AT486" s="10" t="str">
        <f>IFERROR(VLOOKUP(AS486,PROGRAMAS!B2:C59,2,0), )</f>
        <v>Ecoeficiencia, reciclaje, manejo de residuos e inclusión de la población recicladora</v>
      </c>
      <c r="AU486" s="10">
        <v>2147</v>
      </c>
      <c r="AV486" s="10" t="str">
        <f>IFERROR(VLOOKUP(AU486,PROGRAMAS!G2:I24,2,0), )</f>
        <v>TEUSAQUILLO RESPONSABLE CON EL CONSUMO</v>
      </c>
      <c r="AW486" s="22"/>
      <c r="AX486" s="22"/>
      <c r="AY486" s="22"/>
      <c r="AZ486" s="22">
        <v>1</v>
      </c>
      <c r="BA486" s="22"/>
      <c r="BB486" s="22"/>
      <c r="BC486" s="22"/>
      <c r="BG486" s="71">
        <v>44538</v>
      </c>
      <c r="BK486" s="71">
        <v>44550</v>
      </c>
      <c r="BN486" s="5"/>
      <c r="BY486" s="113">
        <v>0</v>
      </c>
      <c r="CO486" s="5">
        <f t="shared" si="59"/>
        <v>0</v>
      </c>
      <c r="CP486" s="77">
        <f t="shared" si="60"/>
        <v>0</v>
      </c>
      <c r="CQ486" s="77">
        <f t="shared" si="61"/>
        <v>0</v>
      </c>
      <c r="CR486" s="117">
        <v>44567</v>
      </c>
      <c r="CS486" s="5">
        <f t="shared" si="62"/>
        <v>13493333</v>
      </c>
      <c r="CT486" s="5"/>
      <c r="CU486" s="10"/>
      <c r="CW486" s="10" t="s">
        <v>132</v>
      </c>
      <c r="CX486" s="10" t="s">
        <v>133</v>
      </c>
      <c r="CZ486" s="10" t="s">
        <v>3034</v>
      </c>
      <c r="DA486" s="10" t="s">
        <v>655</v>
      </c>
      <c r="DB486" s="122" t="s">
        <v>4500</v>
      </c>
      <c r="DC486" s="122" t="s">
        <v>4318</v>
      </c>
    </row>
    <row r="487" spans="1:107" ht="16.5" customHeight="1">
      <c r="A487" s="119">
        <v>169</v>
      </c>
      <c r="B487" s="10">
        <v>2021</v>
      </c>
      <c r="C487" s="16" t="s">
        <v>4501</v>
      </c>
      <c r="D487" s="140" t="s">
        <v>4502</v>
      </c>
      <c r="E487" s="198" t="s">
        <v>4503</v>
      </c>
      <c r="G487" s="10" t="s">
        <v>2063</v>
      </c>
      <c r="H487" s="10" t="s">
        <v>118</v>
      </c>
      <c r="I487" s="10" t="s">
        <v>2064</v>
      </c>
      <c r="J487" s="10" t="s">
        <v>4504</v>
      </c>
      <c r="K487" s="10" t="s">
        <v>4505</v>
      </c>
      <c r="L487" s="10" t="str">
        <f t="shared" si="58"/>
        <v>SUBRED INTEGRADA DEL NORTE___</v>
      </c>
      <c r="M487" s="10" t="s">
        <v>1849</v>
      </c>
      <c r="N487" s="93">
        <v>900917006</v>
      </c>
      <c r="O487" s="132">
        <v>4</v>
      </c>
      <c r="Q487" s="10" t="s">
        <v>1850</v>
      </c>
      <c r="R487" s="10" t="s">
        <v>1851</v>
      </c>
      <c r="S487" s="10"/>
      <c r="T487" s="10"/>
      <c r="U487" s="10"/>
      <c r="V487" s="22"/>
      <c r="W487" s="10"/>
      <c r="X487" s="10"/>
      <c r="Y487" s="10"/>
      <c r="Z487" s="22"/>
      <c r="AA487" s="22"/>
      <c r="AB487" s="118">
        <v>5</v>
      </c>
      <c r="AD487" s="99">
        <v>44466</v>
      </c>
      <c r="AE487" s="108">
        <v>44477</v>
      </c>
      <c r="AH487" s="2">
        <f t="shared" si="63"/>
        <v>27030764</v>
      </c>
      <c r="AI487" s="113">
        <v>135153820</v>
      </c>
      <c r="AL487" s="10"/>
      <c r="AO487" s="10" t="s">
        <v>131</v>
      </c>
      <c r="AR487" s="10">
        <f>IFERROR(VLOOKUP(AQ487,PROGRAMAS!D217:E274,2,0), )</f>
        <v>0</v>
      </c>
      <c r="AS487" s="10">
        <v>6</v>
      </c>
      <c r="AT487" s="10" t="str">
        <f>IFERROR(VLOOKUP(AS487,PROGRAMAS!B2:C59,2,0), )</f>
        <v>Sistema Distrital de Cuidado</v>
      </c>
      <c r="AU487" s="10">
        <v>2113</v>
      </c>
      <c r="AV487" s="10" t="str">
        <f>IFERROR(VLOOKUP(AU487,PROGRAMAS!G2:I24,2,0), )</f>
        <v>TEUSAQUILLO  INCLUYENTE  PARA LAS PERSONAS CON DISCAPACIDAD Y LA DISMINUCIÓN DE FACTORES DE RIESGO FRENTE AL CONSUMO DE SUSTANCIAS PSICOACTIVAS</v>
      </c>
      <c r="AW487" s="22"/>
      <c r="AX487" s="22"/>
      <c r="AY487" s="22"/>
      <c r="AZ487" s="22"/>
      <c r="BA487" s="22"/>
      <c r="BB487" s="22"/>
      <c r="BC487" s="22"/>
      <c r="BN487" s="5"/>
      <c r="BY487" s="113">
        <v>0</v>
      </c>
      <c r="CO487" s="5">
        <f t="shared" si="59"/>
        <v>0</v>
      </c>
      <c r="CP487" s="77">
        <f t="shared" si="60"/>
        <v>0</v>
      </c>
      <c r="CQ487" s="77">
        <f t="shared" si="61"/>
        <v>0</v>
      </c>
      <c r="CS487" s="5">
        <f t="shared" si="62"/>
        <v>135153820</v>
      </c>
      <c r="CT487" s="5"/>
      <c r="CU487" s="10"/>
      <c r="DA487" s="10" t="s">
        <v>942</v>
      </c>
      <c r="DB487" s="122" t="s">
        <v>4506</v>
      </c>
      <c r="DC487" s="122" t="s">
        <v>4143</v>
      </c>
    </row>
    <row r="488" spans="1:107" ht="16.5" customHeight="1">
      <c r="A488" s="147">
        <v>170</v>
      </c>
      <c r="B488" s="10">
        <v>2021</v>
      </c>
      <c r="C488" s="16" t="s">
        <v>4507</v>
      </c>
      <c r="D488" s="140" t="s">
        <v>4508</v>
      </c>
      <c r="E488" s="198" t="s">
        <v>4509</v>
      </c>
      <c r="G488" s="10" t="s">
        <v>1987</v>
      </c>
      <c r="H488" s="10" t="s">
        <v>118</v>
      </c>
      <c r="I488" s="10" t="s">
        <v>119</v>
      </c>
      <c r="J488" s="10" t="s">
        <v>4510</v>
      </c>
      <c r="K488" s="10" t="s">
        <v>1476</v>
      </c>
      <c r="L488" s="10" t="str">
        <f t="shared" si="58"/>
        <v>JHONN DAIRO MARTINEZ HEJEILE___</v>
      </c>
      <c r="M488" s="10" t="s">
        <v>122</v>
      </c>
      <c r="N488" s="93">
        <v>1013606812</v>
      </c>
      <c r="O488" s="132"/>
      <c r="P488" s="10" t="s">
        <v>123</v>
      </c>
      <c r="Q488" s="10" t="s">
        <v>124</v>
      </c>
      <c r="R488" s="118" t="s">
        <v>125</v>
      </c>
      <c r="S488" s="10"/>
      <c r="T488" s="10"/>
      <c r="U488" s="10"/>
      <c r="V488" s="22"/>
      <c r="W488" s="10"/>
      <c r="X488" s="10"/>
      <c r="Y488" s="10"/>
      <c r="Z488" s="22">
        <v>3229155120</v>
      </c>
      <c r="AA488" s="22">
        <v>0</v>
      </c>
      <c r="AB488" s="118">
        <v>3.5</v>
      </c>
      <c r="AC488" s="10"/>
      <c r="AD488" s="99">
        <v>44463</v>
      </c>
      <c r="AE488" s="108">
        <v>44464</v>
      </c>
      <c r="AG488" s="14">
        <v>44569</v>
      </c>
      <c r="AH488" s="2">
        <f t="shared" si="63"/>
        <v>2200000</v>
      </c>
      <c r="AI488" s="113">
        <v>7700000</v>
      </c>
      <c r="AJ488" t="s">
        <v>4511</v>
      </c>
      <c r="AK488" s="2" t="s">
        <v>252</v>
      </c>
      <c r="AL488" s="10">
        <v>597</v>
      </c>
      <c r="AM488" s="2" t="s">
        <v>4512</v>
      </c>
      <c r="AN488" s="2" t="s">
        <v>4373</v>
      </c>
      <c r="AO488" s="10" t="s">
        <v>131</v>
      </c>
      <c r="AP488" s="24" t="s">
        <v>3210</v>
      </c>
      <c r="AQ488" s="24">
        <v>5</v>
      </c>
      <c r="AR488" s="10">
        <f>IFERROR(VLOOKUP(AQ488,PROGRAMAS!D218:E275,2,0), )</f>
        <v>0</v>
      </c>
      <c r="AS488" s="10">
        <v>57</v>
      </c>
      <c r="AT488" s="10" t="str">
        <f>IFERROR(VLOOKUP(AS488,PROGRAMAS!B2:C59,2,0), )</f>
        <v>Gestión pública local</v>
      </c>
      <c r="AU488" s="10">
        <v>2169</v>
      </c>
      <c r="AV488" s="10" t="str">
        <f>IFERROR(VLOOKUP(AU488,PROGRAMAS!G2:I24,2,0), )</f>
        <v>FORTALECIMIENTO INSTITUCIONAL Y RENDICIÓN DE CUENTAS</v>
      </c>
      <c r="AW488" s="22"/>
      <c r="AX488" s="22"/>
      <c r="AY488" s="22"/>
      <c r="AZ488" s="22"/>
      <c r="BA488" s="22"/>
      <c r="BB488" s="22"/>
      <c r="BC488" s="22"/>
      <c r="BN488" s="5"/>
      <c r="BY488" s="113">
        <v>0</v>
      </c>
      <c r="CO488" s="5">
        <f t="shared" si="59"/>
        <v>0</v>
      </c>
      <c r="CP488" s="77">
        <f t="shared" si="60"/>
        <v>0</v>
      </c>
      <c r="CQ488" s="77">
        <f t="shared" si="61"/>
        <v>0</v>
      </c>
      <c r="CR488" s="117">
        <v>44569</v>
      </c>
      <c r="CS488" s="5">
        <f t="shared" si="62"/>
        <v>7700000</v>
      </c>
      <c r="CT488" s="5"/>
      <c r="CU488" s="10"/>
      <c r="CW488" s="10" t="s">
        <v>132</v>
      </c>
      <c r="CX488" s="10" t="s">
        <v>133</v>
      </c>
      <c r="CZ488" s="10" t="s">
        <v>3034</v>
      </c>
      <c r="DA488" s="10" t="s">
        <v>4242</v>
      </c>
      <c r="DB488" s="122" t="s">
        <v>4513</v>
      </c>
      <c r="DC488" s="122" t="s">
        <v>4280</v>
      </c>
    </row>
    <row r="489" spans="1:107" ht="16.5" customHeight="1">
      <c r="A489" s="147">
        <v>171</v>
      </c>
      <c r="B489" s="10">
        <v>2021</v>
      </c>
      <c r="C489" s="16" t="s">
        <v>4514</v>
      </c>
      <c r="D489" s="140" t="s">
        <v>4515</v>
      </c>
      <c r="E489" s="198" t="s">
        <v>4516</v>
      </c>
      <c r="G489" s="10" t="s">
        <v>1987</v>
      </c>
      <c r="H489" s="10" t="s">
        <v>118</v>
      </c>
      <c r="I489" s="10" t="s">
        <v>119</v>
      </c>
      <c r="J489" s="10" t="s">
        <v>4517</v>
      </c>
      <c r="K489" s="10" t="s">
        <v>4518</v>
      </c>
      <c r="L489" s="10" t="str">
        <f t="shared" si="58"/>
        <v>VIVIANA MARCELA MALAGON PEREZ___</v>
      </c>
      <c r="M489" s="10" t="s">
        <v>122</v>
      </c>
      <c r="N489" s="93">
        <v>1026563320</v>
      </c>
      <c r="O489" s="132"/>
      <c r="P489" s="10" t="s">
        <v>123</v>
      </c>
      <c r="Q489" s="10" t="s">
        <v>124</v>
      </c>
      <c r="R489" s="10" t="s">
        <v>4519</v>
      </c>
      <c r="S489" s="10"/>
      <c r="T489" s="10"/>
      <c r="U489" s="10"/>
      <c r="V489" s="22"/>
      <c r="W489" s="10"/>
      <c r="X489" s="10"/>
      <c r="Y489" s="10"/>
      <c r="Z489" s="92">
        <v>3057491121</v>
      </c>
      <c r="AA489" s="22">
        <v>0</v>
      </c>
      <c r="AB489" s="118">
        <v>3</v>
      </c>
      <c r="AD489" s="99">
        <v>44463</v>
      </c>
      <c r="AE489" s="108">
        <v>44466</v>
      </c>
      <c r="AG489" s="14">
        <v>44556</v>
      </c>
      <c r="AH489" s="2">
        <f t="shared" si="63"/>
        <v>4400000</v>
      </c>
      <c r="AI489" s="113">
        <v>13200000</v>
      </c>
      <c r="AJ489" t="s">
        <v>4520</v>
      </c>
      <c r="AK489" s="10" t="s">
        <v>129</v>
      </c>
      <c r="AL489" s="10">
        <v>595</v>
      </c>
      <c r="AM489" s="2" t="s">
        <v>4521</v>
      </c>
      <c r="AN489" s="2" t="s">
        <v>4373</v>
      </c>
      <c r="AO489" s="10" t="s">
        <v>131</v>
      </c>
      <c r="AP489" s="24" t="s">
        <v>3210</v>
      </c>
      <c r="AQ489" s="24">
        <v>5</v>
      </c>
      <c r="AR489" s="10">
        <f>IFERROR(VLOOKUP(AQ489,PROGRAMAS!D219:E276,2,0), )</f>
        <v>0</v>
      </c>
      <c r="AS489" s="10">
        <v>57</v>
      </c>
      <c r="AT489" s="10" t="str">
        <f>IFERROR(VLOOKUP(AS489,PROGRAMAS!B2:C59,2,0), )</f>
        <v>Gestión pública local</v>
      </c>
      <c r="AU489" s="10">
        <v>2169</v>
      </c>
      <c r="AV489" s="10" t="str">
        <f>IFERROR(VLOOKUP(AU489,PROGRAMAS!G2:I24,2,0), )</f>
        <v>FORTALECIMIENTO INSTITUCIONAL Y RENDICIÓN DE CUENTAS</v>
      </c>
      <c r="AW489" s="22"/>
      <c r="AX489" s="22"/>
      <c r="AY489" s="22"/>
      <c r="AZ489" s="22"/>
      <c r="BA489" s="22"/>
      <c r="BB489" s="22"/>
      <c r="BC489" s="22"/>
      <c r="BN489" s="5"/>
      <c r="BY489" s="113">
        <v>0</v>
      </c>
      <c r="CO489" s="5">
        <f t="shared" si="59"/>
        <v>0</v>
      </c>
      <c r="CP489" s="77">
        <f t="shared" si="60"/>
        <v>0</v>
      </c>
      <c r="CQ489" s="77">
        <f t="shared" si="61"/>
        <v>0</v>
      </c>
      <c r="CR489" s="117">
        <v>44556</v>
      </c>
      <c r="CS489" s="5">
        <f t="shared" si="62"/>
        <v>13200000</v>
      </c>
      <c r="CT489" s="5"/>
      <c r="CU489" s="10"/>
      <c r="CW489" s="10" t="s">
        <v>132</v>
      </c>
      <c r="CX489" s="10" t="s">
        <v>133</v>
      </c>
      <c r="CZ489" s="10" t="s">
        <v>3034</v>
      </c>
      <c r="DA489" s="10" t="s">
        <v>148</v>
      </c>
      <c r="DB489" s="122" t="s">
        <v>4374</v>
      </c>
      <c r="DC489" s="122" t="s">
        <v>4280</v>
      </c>
    </row>
    <row r="490" spans="1:107" ht="16.5" customHeight="1">
      <c r="A490" s="147">
        <v>172</v>
      </c>
      <c r="B490" s="10">
        <v>2021</v>
      </c>
      <c r="C490" s="16" t="s">
        <v>4522</v>
      </c>
      <c r="D490" s="140" t="s">
        <v>4523</v>
      </c>
      <c r="E490" s="198" t="s">
        <v>4524</v>
      </c>
      <c r="G490" s="10" t="s">
        <v>1987</v>
      </c>
      <c r="H490" s="10" t="s">
        <v>118</v>
      </c>
      <c r="I490" s="10" t="s">
        <v>119</v>
      </c>
      <c r="J490" s="10" t="s">
        <v>4525</v>
      </c>
      <c r="K490" s="10" t="s">
        <v>698</v>
      </c>
      <c r="L490" s="10" t="str">
        <f t="shared" si="58"/>
        <v>JUAN PABLO GOMEZ TORRES___</v>
      </c>
      <c r="M490" s="10" t="s">
        <v>122</v>
      </c>
      <c r="N490" s="93">
        <v>1020730555</v>
      </c>
      <c r="O490" s="132"/>
      <c r="P490" s="10" t="s">
        <v>123</v>
      </c>
      <c r="Q490" s="10" t="s">
        <v>124</v>
      </c>
      <c r="R490" s="10" t="s">
        <v>699</v>
      </c>
      <c r="S490" s="10"/>
      <c r="T490" s="10"/>
      <c r="U490" s="10"/>
      <c r="V490" s="22"/>
      <c r="W490" s="10"/>
      <c r="X490" s="10"/>
      <c r="Y490" s="10"/>
      <c r="Z490" s="22">
        <v>3007078043</v>
      </c>
      <c r="AA490" s="22">
        <v>0</v>
      </c>
      <c r="AB490" s="118">
        <v>3</v>
      </c>
      <c r="AC490" s="10"/>
      <c r="AD490" s="99">
        <v>44466</v>
      </c>
      <c r="AE490" s="108">
        <v>44466</v>
      </c>
      <c r="AG490" s="14">
        <v>44558</v>
      </c>
      <c r="AH490" s="2">
        <f t="shared" si="63"/>
        <v>4400000</v>
      </c>
      <c r="AI490" s="113">
        <v>13200000</v>
      </c>
      <c r="AJ490" t="s">
        <v>4526</v>
      </c>
      <c r="AK490" s="2" t="s">
        <v>262</v>
      </c>
      <c r="AL490" s="10">
        <v>603</v>
      </c>
      <c r="AM490" s="2" t="s">
        <v>4527</v>
      </c>
      <c r="AN490" s="2" t="s">
        <v>4528</v>
      </c>
      <c r="AO490" s="10" t="s">
        <v>131</v>
      </c>
      <c r="AP490" s="24" t="s">
        <v>3472</v>
      </c>
      <c r="AQ490" s="24">
        <v>5</v>
      </c>
      <c r="AR490" s="10">
        <f>IFERROR(VLOOKUP(AQ490,PROGRAMAS!D220:E277,2,0), )</f>
        <v>0</v>
      </c>
      <c r="AS490" s="10">
        <v>55</v>
      </c>
      <c r="AT490" s="10" t="str">
        <f>IFERROR(VLOOKUP(AS490,PROGRAMAS!B2:C59,2,0), )</f>
        <v>Fortalecimiento de cultura ciudadana y su institucionalidad</v>
      </c>
      <c r="AU490" s="10">
        <v>2158</v>
      </c>
      <c r="AV490" s="10" t="str">
        <f>IFERROR(VLOOKUP(AU490,PROGRAMAS!G2:I24,2,0), )</f>
        <v>TEUSAQUILLO, UN NUEVO CONTRATO SOCIAL PARA LA PARTICIPACIÓN</v>
      </c>
      <c r="AW490" s="22"/>
      <c r="AX490" s="22"/>
      <c r="AY490" s="22"/>
      <c r="AZ490" s="22"/>
      <c r="BA490" s="22"/>
      <c r="BB490" s="22"/>
      <c r="BC490" s="22"/>
      <c r="BN490" s="5"/>
      <c r="BY490" s="113">
        <v>0</v>
      </c>
      <c r="CO490" s="5">
        <f t="shared" si="59"/>
        <v>0</v>
      </c>
      <c r="CP490" s="77">
        <f t="shared" si="60"/>
        <v>0</v>
      </c>
      <c r="CQ490" s="77">
        <f t="shared" si="61"/>
        <v>0</v>
      </c>
      <c r="CR490" s="117">
        <v>44558</v>
      </c>
      <c r="CS490" s="5">
        <f t="shared" si="62"/>
        <v>13200000</v>
      </c>
      <c r="CT490" s="5"/>
      <c r="CU490" s="10"/>
      <c r="CW490" s="10" t="s">
        <v>132</v>
      </c>
      <c r="CX490" s="10" t="s">
        <v>133</v>
      </c>
      <c r="CZ490" s="10" t="s">
        <v>3034</v>
      </c>
      <c r="DA490" s="10" t="s">
        <v>655</v>
      </c>
      <c r="DB490" s="122" t="s">
        <v>4529</v>
      </c>
      <c r="DC490" s="122" t="s">
        <v>4329</v>
      </c>
    </row>
    <row r="491" spans="1:107" ht="16.5" customHeight="1">
      <c r="A491" s="147">
        <v>173</v>
      </c>
      <c r="B491" s="10">
        <v>2021</v>
      </c>
      <c r="C491" s="16" t="s">
        <v>4530</v>
      </c>
      <c r="D491" s="140" t="s">
        <v>4531</v>
      </c>
      <c r="E491" s="198" t="s">
        <v>4532</v>
      </c>
      <c r="G491" s="10" t="s">
        <v>1987</v>
      </c>
      <c r="H491" s="10" t="s">
        <v>118</v>
      </c>
      <c r="I491" s="10" t="s">
        <v>119</v>
      </c>
      <c r="J491" s="10" t="s">
        <v>4533</v>
      </c>
      <c r="K491" s="10" t="s">
        <v>4534</v>
      </c>
      <c r="L491" s="10" t="str">
        <f t="shared" si="58"/>
        <v>DANIEL ALEXANDER  ROZO CALDERON___</v>
      </c>
      <c r="M491" s="10" t="s">
        <v>122</v>
      </c>
      <c r="N491" s="93">
        <v>1024479953</v>
      </c>
      <c r="O491" s="132"/>
      <c r="P491" t="s">
        <v>4535</v>
      </c>
      <c r="Q491" s="10" t="s">
        <v>124</v>
      </c>
      <c r="R491" s="118" t="s">
        <v>125</v>
      </c>
      <c r="S491" s="10"/>
      <c r="T491" s="10"/>
      <c r="U491" s="10"/>
      <c r="V491" s="22"/>
      <c r="W491" s="10"/>
      <c r="X491" s="10"/>
      <c r="Y491" s="10"/>
      <c r="Z491" s="22">
        <v>3229452500</v>
      </c>
      <c r="AA491" s="22">
        <v>0</v>
      </c>
      <c r="AB491" s="118">
        <v>3.5</v>
      </c>
      <c r="AD491" s="99">
        <v>44466</v>
      </c>
      <c r="AE491" s="108">
        <v>44467</v>
      </c>
      <c r="AG491" s="14">
        <v>44572</v>
      </c>
      <c r="AH491" s="2">
        <f t="shared" si="63"/>
        <v>2200000</v>
      </c>
      <c r="AI491" s="113">
        <v>7700000</v>
      </c>
      <c r="AJ491" t="s">
        <v>4536</v>
      </c>
      <c r="AK491" s="10" t="s">
        <v>129</v>
      </c>
      <c r="AL491" s="10">
        <v>604</v>
      </c>
      <c r="AM491" s="2" t="s">
        <v>4537</v>
      </c>
      <c r="AN491" s="2" t="s">
        <v>4538</v>
      </c>
      <c r="AO491" s="10" t="s">
        <v>131</v>
      </c>
      <c r="AP491" s="24" t="s">
        <v>3317</v>
      </c>
      <c r="AQ491" s="24">
        <v>3</v>
      </c>
      <c r="AR491" s="10">
        <f>IFERROR(VLOOKUP(AQ491,PROGRAMAS!D221:E278,2,0), )</f>
        <v>0</v>
      </c>
      <c r="AS491" s="10">
        <v>43</v>
      </c>
      <c r="AT491" s="10" t="str">
        <f>IFERROR(VLOOKUP(AS491,PROGRAMAS!B2:C59,2,0), )</f>
        <v>Cultura ciudadana para la confianza, la convivencia y la participación desde la vida cotidiana</v>
      </c>
      <c r="AU491" s="10">
        <v>2164</v>
      </c>
      <c r="AV491" s="10" t="str">
        <f>IFERROR(VLOOKUP(AU491,PROGRAMAS!G2:I24,2,0), )</f>
        <v>TEUSAQUILLO RESPIRA CONFIANZA Y SEGURIDAD CIUDADANA</v>
      </c>
      <c r="AW491" s="22"/>
      <c r="AX491" s="22"/>
      <c r="AY491" s="22"/>
      <c r="AZ491" s="22"/>
      <c r="BA491" s="22"/>
      <c r="BB491" s="22"/>
      <c r="BC491" s="22"/>
      <c r="BN491" s="5"/>
      <c r="BY491" s="113">
        <v>0</v>
      </c>
      <c r="CO491" s="5">
        <f t="shared" si="59"/>
        <v>0</v>
      </c>
      <c r="CP491" s="77">
        <f t="shared" si="60"/>
        <v>0</v>
      </c>
      <c r="CQ491" s="77">
        <f t="shared" si="61"/>
        <v>0</v>
      </c>
      <c r="CR491" s="117">
        <v>44572</v>
      </c>
      <c r="CS491" s="5">
        <f t="shared" si="62"/>
        <v>7700000</v>
      </c>
      <c r="CT491" s="5"/>
      <c r="CU491" s="10"/>
      <c r="CW491" s="10" t="s">
        <v>132</v>
      </c>
      <c r="CX491" s="10" t="s">
        <v>133</v>
      </c>
      <c r="CZ491" s="10" t="s">
        <v>134</v>
      </c>
      <c r="DA491" s="10" t="s">
        <v>3661</v>
      </c>
      <c r="DB491" s="122" t="s">
        <v>4539</v>
      </c>
      <c r="DC491" s="122" t="s">
        <v>4329</v>
      </c>
    </row>
    <row r="492" spans="1:107" ht="16.5" customHeight="1">
      <c r="A492" s="147">
        <v>174</v>
      </c>
      <c r="B492" s="10">
        <v>2021</v>
      </c>
      <c r="C492" s="16" t="s">
        <v>4540</v>
      </c>
      <c r="D492" s="140" t="s">
        <v>4541</v>
      </c>
      <c r="E492" s="198" t="s">
        <v>4542</v>
      </c>
      <c r="G492" s="10" t="s">
        <v>1987</v>
      </c>
      <c r="H492" s="10" t="s">
        <v>118</v>
      </c>
      <c r="I492" s="10" t="s">
        <v>119</v>
      </c>
      <c r="J492" s="10" t="s">
        <v>4533</v>
      </c>
      <c r="K492" s="10" t="s">
        <v>4543</v>
      </c>
      <c r="L492" s="10" t="str">
        <f t="shared" si="58"/>
        <v>CARLOS ANDRES MEDINA MENDEZ___</v>
      </c>
      <c r="M492" s="10" t="s">
        <v>122</v>
      </c>
      <c r="N492" s="93">
        <v>80913515</v>
      </c>
      <c r="O492" s="132"/>
      <c r="P492" s="10" t="s">
        <v>123</v>
      </c>
      <c r="Q492" s="10" t="s">
        <v>124</v>
      </c>
      <c r="R492" s="10" t="s">
        <v>4544</v>
      </c>
      <c r="S492" s="10"/>
      <c r="T492" s="10"/>
      <c r="U492" s="10"/>
      <c r="V492" s="22"/>
      <c r="W492" s="10"/>
      <c r="X492" s="10"/>
      <c r="Y492" s="10"/>
      <c r="Z492" s="22">
        <v>3102788357</v>
      </c>
      <c r="AA492" s="22">
        <v>0</v>
      </c>
      <c r="AB492" s="118">
        <v>3.5</v>
      </c>
      <c r="AC492" s="10"/>
      <c r="AD492" s="99">
        <v>44466</v>
      </c>
      <c r="AE492" s="108">
        <v>44467</v>
      </c>
      <c r="AG492" s="14">
        <v>44572</v>
      </c>
      <c r="AH492" s="2">
        <f t="shared" si="63"/>
        <v>2200000</v>
      </c>
      <c r="AI492" s="113">
        <v>7700000</v>
      </c>
      <c r="AJ492" t="s">
        <v>4545</v>
      </c>
      <c r="AK492" s="10" t="s">
        <v>129</v>
      </c>
      <c r="AL492" s="10">
        <v>607</v>
      </c>
      <c r="AM492" s="2" t="s">
        <v>4546</v>
      </c>
      <c r="AN492" s="2" t="s">
        <v>4538</v>
      </c>
      <c r="AO492" s="10" t="s">
        <v>131</v>
      </c>
      <c r="AP492" s="24" t="s">
        <v>3317</v>
      </c>
      <c r="AQ492" s="24">
        <v>3</v>
      </c>
      <c r="AR492" s="10">
        <f>IFERROR(VLOOKUP(AQ492,PROGRAMAS!D222:E279,2,0), )</f>
        <v>0</v>
      </c>
      <c r="AS492" s="10">
        <v>43</v>
      </c>
      <c r="AT492" s="10" t="str">
        <f>IFERROR(VLOOKUP(AS492,PROGRAMAS!B2:C59,2,0), )</f>
        <v>Cultura ciudadana para la confianza, la convivencia y la participación desde la vida cotidiana</v>
      </c>
      <c r="AU492" s="10">
        <v>2164</v>
      </c>
      <c r="AV492" s="10" t="str">
        <f>IFERROR(VLOOKUP(AU492,PROGRAMAS!G2:I24,2,0), )</f>
        <v>TEUSAQUILLO RESPIRA CONFIANZA Y SEGURIDAD CIUDADANA</v>
      </c>
      <c r="AW492" s="22"/>
      <c r="AX492" s="22"/>
      <c r="AY492" s="22">
        <v>1</v>
      </c>
      <c r="AZ492" s="22">
        <v>2</v>
      </c>
      <c r="BA492" s="22"/>
      <c r="BB492" s="22"/>
      <c r="BC492" s="22"/>
      <c r="BD492" s="71">
        <v>44477</v>
      </c>
      <c r="BG492" s="71">
        <v>44477</v>
      </c>
      <c r="BH492" s="71">
        <v>44495</v>
      </c>
      <c r="BK492" s="71">
        <v>44495</v>
      </c>
      <c r="BL492" s="71">
        <v>44504</v>
      </c>
      <c r="BN492" s="5"/>
      <c r="BY492" s="113">
        <v>0</v>
      </c>
      <c r="CO492" s="5">
        <f t="shared" si="59"/>
        <v>0</v>
      </c>
      <c r="CP492" s="77">
        <f t="shared" si="60"/>
        <v>0</v>
      </c>
      <c r="CQ492" s="77">
        <f t="shared" si="61"/>
        <v>0</v>
      </c>
      <c r="CR492" s="117">
        <v>44600</v>
      </c>
      <c r="CS492" s="5">
        <f t="shared" si="62"/>
        <v>7700000</v>
      </c>
      <c r="CT492" s="5"/>
      <c r="CU492" s="10"/>
      <c r="CW492" s="10" t="s">
        <v>132</v>
      </c>
      <c r="CX492" s="10" t="s">
        <v>133</v>
      </c>
      <c r="CZ492" s="10" t="s">
        <v>134</v>
      </c>
      <c r="DA492" s="10" t="s">
        <v>3661</v>
      </c>
      <c r="DB492" s="122" t="s">
        <v>4539</v>
      </c>
      <c r="DC492" s="122" t="s">
        <v>4329</v>
      </c>
    </row>
    <row r="493" spans="1:107" ht="16.5" customHeight="1">
      <c r="A493" s="147">
        <v>175</v>
      </c>
      <c r="B493" s="10">
        <v>2021</v>
      </c>
      <c r="C493" s="16" t="s">
        <v>4547</v>
      </c>
      <c r="D493" s="140" t="s">
        <v>4548</v>
      </c>
      <c r="E493" s="198" t="s">
        <v>4549</v>
      </c>
      <c r="G493" s="10" t="s">
        <v>1987</v>
      </c>
      <c r="H493" s="10" t="s">
        <v>118</v>
      </c>
      <c r="I493" s="10" t="s">
        <v>119</v>
      </c>
      <c r="J493" s="10" t="s">
        <v>4550</v>
      </c>
      <c r="K493" s="10" t="s">
        <v>1668</v>
      </c>
      <c r="L493" s="10" t="str">
        <f t="shared" si="58"/>
        <v>CESAR AUGUSTO SABOGAL TARAZONA___</v>
      </c>
      <c r="M493" s="10" t="s">
        <v>122</v>
      </c>
      <c r="N493" s="93">
        <v>79322185</v>
      </c>
      <c r="O493" s="132"/>
      <c r="P493" s="10" t="s">
        <v>123</v>
      </c>
      <c r="Q493" s="10" t="s">
        <v>124</v>
      </c>
      <c r="R493" s="10" t="s">
        <v>4551</v>
      </c>
      <c r="S493" s="10"/>
      <c r="T493" s="10"/>
      <c r="U493" s="10"/>
      <c r="V493" s="22"/>
      <c r="W493" s="10"/>
      <c r="X493" s="10"/>
      <c r="Y493" s="10"/>
      <c r="Z493" s="22">
        <v>3115690546</v>
      </c>
      <c r="AA493" s="22">
        <v>0</v>
      </c>
      <c r="AB493" s="118">
        <v>3</v>
      </c>
      <c r="AD493" s="99">
        <v>44468</v>
      </c>
      <c r="AE493" s="108">
        <v>44469</v>
      </c>
      <c r="AG493" s="14">
        <v>44559</v>
      </c>
      <c r="AH493" s="2">
        <f t="shared" si="63"/>
        <v>4400000</v>
      </c>
      <c r="AI493" s="113">
        <v>13200000</v>
      </c>
      <c r="AJ493" t="s">
        <v>4552</v>
      </c>
      <c r="AK493" s="10" t="s">
        <v>129</v>
      </c>
      <c r="AL493" s="10">
        <v>613</v>
      </c>
      <c r="AM493" s="2" t="s">
        <v>4553</v>
      </c>
      <c r="AN493" s="2" t="s">
        <v>4554</v>
      </c>
      <c r="AO493" s="10" t="s">
        <v>131</v>
      </c>
      <c r="AP493" s="24" t="s">
        <v>3210</v>
      </c>
      <c r="AQ493" s="24">
        <v>5</v>
      </c>
      <c r="AR493" s="10">
        <f>IFERROR(VLOOKUP(AQ493,PROGRAMAS!D223:E280,2,0), )</f>
        <v>0</v>
      </c>
      <c r="AS493" s="10">
        <v>57</v>
      </c>
      <c r="AT493" s="10" t="str">
        <f>IFERROR(VLOOKUP(AS493,PROGRAMAS!B2:C59,2,0), )</f>
        <v>Gestión pública local</v>
      </c>
      <c r="AU493" s="10">
        <v>2169</v>
      </c>
      <c r="AV493" s="10" t="str">
        <f>IFERROR(VLOOKUP(AU493,PROGRAMAS!G2:I24,2,0), )</f>
        <v>FORTALECIMIENTO INSTITUCIONAL Y RENDICIÓN DE CUENTAS</v>
      </c>
      <c r="AW493" s="22"/>
      <c r="AX493" s="22"/>
      <c r="AY493" s="22"/>
      <c r="AZ493" s="22"/>
      <c r="BA493" s="22"/>
      <c r="BB493" s="22"/>
      <c r="BC493" s="22"/>
      <c r="BN493" s="5"/>
      <c r="BY493" s="113">
        <v>0</v>
      </c>
      <c r="CO493" s="5">
        <f t="shared" si="59"/>
        <v>0</v>
      </c>
      <c r="CP493" s="77">
        <f t="shared" si="60"/>
        <v>0</v>
      </c>
      <c r="CQ493" s="77">
        <f t="shared" si="61"/>
        <v>0</v>
      </c>
      <c r="CR493" s="14">
        <v>44559</v>
      </c>
      <c r="CS493" s="5">
        <f t="shared" si="62"/>
        <v>13200000</v>
      </c>
      <c r="CT493" s="5"/>
      <c r="CU493" s="10"/>
      <c r="CW493" s="10" t="s">
        <v>132</v>
      </c>
      <c r="CX493" s="10" t="s">
        <v>133</v>
      </c>
      <c r="CZ493" s="10" t="s">
        <v>134</v>
      </c>
      <c r="DA493" s="10" t="s">
        <v>655</v>
      </c>
      <c r="DB493" s="122" t="s">
        <v>4555</v>
      </c>
      <c r="DC493" s="122" t="s">
        <v>4556</v>
      </c>
    </row>
    <row r="494" spans="1:107" ht="16.5" customHeight="1">
      <c r="A494" s="147">
        <v>176</v>
      </c>
      <c r="B494" s="10">
        <v>2021</v>
      </c>
      <c r="C494" s="16" t="s">
        <v>4557</v>
      </c>
      <c r="D494" s="140" t="s">
        <v>4558</v>
      </c>
      <c r="E494" s="317" t="s">
        <v>4559</v>
      </c>
      <c r="G494" s="10" t="s">
        <v>1987</v>
      </c>
      <c r="H494" s="10" t="s">
        <v>1939</v>
      </c>
      <c r="I494" s="10" t="s">
        <v>1883</v>
      </c>
      <c r="J494" s="10" t="s">
        <v>4560</v>
      </c>
      <c r="K494" s="10" t="s">
        <v>4561</v>
      </c>
      <c r="L494" s="10" t="str">
        <f t="shared" si="58"/>
        <v>IMPECOS  SAS___</v>
      </c>
      <c r="M494" s="10" t="s">
        <v>1849</v>
      </c>
      <c r="N494" s="93">
        <v>901039835</v>
      </c>
      <c r="O494" s="132">
        <v>0</v>
      </c>
      <c r="P494" s="10" t="s">
        <v>123</v>
      </c>
      <c r="Q494" s="10" t="s">
        <v>2031</v>
      </c>
      <c r="R494" s="10" t="s">
        <v>1851</v>
      </c>
      <c r="S494" s="10"/>
      <c r="T494" s="10"/>
      <c r="U494" s="10"/>
      <c r="V494" s="22"/>
      <c r="W494" s="10" t="s">
        <v>1918</v>
      </c>
      <c r="X494" s="10"/>
      <c r="Y494" s="10"/>
      <c r="Z494" s="22">
        <v>3105169154</v>
      </c>
      <c r="AA494" s="22"/>
      <c r="AB494" s="118">
        <v>5</v>
      </c>
      <c r="AC494" s="10"/>
      <c r="AD494" s="99">
        <v>44467</v>
      </c>
      <c r="AE494" s="108">
        <v>44470</v>
      </c>
      <c r="AG494" s="14">
        <v>44620</v>
      </c>
      <c r="AH494" s="2">
        <f t="shared" si="63"/>
        <v>64907492</v>
      </c>
      <c r="AI494" s="113">
        <v>324537460</v>
      </c>
      <c r="AJ494" t="s">
        <v>4562</v>
      </c>
      <c r="AK494" s="10" t="s">
        <v>129</v>
      </c>
      <c r="AL494" s="10">
        <v>619</v>
      </c>
      <c r="AM494" s="2" t="s">
        <v>4563</v>
      </c>
      <c r="AN494" s="2" t="s">
        <v>4564</v>
      </c>
      <c r="AO494" s="10" t="s">
        <v>131</v>
      </c>
      <c r="AP494" s="24" t="s">
        <v>3588</v>
      </c>
      <c r="AQ494" s="24">
        <v>2</v>
      </c>
      <c r="AR494" s="10">
        <f>IFERROR(VLOOKUP(AQ494,PROGRAMAS!D224:E281,2,0), )</f>
        <v>0</v>
      </c>
      <c r="AS494" s="10">
        <v>34</v>
      </c>
      <c r="AT494" s="10" t="str">
        <f>IFERROR(VLOOKUP(AS494,PROGRAMAS!B2:C59,2,0), )</f>
        <v>Bogotá protectora de los animales</v>
      </c>
      <c r="AU494" s="10">
        <v>2142</v>
      </c>
      <c r="AV494" s="10" t="str">
        <f>IFERROR(VLOOKUP(AU494,PROGRAMAS!G2:I24,2,0), )</f>
        <v>TEUSAQUILLO RESPIRA BIENESTAR POR LOS ANIMALES</v>
      </c>
      <c r="AW494" s="22"/>
      <c r="AX494" s="22">
        <v>2</v>
      </c>
      <c r="AY494" s="22"/>
      <c r="AZ494" s="22"/>
      <c r="BA494" s="22"/>
      <c r="BB494" s="22"/>
      <c r="BC494" s="22"/>
      <c r="BN494" s="5"/>
      <c r="BY494" s="113">
        <v>0</v>
      </c>
      <c r="BZ494" s="24">
        <v>1</v>
      </c>
      <c r="CA494" s="24">
        <v>15</v>
      </c>
      <c r="CB494" s="145">
        <v>44666</v>
      </c>
      <c r="CE494" s="2">
        <v>0</v>
      </c>
      <c r="CF494" s="24">
        <v>0</v>
      </c>
      <c r="CG494" s="24">
        <v>45</v>
      </c>
      <c r="CH494" s="145">
        <v>44711</v>
      </c>
      <c r="CO494" s="5">
        <f t="shared" si="59"/>
        <v>0</v>
      </c>
      <c r="CP494" s="77">
        <f t="shared" si="60"/>
        <v>1</v>
      </c>
      <c r="CQ494" s="77">
        <f t="shared" si="61"/>
        <v>60</v>
      </c>
      <c r="CR494" s="117">
        <v>44711</v>
      </c>
      <c r="CS494" s="5">
        <f t="shared" si="62"/>
        <v>324537460</v>
      </c>
      <c r="CT494" s="5"/>
      <c r="CU494" s="10"/>
      <c r="CW494" s="10" t="s">
        <v>132</v>
      </c>
      <c r="CX494" s="10" t="s">
        <v>133</v>
      </c>
      <c r="CZ494" s="10" t="s">
        <v>4141</v>
      </c>
      <c r="DA494" s="10" t="s">
        <v>957</v>
      </c>
      <c r="DB494" s="122" t="s">
        <v>4565</v>
      </c>
      <c r="DC494" s="122" t="s">
        <v>4566</v>
      </c>
    </row>
    <row r="495" spans="1:107" ht="16.5" customHeight="1">
      <c r="A495" s="147">
        <v>177</v>
      </c>
      <c r="B495" s="10">
        <v>2021</v>
      </c>
      <c r="C495" s="16" t="s">
        <v>4567</v>
      </c>
      <c r="D495" s="140" t="s">
        <v>4568</v>
      </c>
      <c r="E495" s="198" t="s">
        <v>4569</v>
      </c>
      <c r="G495" s="10" t="s">
        <v>1987</v>
      </c>
      <c r="H495" s="10" t="s">
        <v>118</v>
      </c>
      <c r="I495" s="10" t="s">
        <v>119</v>
      </c>
      <c r="J495" s="10" t="s">
        <v>4570</v>
      </c>
      <c r="K495" s="10" t="s">
        <v>4571</v>
      </c>
      <c r="L495" s="10" t="str">
        <f t="shared" si="58"/>
        <v>JOSE FERNANDO BRIJALDO ROJAS___</v>
      </c>
      <c r="M495" s="10" t="s">
        <v>122</v>
      </c>
      <c r="N495" s="93">
        <v>74377268</v>
      </c>
      <c r="O495" s="132"/>
      <c r="P495" t="s">
        <v>272</v>
      </c>
      <c r="Q495" s="10" t="s">
        <v>124</v>
      </c>
      <c r="R495" s="10" t="s">
        <v>4572</v>
      </c>
      <c r="S495" s="10"/>
      <c r="T495" s="10"/>
      <c r="U495" s="10"/>
      <c r="V495" s="22"/>
      <c r="W495" s="10"/>
      <c r="X495" s="10"/>
      <c r="Y495" s="10"/>
      <c r="Z495" s="22">
        <v>3017038646</v>
      </c>
      <c r="AA495" s="22">
        <v>0</v>
      </c>
      <c r="AB495" s="118">
        <v>3.5</v>
      </c>
      <c r="AD495" s="99">
        <v>44468</v>
      </c>
      <c r="AE495" s="108">
        <v>44469</v>
      </c>
      <c r="AG495" s="14">
        <v>44574</v>
      </c>
      <c r="AH495" s="2">
        <f t="shared" si="63"/>
        <v>6000000</v>
      </c>
      <c r="AI495" s="113">
        <v>21000000</v>
      </c>
      <c r="AJ495" t="s">
        <v>4573</v>
      </c>
      <c r="AK495" s="2" t="s">
        <v>252</v>
      </c>
      <c r="AL495" s="10">
        <v>614</v>
      </c>
      <c r="AM495" s="2" t="s">
        <v>4574</v>
      </c>
      <c r="AN495" s="2" t="s">
        <v>4575</v>
      </c>
      <c r="AO495" s="10" t="s">
        <v>131</v>
      </c>
      <c r="AP495" s="24" t="s">
        <v>3210</v>
      </c>
      <c r="AQ495" s="24">
        <v>5</v>
      </c>
      <c r="AR495" s="10">
        <f>IFERROR(VLOOKUP(AQ495,PROGRAMAS!D225:E282,2,0), )</f>
        <v>0</v>
      </c>
      <c r="AS495" s="10">
        <v>57</v>
      </c>
      <c r="AT495" s="10" t="str">
        <f>IFERROR(VLOOKUP(AS495,PROGRAMAS!B2:C59,2,0), )</f>
        <v>Gestión pública local</v>
      </c>
      <c r="AU495" s="10">
        <v>2169</v>
      </c>
      <c r="AV495" s="10" t="str">
        <f>IFERROR(VLOOKUP(AU495,PROGRAMAS!G2:I24,2,0), )</f>
        <v>FORTALECIMIENTO INSTITUCIONAL Y RENDICIÓN DE CUENTAS</v>
      </c>
      <c r="AW495" s="22"/>
      <c r="AX495" s="22"/>
      <c r="AY495" s="22"/>
      <c r="AZ495" s="22"/>
      <c r="BA495" s="22"/>
      <c r="BB495" s="22">
        <v>1</v>
      </c>
      <c r="BC495" s="22"/>
      <c r="BN495" s="5"/>
      <c r="BY495" s="113">
        <v>0</v>
      </c>
      <c r="CO495" s="5">
        <f t="shared" si="59"/>
        <v>0</v>
      </c>
      <c r="CP495" s="77">
        <f t="shared" si="60"/>
        <v>0</v>
      </c>
      <c r="CQ495" s="77">
        <f t="shared" si="61"/>
        <v>0</v>
      </c>
      <c r="CR495" s="117">
        <v>44575</v>
      </c>
      <c r="CS495" s="5">
        <f t="shared" si="62"/>
        <v>21000000</v>
      </c>
      <c r="CT495" s="5"/>
      <c r="CU495" s="10"/>
      <c r="CW495" s="10" t="s">
        <v>132</v>
      </c>
      <c r="CX495" s="10" t="s">
        <v>133</v>
      </c>
      <c r="CZ495" s="10" t="s">
        <v>3034</v>
      </c>
    </row>
    <row r="496" spans="1:107" ht="16.5" customHeight="1">
      <c r="A496" s="147">
        <v>178</v>
      </c>
      <c r="B496" s="10">
        <v>2021</v>
      </c>
      <c r="C496" s="16" t="s">
        <v>4576</v>
      </c>
      <c r="D496" s="140" t="s">
        <v>4577</v>
      </c>
      <c r="E496" s="197" t="s">
        <v>4578</v>
      </c>
      <c r="G496" s="10" t="s">
        <v>1987</v>
      </c>
      <c r="H496" s="10" t="s">
        <v>118</v>
      </c>
      <c r="I496" s="10" t="s">
        <v>119</v>
      </c>
      <c r="J496" s="10" t="s">
        <v>4579</v>
      </c>
      <c r="K496" s="10" t="s">
        <v>338</v>
      </c>
      <c r="L496" s="10" t="str">
        <f t="shared" si="58"/>
        <v>JOHANA PATRICIA ROMERO SANCHEZ___</v>
      </c>
      <c r="M496" s="10" t="s">
        <v>122</v>
      </c>
      <c r="N496" s="93">
        <v>1015424055</v>
      </c>
      <c r="O496" s="132"/>
      <c r="P496" t="s">
        <v>759</v>
      </c>
      <c r="Q496" s="10" t="s">
        <v>124</v>
      </c>
      <c r="R496" s="10" t="s">
        <v>4335</v>
      </c>
      <c r="S496" s="10"/>
      <c r="T496" s="10"/>
      <c r="U496" s="10"/>
      <c r="V496" s="22"/>
      <c r="W496" s="10"/>
      <c r="X496" s="10"/>
      <c r="Y496" s="10"/>
      <c r="Z496" s="22">
        <v>3507617455</v>
      </c>
      <c r="AA496" s="22">
        <v>0</v>
      </c>
      <c r="AB496" s="118">
        <v>3.5</v>
      </c>
      <c r="AC496" s="10"/>
      <c r="AD496" s="99">
        <v>44470</v>
      </c>
      <c r="AE496" s="108">
        <v>44473</v>
      </c>
      <c r="AG496" s="14">
        <v>44578</v>
      </c>
      <c r="AH496" s="2">
        <f t="shared" si="63"/>
        <v>2200000</v>
      </c>
      <c r="AI496" s="113">
        <v>7700000</v>
      </c>
      <c r="AJ496" t="s">
        <v>4580</v>
      </c>
      <c r="AK496" s="10" t="s">
        <v>129</v>
      </c>
      <c r="AL496" s="10">
        <v>620</v>
      </c>
      <c r="AM496" s="2" t="s">
        <v>4581</v>
      </c>
      <c r="AN496" s="2" t="s">
        <v>4582</v>
      </c>
      <c r="AO496" s="10" t="s">
        <v>131</v>
      </c>
      <c r="AP496" s="24" t="s">
        <v>3317</v>
      </c>
      <c r="AQ496" s="24">
        <v>3</v>
      </c>
      <c r="AR496" s="10">
        <f>IFERROR(VLOOKUP(AQ496,PROGRAMAS!D226:E283,2,0), )</f>
        <v>0</v>
      </c>
      <c r="AS496" s="10">
        <v>43</v>
      </c>
      <c r="AT496" s="10" t="str">
        <f>IFERROR(VLOOKUP(AS496,PROGRAMAS!B2:C59,2,0), )</f>
        <v>Cultura ciudadana para la confianza, la convivencia y la participación desde la vida cotidiana</v>
      </c>
      <c r="AU496" s="10">
        <v>2164</v>
      </c>
      <c r="AV496" s="10" t="str">
        <f>IFERROR(VLOOKUP(AU496,PROGRAMAS!G2:I24,2,0), )</f>
        <v>TEUSAQUILLO RESPIRA CONFIANZA Y SEGURIDAD CIUDADANA</v>
      </c>
      <c r="AW496" s="22"/>
      <c r="AX496" s="22"/>
      <c r="AY496" s="22"/>
      <c r="AZ496" s="22"/>
      <c r="BA496" s="22"/>
      <c r="BB496" s="22"/>
      <c r="BC496" s="22"/>
      <c r="BN496" s="5"/>
      <c r="BY496" s="113">
        <v>0</v>
      </c>
      <c r="CO496" s="5">
        <f t="shared" si="59"/>
        <v>0</v>
      </c>
      <c r="CP496" s="77">
        <f t="shared" si="60"/>
        <v>0</v>
      </c>
      <c r="CQ496" s="77">
        <f t="shared" si="61"/>
        <v>0</v>
      </c>
      <c r="CR496" s="14">
        <v>44578</v>
      </c>
      <c r="CS496" s="5">
        <f t="shared" si="62"/>
        <v>7700000</v>
      </c>
      <c r="CT496" s="5"/>
      <c r="CU496" s="10"/>
      <c r="CW496" s="10" t="s">
        <v>132</v>
      </c>
      <c r="CX496" s="10" t="s">
        <v>133</v>
      </c>
      <c r="CZ496" s="10" t="s">
        <v>134</v>
      </c>
      <c r="DA496" s="10" t="s">
        <v>3661</v>
      </c>
      <c r="DB496" s="122" t="s">
        <v>4583</v>
      </c>
      <c r="DC496" s="122" t="s">
        <v>4212</v>
      </c>
    </row>
    <row r="497" spans="1:108" ht="16.5" customHeight="1">
      <c r="A497" s="147">
        <v>179</v>
      </c>
      <c r="B497" s="10">
        <v>2021</v>
      </c>
      <c r="C497" s="16" t="s">
        <v>4584</v>
      </c>
      <c r="D497" s="140" t="s">
        <v>4585</v>
      </c>
      <c r="E497" s="194" t="s">
        <v>4586</v>
      </c>
      <c r="G497" s="10" t="s">
        <v>1987</v>
      </c>
      <c r="H497" s="10" t="s">
        <v>118</v>
      </c>
      <c r="I497" s="10" t="s">
        <v>119</v>
      </c>
      <c r="J497" s="10" t="s">
        <v>4587</v>
      </c>
      <c r="K497" s="10" t="s">
        <v>325</v>
      </c>
      <c r="L497" s="10" t="str">
        <f t="shared" si="58"/>
        <v>GERMAN OSWALDO SALINAS BERMUDEZ___</v>
      </c>
      <c r="M497" s="10" t="s">
        <v>122</v>
      </c>
      <c r="N497" s="93">
        <v>1929911</v>
      </c>
      <c r="O497" s="132"/>
      <c r="P497" s="10" t="s">
        <v>123</v>
      </c>
      <c r="Q497" s="10" t="s">
        <v>124</v>
      </c>
      <c r="R497" s="10" t="s">
        <v>4588</v>
      </c>
      <c r="S497" s="10"/>
      <c r="T497" s="10"/>
      <c r="U497" s="10"/>
      <c r="V497" s="22"/>
      <c r="W497" s="10"/>
      <c r="X497" s="10"/>
      <c r="Y497" s="10"/>
      <c r="Z497" s="22">
        <v>3013308555</v>
      </c>
      <c r="AA497" s="22">
        <v>0</v>
      </c>
      <c r="AB497" s="118">
        <v>3.5</v>
      </c>
      <c r="AD497" s="99">
        <v>44476</v>
      </c>
      <c r="AE497" s="108">
        <v>44477</v>
      </c>
      <c r="AG497" s="14">
        <v>44582</v>
      </c>
      <c r="AH497" s="2">
        <f t="shared" si="63"/>
        <v>2200000</v>
      </c>
      <c r="AI497" s="113">
        <v>7700000</v>
      </c>
      <c r="AJ497" t="s">
        <v>4589</v>
      </c>
      <c r="AK497" s="10" t="s">
        <v>129</v>
      </c>
      <c r="AL497" s="10">
        <v>634</v>
      </c>
      <c r="AM497" s="2" t="s">
        <v>4590</v>
      </c>
      <c r="AN497" s="2" t="s">
        <v>4591</v>
      </c>
      <c r="AO497" s="10" t="s">
        <v>131</v>
      </c>
      <c r="AP497" s="24" t="s">
        <v>3317</v>
      </c>
      <c r="AQ497" s="24">
        <v>3</v>
      </c>
      <c r="AR497" s="10">
        <f>IFERROR(VLOOKUP(AQ497,PROGRAMAS!D227:E284,2,0), )</f>
        <v>0</v>
      </c>
      <c r="AS497" s="10">
        <v>43</v>
      </c>
      <c r="AT497" s="10" t="str">
        <f>IFERROR(VLOOKUP(AS497,PROGRAMAS!B2:C59,2,0), )</f>
        <v>Cultura ciudadana para la confianza, la convivencia y la participación desde la vida cotidiana</v>
      </c>
      <c r="AU497" s="10">
        <v>2164</v>
      </c>
      <c r="AV497" s="10" t="str">
        <f>IFERROR(VLOOKUP(AU497,PROGRAMAS!G2:I24,2,0), )</f>
        <v>TEUSAQUILLO RESPIRA CONFIANZA Y SEGURIDAD CIUDADANA</v>
      </c>
      <c r="AW497" s="22"/>
      <c r="AX497" s="22"/>
      <c r="AY497" s="22"/>
      <c r="AZ497" s="22"/>
      <c r="BA497" s="22"/>
      <c r="BB497" s="22"/>
      <c r="BC497" s="22"/>
      <c r="BN497" s="5"/>
      <c r="BY497" s="113">
        <v>0</v>
      </c>
      <c r="CO497" s="5">
        <f t="shared" si="59"/>
        <v>0</v>
      </c>
      <c r="CP497" s="77">
        <f t="shared" si="60"/>
        <v>0</v>
      </c>
      <c r="CQ497" s="77">
        <f t="shared" si="61"/>
        <v>0</v>
      </c>
      <c r="CR497" s="117">
        <v>44584</v>
      </c>
      <c r="CS497" s="5">
        <f t="shared" si="62"/>
        <v>7700000</v>
      </c>
      <c r="CT497" s="5"/>
      <c r="CU497" s="10"/>
      <c r="CW497" s="10" t="s">
        <v>132</v>
      </c>
      <c r="CX497" s="10" t="s">
        <v>133</v>
      </c>
      <c r="CZ497" s="10" t="s">
        <v>134</v>
      </c>
      <c r="DA497" s="10" t="s">
        <v>3661</v>
      </c>
      <c r="DB497" s="122" t="s">
        <v>4592</v>
      </c>
      <c r="DC497" s="122" t="s">
        <v>4593</v>
      </c>
    </row>
    <row r="498" spans="1:108" ht="16.5" customHeight="1">
      <c r="A498" s="147">
        <v>180</v>
      </c>
      <c r="B498" s="10">
        <v>2021</v>
      </c>
      <c r="C498" s="16" t="s">
        <v>4594</v>
      </c>
      <c r="D498" s="140" t="s">
        <v>4595</v>
      </c>
      <c r="E498" s="194" t="s">
        <v>4596</v>
      </c>
      <c r="G498" s="10" t="s">
        <v>1987</v>
      </c>
      <c r="H498" s="10" t="s">
        <v>118</v>
      </c>
      <c r="I498" s="10" t="s">
        <v>119</v>
      </c>
      <c r="J498" s="10" t="s">
        <v>4597</v>
      </c>
      <c r="K498" s="10" t="s">
        <v>4598</v>
      </c>
      <c r="L498" s="10" t="str">
        <f t="shared" si="58"/>
        <v>LIZETH CAROLINA QUIROGA  CUBILLOS___</v>
      </c>
      <c r="M498" s="10" t="s">
        <v>122</v>
      </c>
      <c r="N498" s="93">
        <v>10207778135</v>
      </c>
      <c r="O498" s="132"/>
      <c r="P498" s="10" t="s">
        <v>123</v>
      </c>
      <c r="Q498" s="10" t="s">
        <v>124</v>
      </c>
      <c r="R498" s="10" t="s">
        <v>4599</v>
      </c>
      <c r="S498" s="10"/>
      <c r="T498" s="10"/>
      <c r="U498" s="10"/>
      <c r="V498" s="22"/>
      <c r="W498" s="10"/>
      <c r="X498" s="10"/>
      <c r="Y498" s="10"/>
      <c r="Z498" s="22">
        <v>3017484204</v>
      </c>
      <c r="AA498" s="22">
        <v>0</v>
      </c>
      <c r="AB498" s="118">
        <v>3</v>
      </c>
      <c r="AC498" s="10"/>
      <c r="AD498" s="99">
        <v>44477</v>
      </c>
      <c r="AE498" s="108">
        <v>44477</v>
      </c>
      <c r="AG498" s="14">
        <v>44568</v>
      </c>
      <c r="AH498" s="2">
        <f t="shared" si="63"/>
        <v>4400000</v>
      </c>
      <c r="AI498" s="113">
        <v>13200000</v>
      </c>
      <c r="AJ498" t="s">
        <v>4600</v>
      </c>
      <c r="AK498" s="10" t="s">
        <v>129</v>
      </c>
      <c r="AL498" s="10">
        <v>633</v>
      </c>
      <c r="AM498" s="2" t="s">
        <v>4601</v>
      </c>
      <c r="AN498" s="2" t="s">
        <v>4591</v>
      </c>
      <c r="AO498" s="10" t="s">
        <v>131</v>
      </c>
      <c r="AP498" s="24" t="s">
        <v>3180</v>
      </c>
      <c r="AQ498" s="24">
        <v>3</v>
      </c>
      <c r="AR498" s="10">
        <f>IFERROR(VLOOKUP(AQ498,PROGRAMAS!D228:E285,2,0), )</f>
        <v>0</v>
      </c>
      <c r="AS498" s="10">
        <v>40</v>
      </c>
      <c r="AT498" s="10" t="str">
        <f>IFERROR(VLOOKUP(AS498,PROGRAMAS!B2:C59,2,0), )</f>
        <v>Más mujeres viven una vida libre de violencias, se sienten seguras y acceden con confianza al sistema de justicia</v>
      </c>
      <c r="AU498" s="10">
        <v>2162</v>
      </c>
      <c r="AV498" s="10" t="str">
        <f>IFERROR(VLOOKUP(AU498,PROGRAMAS!G2:I24,2,0), )</f>
        <v>TEUSAQUILLO LOCALIDAD SEGURA PARA LAS MUJERES</v>
      </c>
      <c r="AW498" s="22"/>
      <c r="AX498" s="22"/>
      <c r="AY498" s="22"/>
      <c r="AZ498" s="22"/>
      <c r="BA498" s="22"/>
      <c r="BB498" s="22"/>
      <c r="BC498" s="22"/>
      <c r="BY498" s="113">
        <v>0</v>
      </c>
      <c r="CO498" s="5">
        <f t="shared" si="59"/>
        <v>0</v>
      </c>
      <c r="CP498" s="77">
        <f t="shared" si="60"/>
        <v>0</v>
      </c>
      <c r="CQ498" s="77">
        <f t="shared" si="61"/>
        <v>0</v>
      </c>
      <c r="CR498" s="14">
        <v>44568</v>
      </c>
      <c r="CS498" s="5">
        <f t="shared" si="62"/>
        <v>13200000</v>
      </c>
      <c r="CT498" s="5"/>
      <c r="CU498" s="10"/>
      <c r="CW498" s="10" t="s">
        <v>132</v>
      </c>
      <c r="CX498" s="10" t="s">
        <v>133</v>
      </c>
      <c r="CZ498" s="10" t="s">
        <v>134</v>
      </c>
      <c r="DA498" s="10" t="s">
        <v>655</v>
      </c>
      <c r="DB498" s="122" t="s">
        <v>4602</v>
      </c>
      <c r="DC498" s="122" t="s">
        <v>4603</v>
      </c>
    </row>
    <row r="499" spans="1:108" ht="16.5" customHeight="1">
      <c r="A499" s="147">
        <v>181</v>
      </c>
      <c r="B499" s="10">
        <v>2021</v>
      </c>
      <c r="C499" s="16" t="s">
        <v>4604</v>
      </c>
      <c r="D499" s="140" t="s">
        <v>4605</v>
      </c>
      <c r="E499" s="194" t="s">
        <v>4606</v>
      </c>
      <c r="G499" s="10" t="s">
        <v>1987</v>
      </c>
      <c r="H499" s="10" t="s">
        <v>118</v>
      </c>
      <c r="I499" s="10" t="s">
        <v>119</v>
      </c>
      <c r="J499" s="10" t="s">
        <v>4607</v>
      </c>
      <c r="K499" s="10" t="s">
        <v>4608</v>
      </c>
      <c r="L499" s="10" t="str">
        <f t="shared" si="58"/>
        <v>MARIA ANGELICA MURCIA__SANTIAGO ENRIQUE SALAZAR OSPINA_</v>
      </c>
      <c r="M499" s="10" t="s">
        <v>122</v>
      </c>
      <c r="N499" s="93">
        <v>1018469966</v>
      </c>
      <c r="O499" s="132"/>
      <c r="P499" t="s">
        <v>772</v>
      </c>
      <c r="Q499" s="10" t="s">
        <v>124</v>
      </c>
      <c r="R499" s="10" t="s">
        <v>4609</v>
      </c>
      <c r="S499" s="10"/>
      <c r="T499" s="10"/>
      <c r="U499" s="10"/>
      <c r="V499" s="22"/>
      <c r="W499" s="10"/>
      <c r="X499" s="10"/>
      <c r="Y499" s="10"/>
      <c r="Z499" s="22">
        <v>3194416580</v>
      </c>
      <c r="AA499" s="22">
        <v>0</v>
      </c>
      <c r="AB499" s="118">
        <v>3</v>
      </c>
      <c r="AD499" s="99">
        <v>44480</v>
      </c>
      <c r="AE499" s="108">
        <v>44481</v>
      </c>
      <c r="AG499" s="14">
        <v>44572</v>
      </c>
      <c r="AH499" s="2">
        <f t="shared" si="63"/>
        <v>2200000</v>
      </c>
      <c r="AI499" s="113">
        <v>6600000</v>
      </c>
      <c r="AJ499" t="s">
        <v>4610</v>
      </c>
      <c r="AK499" s="10" t="s">
        <v>129</v>
      </c>
      <c r="AL499" s="10">
        <v>636</v>
      </c>
      <c r="AM499" s="2" t="s">
        <v>4611</v>
      </c>
      <c r="AN499" s="2" t="s">
        <v>4612</v>
      </c>
      <c r="AO499" s="10" t="s">
        <v>131</v>
      </c>
      <c r="AP499" s="24" t="s">
        <v>3317</v>
      </c>
      <c r="AQ499" s="24">
        <v>3</v>
      </c>
      <c r="AR499" s="10">
        <f>IFERROR(VLOOKUP(AQ499,PROGRAMAS!D229:E286,2,0), )</f>
        <v>0</v>
      </c>
      <c r="AS499" s="10">
        <v>43</v>
      </c>
      <c r="AT499" s="10" t="str">
        <f>IFERROR(VLOOKUP(AS499,PROGRAMAS!B2:C59,2,0), )</f>
        <v>Cultura ciudadana para la confianza, la convivencia y la participación desde la vida cotidiana</v>
      </c>
      <c r="AU499" s="10">
        <v>2164</v>
      </c>
      <c r="AV499" s="10" t="str">
        <f>IFERROR(VLOOKUP(AU499,PROGRAMAS!G2:I24,2,0), )</f>
        <v>TEUSAQUILLO RESPIRA CONFIANZA Y SEGURIDAD CIUDADANA</v>
      </c>
      <c r="AW499" s="22"/>
      <c r="AX499" s="22"/>
      <c r="AY499" s="22">
        <v>1</v>
      </c>
      <c r="AZ499" s="22"/>
      <c r="BA499" s="22"/>
      <c r="BB499" s="22"/>
      <c r="BC499" s="22"/>
      <c r="BD499" s="71">
        <v>44519</v>
      </c>
      <c r="BQ499" s="5" t="s">
        <v>364</v>
      </c>
      <c r="BR499" s="24">
        <v>1032479457</v>
      </c>
      <c r="BS499" s="2" t="s">
        <v>1747</v>
      </c>
      <c r="BY499" s="113">
        <v>0</v>
      </c>
      <c r="CO499" s="5">
        <f t="shared" si="59"/>
        <v>0</v>
      </c>
      <c r="CP499" s="77">
        <f t="shared" si="60"/>
        <v>0</v>
      </c>
      <c r="CQ499" s="77">
        <f t="shared" si="61"/>
        <v>0</v>
      </c>
      <c r="CR499" s="14">
        <v>44572</v>
      </c>
      <c r="CS499" s="5">
        <f t="shared" si="62"/>
        <v>6600000</v>
      </c>
      <c r="CT499" s="5"/>
      <c r="CU499" s="10"/>
      <c r="CW499" s="10" t="s">
        <v>132</v>
      </c>
      <c r="CX499" s="10" t="s">
        <v>133</v>
      </c>
      <c r="CZ499" s="10" t="s">
        <v>134</v>
      </c>
      <c r="DA499" s="10" t="s">
        <v>3661</v>
      </c>
      <c r="DB499" s="122" t="s">
        <v>4592</v>
      </c>
      <c r="DC499" s="122" t="s">
        <v>4593</v>
      </c>
    </row>
    <row r="500" spans="1:108" ht="16.5" customHeight="1">
      <c r="A500" s="147">
        <v>182</v>
      </c>
      <c r="B500" s="10">
        <v>2021</v>
      </c>
      <c r="C500" s="16" t="s">
        <v>4613</v>
      </c>
      <c r="D500" s="140" t="s">
        <v>4614</v>
      </c>
      <c r="E500" s="194" t="s">
        <v>4615</v>
      </c>
      <c r="G500" s="10" t="s">
        <v>1987</v>
      </c>
      <c r="H500" s="10" t="s">
        <v>118</v>
      </c>
      <c r="I500" s="10" t="s">
        <v>119</v>
      </c>
      <c r="J500" s="10" t="s">
        <v>4616</v>
      </c>
      <c r="K500" s="10" t="s">
        <v>4617</v>
      </c>
      <c r="L500" s="10" t="str">
        <f t="shared" si="58"/>
        <v>ANA MERCEDES PEDROZA ARIAS___</v>
      </c>
      <c r="M500" s="10" t="s">
        <v>122</v>
      </c>
      <c r="N500" s="93">
        <v>40020996</v>
      </c>
      <c r="O500" s="132"/>
      <c r="P500" t="s">
        <v>4618</v>
      </c>
      <c r="Q500" s="10" t="s">
        <v>124</v>
      </c>
      <c r="R500" s="10" t="s">
        <v>4619</v>
      </c>
      <c r="S500" s="10"/>
      <c r="T500" s="10"/>
      <c r="U500" s="10"/>
      <c r="V500" s="22"/>
      <c r="W500" s="10"/>
      <c r="X500" s="10"/>
      <c r="Y500" s="10"/>
      <c r="Z500" s="22">
        <v>3208859032</v>
      </c>
      <c r="AA500" s="22">
        <v>0</v>
      </c>
      <c r="AB500" s="118">
        <v>3</v>
      </c>
      <c r="AC500" s="10"/>
      <c r="AD500" s="99">
        <v>44480</v>
      </c>
      <c r="AE500" s="108">
        <v>44481</v>
      </c>
      <c r="AG500" s="14">
        <v>44572</v>
      </c>
      <c r="AH500" s="2">
        <f t="shared" si="63"/>
        <v>4400000</v>
      </c>
      <c r="AI500" s="113">
        <v>13200000</v>
      </c>
      <c r="AJ500" t="s">
        <v>4620</v>
      </c>
      <c r="AK500" s="10" t="s">
        <v>129</v>
      </c>
      <c r="AL500" s="10">
        <v>637</v>
      </c>
      <c r="AM500" s="2" t="s">
        <v>4621</v>
      </c>
      <c r="AN500" s="2" t="s">
        <v>4612</v>
      </c>
      <c r="AO500" s="10" t="s">
        <v>131</v>
      </c>
      <c r="AP500" s="24" t="s">
        <v>3210</v>
      </c>
      <c r="AQ500" s="24">
        <v>5</v>
      </c>
      <c r="AR500" s="10">
        <f>IFERROR(VLOOKUP(AQ500,PROGRAMAS!D230:E287,2,0), )</f>
        <v>0</v>
      </c>
      <c r="AS500" s="10">
        <v>57</v>
      </c>
      <c r="AT500" s="10" t="str">
        <f>IFERROR(VLOOKUP(AS500,PROGRAMAS!B2:C59,2,0), )</f>
        <v>Gestión pública local</v>
      </c>
      <c r="AU500" s="10">
        <v>2169</v>
      </c>
      <c r="AV500" s="10" t="str">
        <f>IFERROR(VLOOKUP(AU500,PROGRAMAS!G2:I24,2,0), )</f>
        <v>FORTALECIMIENTO INSTITUCIONAL Y RENDICIÓN DE CUENTAS</v>
      </c>
      <c r="AW500" s="22"/>
      <c r="AX500" s="22"/>
      <c r="AY500" s="22"/>
      <c r="AZ500" s="22"/>
      <c r="BA500" s="22"/>
      <c r="BB500" s="22"/>
      <c r="BC500" s="22"/>
      <c r="BY500" s="113">
        <v>0</v>
      </c>
      <c r="CO500" s="5">
        <f t="shared" si="59"/>
        <v>0</v>
      </c>
      <c r="CP500" s="77">
        <f t="shared" si="60"/>
        <v>0</v>
      </c>
      <c r="CQ500" s="77">
        <f t="shared" si="61"/>
        <v>0</v>
      </c>
      <c r="CR500" s="14">
        <v>44572</v>
      </c>
      <c r="CS500" s="5">
        <f t="shared" si="62"/>
        <v>13200000</v>
      </c>
      <c r="CT500" s="5"/>
      <c r="CU500" s="10"/>
      <c r="CW500" s="10" t="s">
        <v>132</v>
      </c>
      <c r="CX500" s="10" t="s">
        <v>133</v>
      </c>
      <c r="CZ500" s="10" t="s">
        <v>3034</v>
      </c>
      <c r="DA500" s="10" t="s">
        <v>3074</v>
      </c>
      <c r="DB500" s="122" t="s">
        <v>4622</v>
      </c>
      <c r="DC500" s="122" t="s">
        <v>4623</v>
      </c>
    </row>
    <row r="501" spans="1:108" ht="16.5" customHeight="1">
      <c r="A501" s="147">
        <v>183</v>
      </c>
      <c r="B501" s="10">
        <v>2021</v>
      </c>
      <c r="C501" s="16" t="s">
        <v>4624</v>
      </c>
      <c r="D501" s="140" t="s">
        <v>4625</v>
      </c>
      <c r="E501" s="194" t="s">
        <v>4626</v>
      </c>
      <c r="G501" s="10" t="s">
        <v>1987</v>
      </c>
      <c r="H501" s="10" t="s">
        <v>118</v>
      </c>
      <c r="I501" s="10" t="s">
        <v>119</v>
      </c>
      <c r="J501" s="10" t="s">
        <v>4627</v>
      </c>
      <c r="K501" s="10" t="s">
        <v>455</v>
      </c>
      <c r="L501" s="10" t="str">
        <f t="shared" si="58"/>
        <v>LUIS FELIPE RODRIGUEZ RAMIREZ___</v>
      </c>
      <c r="M501" s="10" t="s">
        <v>122</v>
      </c>
      <c r="N501" s="93">
        <v>1016063292</v>
      </c>
      <c r="O501" s="132"/>
      <c r="P501" s="10" t="s">
        <v>123</v>
      </c>
      <c r="Q501" s="10" t="s">
        <v>124</v>
      </c>
      <c r="R501" s="10" t="s">
        <v>4588</v>
      </c>
      <c r="S501" s="10"/>
      <c r="T501" s="10"/>
      <c r="U501" s="10"/>
      <c r="V501" s="22"/>
      <c r="W501" s="10"/>
      <c r="X501" s="10"/>
      <c r="Y501" s="10"/>
      <c r="Z501" s="22">
        <v>3194519093</v>
      </c>
      <c r="AA501" s="22">
        <v>0</v>
      </c>
      <c r="AB501" s="118">
        <v>3</v>
      </c>
      <c r="AD501" s="99">
        <v>44482</v>
      </c>
      <c r="AE501" s="108">
        <v>44483</v>
      </c>
      <c r="AG501" s="14">
        <v>44574</v>
      </c>
      <c r="AH501" s="2">
        <f t="shared" si="63"/>
        <v>4400000</v>
      </c>
      <c r="AI501" s="113">
        <v>13200000</v>
      </c>
      <c r="AJ501" t="s">
        <v>4628</v>
      </c>
      <c r="AK501" s="10" t="s">
        <v>129</v>
      </c>
      <c r="AL501" s="10">
        <v>639</v>
      </c>
      <c r="AM501" s="2" t="s">
        <v>4629</v>
      </c>
      <c r="AN501" s="2" t="s">
        <v>4630</v>
      </c>
      <c r="AO501" s="10" t="s">
        <v>131</v>
      </c>
      <c r="AP501" s="24" t="s">
        <v>3210</v>
      </c>
      <c r="AQ501" s="24">
        <v>5</v>
      </c>
      <c r="AR501" s="10">
        <f>IFERROR(VLOOKUP(AQ501,PROGRAMAS!D231:E288,2,0), )</f>
        <v>0</v>
      </c>
      <c r="AS501" s="10">
        <v>57</v>
      </c>
      <c r="AT501" s="10" t="str">
        <f>IFERROR(VLOOKUP(AS501,PROGRAMAS!B2:C59,2,0), )</f>
        <v>Gestión pública local</v>
      </c>
      <c r="AU501" s="10">
        <v>2169</v>
      </c>
      <c r="AV501" s="10" t="str">
        <f>IFERROR(VLOOKUP(AU501,PROGRAMAS!G2:I24,2,0), )</f>
        <v>FORTALECIMIENTO INSTITUCIONAL Y RENDICIÓN DE CUENTAS</v>
      </c>
      <c r="AW501" s="22"/>
      <c r="AX501" s="22"/>
      <c r="AY501" s="22"/>
      <c r="AZ501" s="22"/>
      <c r="BA501" s="22"/>
      <c r="BB501" s="22"/>
      <c r="BC501" s="22"/>
      <c r="BY501" s="113">
        <v>0</v>
      </c>
      <c r="CO501" s="5">
        <f t="shared" si="59"/>
        <v>0</v>
      </c>
      <c r="CP501" s="77">
        <f t="shared" si="60"/>
        <v>0</v>
      </c>
      <c r="CQ501" s="77">
        <f t="shared" si="61"/>
        <v>0</v>
      </c>
      <c r="CR501" s="117">
        <v>44574</v>
      </c>
      <c r="CS501" s="5">
        <f t="shared" si="62"/>
        <v>13200000</v>
      </c>
      <c r="CT501" s="5"/>
      <c r="CU501" s="10"/>
      <c r="CW501" s="10" t="s">
        <v>132</v>
      </c>
      <c r="CX501" s="10" t="s">
        <v>133</v>
      </c>
      <c r="CZ501" s="10" t="s">
        <v>3034</v>
      </c>
      <c r="DA501" s="10" t="s">
        <v>4631</v>
      </c>
      <c r="DB501" s="122" t="s">
        <v>4632</v>
      </c>
      <c r="DC501" s="122" t="s">
        <v>4633</v>
      </c>
    </row>
    <row r="502" spans="1:108" ht="16.5" customHeight="1">
      <c r="A502" s="147">
        <v>184</v>
      </c>
      <c r="B502" s="10">
        <v>2021</v>
      </c>
      <c r="C502" s="16" t="s">
        <v>4634</v>
      </c>
      <c r="D502" s="140" t="s">
        <v>4635</v>
      </c>
      <c r="E502" s="194" t="s">
        <v>4636</v>
      </c>
      <c r="G502" s="10" t="s">
        <v>1987</v>
      </c>
      <c r="H502" s="10" t="s">
        <v>118</v>
      </c>
      <c r="I502" s="10" t="s">
        <v>119</v>
      </c>
      <c r="J502" s="10" t="s">
        <v>4637</v>
      </c>
      <c r="K502" s="10" t="s">
        <v>4638</v>
      </c>
      <c r="L502" s="10" t="str">
        <f t="shared" si="58"/>
        <v>SANDRA ISABEL RUANO CONTO___</v>
      </c>
      <c r="M502" s="10" t="s">
        <v>122</v>
      </c>
      <c r="N502" s="93">
        <v>1130616137</v>
      </c>
      <c r="O502" s="132"/>
      <c r="P502" t="s">
        <v>4639</v>
      </c>
      <c r="Q502" s="10" t="s">
        <v>124</v>
      </c>
      <c r="R502" s="10" t="s">
        <v>125</v>
      </c>
      <c r="S502" s="10"/>
      <c r="T502" s="10"/>
      <c r="U502" s="10"/>
      <c r="V502" s="22"/>
      <c r="W502" s="10"/>
      <c r="X502" s="10"/>
      <c r="Y502" s="10"/>
      <c r="Z502" s="22">
        <v>3235270998</v>
      </c>
      <c r="AA502" s="22">
        <v>0</v>
      </c>
      <c r="AB502" s="118">
        <v>3</v>
      </c>
      <c r="AC502" s="10"/>
      <c r="AD502" s="99">
        <v>44483</v>
      </c>
      <c r="AE502" s="108">
        <v>44483</v>
      </c>
      <c r="AG502" s="14">
        <v>44574</v>
      </c>
      <c r="AH502" s="2">
        <f t="shared" si="63"/>
        <v>2200000</v>
      </c>
      <c r="AI502" s="113">
        <v>6600000</v>
      </c>
      <c r="AJ502" t="s">
        <v>4640</v>
      </c>
      <c r="AK502" s="10" t="s">
        <v>129</v>
      </c>
      <c r="AL502" s="10">
        <v>640</v>
      </c>
      <c r="AM502" s="2" t="s">
        <v>4641</v>
      </c>
      <c r="AN502" s="2" t="s">
        <v>4630</v>
      </c>
      <c r="AO502" s="10" t="s">
        <v>131</v>
      </c>
      <c r="AP502" s="24" t="s">
        <v>3210</v>
      </c>
      <c r="AQ502" s="24">
        <v>5</v>
      </c>
      <c r="AR502" s="10">
        <f>IFERROR(VLOOKUP(AQ502,PROGRAMAS!D232:E289,2,0), )</f>
        <v>0</v>
      </c>
      <c r="AS502" s="10">
        <v>57</v>
      </c>
      <c r="AT502" s="10" t="str">
        <f>IFERROR(VLOOKUP(AS502,PROGRAMAS!B2:C59,2,0), )</f>
        <v>Gestión pública local</v>
      </c>
      <c r="AU502" s="10">
        <v>2169</v>
      </c>
      <c r="AV502" s="10" t="str">
        <f>IFERROR(VLOOKUP(AU502,PROGRAMAS!G2:I24,2,0), )</f>
        <v>FORTALECIMIENTO INSTITUCIONAL Y RENDICIÓN DE CUENTAS</v>
      </c>
      <c r="AW502" s="22"/>
      <c r="AX502" s="22"/>
      <c r="AY502" s="22"/>
      <c r="AZ502" s="22"/>
      <c r="BA502" s="22"/>
      <c r="BB502" s="22"/>
      <c r="BC502" s="22"/>
      <c r="BY502" s="113">
        <v>0</v>
      </c>
      <c r="CO502" s="5">
        <f t="shared" si="59"/>
        <v>0</v>
      </c>
      <c r="CP502" s="77">
        <f t="shared" si="60"/>
        <v>0</v>
      </c>
      <c r="CQ502" s="77">
        <f t="shared" si="61"/>
        <v>0</v>
      </c>
      <c r="CR502" s="14">
        <v>44574</v>
      </c>
      <c r="CS502" s="5">
        <f t="shared" si="62"/>
        <v>6600000</v>
      </c>
      <c r="CT502" s="5"/>
      <c r="CU502" s="10"/>
      <c r="CW502" s="10" t="s">
        <v>132</v>
      </c>
      <c r="CX502" s="10" t="s">
        <v>133</v>
      </c>
      <c r="CZ502" s="10" t="s">
        <v>3034</v>
      </c>
      <c r="DA502" s="10" t="s">
        <v>4307</v>
      </c>
    </row>
    <row r="503" spans="1:108" ht="16.5" customHeight="1">
      <c r="A503" s="147">
        <v>185</v>
      </c>
      <c r="B503" s="10">
        <v>2021</v>
      </c>
      <c r="C503" s="16" t="s">
        <v>4642</v>
      </c>
      <c r="D503" s="140" t="s">
        <v>4643</v>
      </c>
      <c r="E503" s="194" t="s">
        <v>4644</v>
      </c>
      <c r="G503" s="10" t="s">
        <v>1987</v>
      </c>
      <c r="H503" s="10" t="s">
        <v>118</v>
      </c>
      <c r="I503" s="10" t="s">
        <v>119</v>
      </c>
      <c r="J503" s="10" t="s">
        <v>4645</v>
      </c>
      <c r="K503" s="10" t="s">
        <v>4646</v>
      </c>
      <c r="L503" s="10" t="str">
        <f t="shared" si="58"/>
        <v>MARIA ISABEL OSPINA CASTRO___</v>
      </c>
      <c r="M503" s="10" t="s">
        <v>122</v>
      </c>
      <c r="N503" s="93">
        <v>35490327</v>
      </c>
      <c r="O503" s="132"/>
      <c r="P503" t="s">
        <v>4647</v>
      </c>
      <c r="Q503" s="10" t="s">
        <v>124</v>
      </c>
      <c r="R503" t="s">
        <v>4648</v>
      </c>
      <c r="S503" s="10"/>
      <c r="T503" s="10"/>
      <c r="U503" s="10"/>
      <c r="V503" s="22"/>
      <c r="W503" s="10"/>
      <c r="X503" s="10"/>
      <c r="Y503" s="10"/>
      <c r="Z503" s="22">
        <v>3153345164</v>
      </c>
      <c r="AA503" s="22">
        <v>0</v>
      </c>
      <c r="AB503" s="118">
        <v>2.5</v>
      </c>
      <c r="AD503" s="99">
        <v>44484</v>
      </c>
      <c r="AE503" s="108">
        <v>44484</v>
      </c>
      <c r="AG503" s="14">
        <v>44559</v>
      </c>
      <c r="AH503" s="2">
        <f t="shared" si="63"/>
        <v>6500000</v>
      </c>
      <c r="AI503" s="113">
        <v>16250000</v>
      </c>
      <c r="AJ503">
        <v>100181265</v>
      </c>
      <c r="AK503" s="2" t="s">
        <v>2837</v>
      </c>
      <c r="AL503" s="10">
        <v>643</v>
      </c>
      <c r="AM503" s="2" t="s">
        <v>4649</v>
      </c>
      <c r="AN503" s="2" t="s">
        <v>4650</v>
      </c>
      <c r="AO503" s="10" t="s">
        <v>131</v>
      </c>
      <c r="AP503" s="24" t="s">
        <v>3210</v>
      </c>
      <c r="AQ503" s="24">
        <v>5</v>
      </c>
      <c r="AR503" s="10">
        <f>IFERROR(VLOOKUP(AQ503,PROGRAMAS!D233:E290,2,0), )</f>
        <v>0</v>
      </c>
      <c r="AS503" s="10">
        <v>57</v>
      </c>
      <c r="AT503" s="10" t="str">
        <f>IFERROR(VLOOKUP(AS503,PROGRAMAS!B2:C59,2,0), )</f>
        <v>Gestión pública local</v>
      </c>
      <c r="AU503" s="10">
        <v>2169</v>
      </c>
      <c r="AV503" s="10" t="str">
        <f>IFERROR(VLOOKUP(AU503,PROGRAMAS!G2:I24,2,0), )</f>
        <v>FORTALECIMIENTO INSTITUCIONAL Y RENDICIÓN DE CUENTAS</v>
      </c>
      <c r="AW503" s="22"/>
      <c r="AX503" s="22"/>
      <c r="AY503" s="22"/>
      <c r="AZ503" s="22"/>
      <c r="BA503" s="22"/>
      <c r="BB503" s="22"/>
      <c r="BC503" s="22"/>
      <c r="BY503" s="113">
        <v>0</v>
      </c>
      <c r="CO503" s="5">
        <f t="shared" si="59"/>
        <v>0</v>
      </c>
      <c r="CP503" s="77">
        <f t="shared" si="60"/>
        <v>0</v>
      </c>
      <c r="CQ503" s="77">
        <f t="shared" si="61"/>
        <v>0</v>
      </c>
      <c r="CR503" s="117">
        <v>44559</v>
      </c>
      <c r="CS503" s="5">
        <f t="shared" si="62"/>
        <v>16250000</v>
      </c>
      <c r="CT503" s="5"/>
      <c r="CU503" s="10"/>
      <c r="CW503" s="10" t="s">
        <v>132</v>
      </c>
      <c r="CX503" s="10" t="s">
        <v>133</v>
      </c>
      <c r="CZ503" s="10" t="s">
        <v>203</v>
      </c>
    </row>
    <row r="504" spans="1:108" ht="16.5" customHeight="1">
      <c r="A504" s="147">
        <v>186</v>
      </c>
      <c r="B504" s="10">
        <v>2021</v>
      </c>
      <c r="C504" s="16" t="s">
        <v>4651</v>
      </c>
      <c r="D504" s="140" t="s">
        <v>4652</v>
      </c>
      <c r="E504" s="194" t="s">
        <v>4653</v>
      </c>
      <c r="G504" s="10" t="s">
        <v>1987</v>
      </c>
      <c r="H504" s="10" t="s">
        <v>118</v>
      </c>
      <c r="I504" s="10" t="s">
        <v>119</v>
      </c>
      <c r="J504" s="10" t="s">
        <v>4654</v>
      </c>
      <c r="K504" s="10" t="s">
        <v>1055</v>
      </c>
      <c r="L504" s="10" t="str">
        <f t="shared" si="58"/>
        <v>OMAIRA BOADA GARCIA___</v>
      </c>
      <c r="M504" s="10" t="s">
        <v>122</v>
      </c>
      <c r="N504" s="93">
        <v>60380265</v>
      </c>
      <c r="O504" s="132"/>
      <c r="P504" t="s">
        <v>676</v>
      </c>
      <c r="Q504" s="10" t="s">
        <v>124</v>
      </c>
      <c r="R504" s="10" t="s">
        <v>4655</v>
      </c>
      <c r="S504" s="10"/>
      <c r="T504" s="10"/>
      <c r="U504" s="10"/>
      <c r="V504" s="22"/>
      <c r="W504" s="10"/>
      <c r="X504" s="10"/>
      <c r="Y504" s="10"/>
      <c r="Z504" s="22">
        <v>3114838797</v>
      </c>
      <c r="AA504" s="22">
        <v>0</v>
      </c>
      <c r="AB504" s="118">
        <v>3</v>
      </c>
      <c r="AC504" s="10"/>
      <c r="AD504" s="99">
        <v>44489</v>
      </c>
      <c r="AE504" s="108">
        <v>44489</v>
      </c>
      <c r="AG504" s="14">
        <v>44580</v>
      </c>
      <c r="AH504" s="2">
        <f t="shared" si="63"/>
        <v>2500000</v>
      </c>
      <c r="AI504" s="113">
        <v>7500000</v>
      </c>
      <c r="AJ504" t="s">
        <v>4656</v>
      </c>
      <c r="AK504" s="10" t="s">
        <v>129</v>
      </c>
      <c r="AL504" s="10">
        <v>648</v>
      </c>
      <c r="AM504" s="2" t="s">
        <v>4657</v>
      </c>
      <c r="AN504" s="2" t="s">
        <v>4658</v>
      </c>
      <c r="AO504" s="10" t="s">
        <v>131</v>
      </c>
      <c r="AP504" s="24" t="s">
        <v>3210</v>
      </c>
      <c r="AQ504" s="24">
        <v>5</v>
      </c>
      <c r="AR504" s="10">
        <f>IFERROR(VLOOKUP(AQ504,PROGRAMAS!D234:E291,2,0), )</f>
        <v>0</v>
      </c>
      <c r="AS504" s="10">
        <v>57</v>
      </c>
      <c r="AT504" s="10" t="str">
        <f>IFERROR(VLOOKUP(AS504,PROGRAMAS!B2:C59,2,0), )</f>
        <v>Gestión pública local</v>
      </c>
      <c r="AU504" s="10">
        <v>2169</v>
      </c>
      <c r="AV504" s="10" t="str">
        <f>IFERROR(VLOOKUP(AU504,PROGRAMAS!G2:I24,2,0), )</f>
        <v>FORTALECIMIENTO INSTITUCIONAL Y RENDICIÓN DE CUENTAS</v>
      </c>
      <c r="AW504" s="22"/>
      <c r="AX504" s="22"/>
      <c r="AY504" s="22"/>
      <c r="AZ504" s="22"/>
      <c r="BA504" s="22"/>
      <c r="BB504" s="22"/>
      <c r="BC504" s="22"/>
      <c r="BY504" s="113">
        <v>0</v>
      </c>
      <c r="CO504" s="5">
        <f t="shared" si="59"/>
        <v>0</v>
      </c>
      <c r="CP504" s="77">
        <f t="shared" si="60"/>
        <v>0</v>
      </c>
      <c r="CQ504" s="77">
        <f t="shared" si="61"/>
        <v>0</v>
      </c>
      <c r="CR504" s="14">
        <v>44580</v>
      </c>
      <c r="CS504" s="5">
        <f t="shared" si="62"/>
        <v>7500000</v>
      </c>
      <c r="CT504" s="5"/>
      <c r="CU504" s="10"/>
      <c r="CW504" s="10" t="s">
        <v>132</v>
      </c>
      <c r="CX504" s="10" t="s">
        <v>133</v>
      </c>
      <c r="CZ504" s="10" t="s">
        <v>4659</v>
      </c>
    </row>
    <row r="505" spans="1:108" ht="16.5" customHeight="1">
      <c r="A505" s="147">
        <v>187</v>
      </c>
      <c r="B505" s="10">
        <v>2021</v>
      </c>
      <c r="C505" s="16" t="s">
        <v>4660</v>
      </c>
      <c r="D505" s="140" t="s">
        <v>4661</v>
      </c>
      <c r="E505" s="194" t="s">
        <v>4662</v>
      </c>
      <c r="G505" s="10" t="s">
        <v>1987</v>
      </c>
      <c r="H505" s="10" t="s">
        <v>118</v>
      </c>
      <c r="I505" s="10" t="s">
        <v>119</v>
      </c>
      <c r="J505" s="10" t="s">
        <v>4663</v>
      </c>
      <c r="K505" s="10" t="s">
        <v>4664</v>
      </c>
      <c r="L505" s="10" t="str">
        <f t="shared" si="58"/>
        <v>JIMENA QUINTANILLA PARRA___</v>
      </c>
      <c r="M505" s="10" t="s">
        <v>122</v>
      </c>
      <c r="N505" s="93">
        <v>52477629</v>
      </c>
      <c r="O505" s="132"/>
      <c r="P505" s="10" t="s">
        <v>123</v>
      </c>
      <c r="Q505" s="10" t="s">
        <v>124</v>
      </c>
      <c r="R505" s="10" t="s">
        <v>4665</v>
      </c>
      <c r="S505" s="10"/>
      <c r="T505" s="10"/>
      <c r="U505" s="10"/>
      <c r="V505" s="22"/>
      <c r="W505" s="10"/>
      <c r="X505" s="10"/>
      <c r="Y505" s="10"/>
      <c r="Z505" s="22">
        <v>3102625548</v>
      </c>
      <c r="AA505" s="22">
        <v>0</v>
      </c>
      <c r="AB505" s="118">
        <v>1.83</v>
      </c>
      <c r="AD505" s="99">
        <v>44489</v>
      </c>
      <c r="AE505" s="108">
        <v>44490</v>
      </c>
      <c r="AG505" s="14">
        <v>44545</v>
      </c>
      <c r="AH505" s="2">
        <f t="shared" si="63"/>
        <v>4408014.2076502731</v>
      </c>
      <c r="AI505" s="113">
        <v>8066666</v>
      </c>
      <c r="AJ505" t="s">
        <v>4666</v>
      </c>
      <c r="AK505" s="10" t="s">
        <v>129</v>
      </c>
      <c r="AL505" s="10">
        <v>651</v>
      </c>
      <c r="AM505" s="2" t="s">
        <v>4667</v>
      </c>
      <c r="AN505" t="s">
        <v>4668</v>
      </c>
      <c r="AO505" s="10" t="s">
        <v>131</v>
      </c>
      <c r="AP505" s="24" t="s">
        <v>3200</v>
      </c>
      <c r="AQ505" s="24">
        <v>5</v>
      </c>
      <c r="AR505" s="10">
        <f>IFERROR(VLOOKUP(AQ505,PROGRAMAS!D235:E292,2,0), )</f>
        <v>0</v>
      </c>
      <c r="AS505" s="10">
        <v>57</v>
      </c>
      <c r="AT505" s="10" t="str">
        <f>IFERROR(VLOOKUP(AS505,PROGRAMAS!B2:C59,2,0), )</f>
        <v>Gestión pública local</v>
      </c>
      <c r="AU505" s="10">
        <v>2172</v>
      </c>
      <c r="AV505" s="10" t="str">
        <f>IFERROR(VLOOKUP(AU505,PROGRAMAS!G2:I24,2,0), )</f>
        <v>TEUSAQUILLO CON ACCIONES DE INSPECCIÓN, VIGILANCIA Y CONTROL DE MANERA TRANSPARENTE.</v>
      </c>
      <c r="AW505" s="22"/>
      <c r="AX505" s="22"/>
      <c r="AY505" s="22"/>
      <c r="AZ505" s="22"/>
      <c r="BA505" s="22"/>
      <c r="BB505" s="22"/>
      <c r="BC505" s="22"/>
      <c r="BY505" s="113">
        <v>0</v>
      </c>
      <c r="CO505" s="5">
        <f t="shared" si="59"/>
        <v>0</v>
      </c>
      <c r="CP505" s="77">
        <f t="shared" si="60"/>
        <v>0</v>
      </c>
      <c r="CQ505" s="77">
        <f t="shared" si="61"/>
        <v>0</v>
      </c>
      <c r="CR505" s="14">
        <v>44545</v>
      </c>
      <c r="CS505" s="5">
        <f t="shared" si="62"/>
        <v>8066666</v>
      </c>
      <c r="CT505" s="5"/>
      <c r="CU505" s="10"/>
      <c r="CW505" s="10" t="s">
        <v>132</v>
      </c>
      <c r="CX505" s="10" t="s">
        <v>133</v>
      </c>
      <c r="CZ505" s="10" t="s">
        <v>3034</v>
      </c>
    </row>
    <row r="506" spans="1:108" ht="16.5" customHeight="1">
      <c r="A506" s="147">
        <v>188</v>
      </c>
      <c r="B506" s="10">
        <v>2021</v>
      </c>
      <c r="C506" s="16" t="s">
        <v>4669</v>
      </c>
      <c r="D506" s="140" t="s">
        <v>4670</v>
      </c>
      <c r="E506" s="194" t="s">
        <v>4671</v>
      </c>
      <c r="G506" s="10" t="s">
        <v>1987</v>
      </c>
      <c r="H506" s="10" t="s">
        <v>118</v>
      </c>
      <c r="I506" s="10" t="s">
        <v>119</v>
      </c>
      <c r="J506" s="10" t="s">
        <v>4663</v>
      </c>
      <c r="K506" s="10" t="s">
        <v>3365</v>
      </c>
      <c r="L506" s="10" t="str">
        <f t="shared" si="58"/>
        <v>RUBEN DARIO ESCOBAR SANCHEZ___</v>
      </c>
      <c r="M506" s="10" t="s">
        <v>122</v>
      </c>
      <c r="N506" s="93">
        <v>79796504</v>
      </c>
      <c r="O506" s="132"/>
      <c r="P506" s="10" t="s">
        <v>123</v>
      </c>
      <c r="Q506" s="10" t="s">
        <v>124</v>
      </c>
      <c r="R506" s="10" t="s">
        <v>4672</v>
      </c>
      <c r="S506" s="10"/>
      <c r="T506" s="10"/>
      <c r="U506" s="10"/>
      <c r="V506" s="22"/>
      <c r="W506" s="10"/>
      <c r="X506" s="10"/>
      <c r="Y506" s="10"/>
      <c r="Z506" s="22">
        <v>3008327204</v>
      </c>
      <c r="AA506" s="22">
        <v>0</v>
      </c>
      <c r="AB506" s="118">
        <v>1.83</v>
      </c>
      <c r="AC506" s="10"/>
      <c r="AD506" s="99">
        <v>44489</v>
      </c>
      <c r="AE506" s="108">
        <v>44490</v>
      </c>
      <c r="AG506" s="14">
        <v>44545</v>
      </c>
      <c r="AH506" s="2">
        <f t="shared" si="63"/>
        <v>4408014.2076502731</v>
      </c>
      <c r="AI506" s="113">
        <v>8066666</v>
      </c>
      <c r="AJ506" t="s">
        <v>4673</v>
      </c>
      <c r="AK506" s="2" t="s">
        <v>262</v>
      </c>
      <c r="AL506" s="10">
        <v>652</v>
      </c>
      <c r="AM506" s="2" t="s">
        <v>4674</v>
      </c>
      <c r="AN506" t="s">
        <v>4668</v>
      </c>
      <c r="AO506" s="10" t="s">
        <v>131</v>
      </c>
      <c r="AP506" s="24" t="s">
        <v>3200</v>
      </c>
      <c r="AQ506" s="24">
        <v>5</v>
      </c>
      <c r="AR506" s="10">
        <f>IFERROR(VLOOKUP(AQ506,PROGRAMAS!D236:E293,2,0), )</f>
        <v>0</v>
      </c>
      <c r="AS506" s="10">
        <v>57</v>
      </c>
      <c r="AT506" s="10" t="str">
        <f>IFERROR(VLOOKUP(AS506,PROGRAMAS!B2:C59,2,0), )</f>
        <v>Gestión pública local</v>
      </c>
      <c r="AU506" s="10">
        <v>2172</v>
      </c>
      <c r="AV506" s="10" t="str">
        <f>IFERROR(VLOOKUP(AU506,PROGRAMAS!G2:I24,2,0), )</f>
        <v>TEUSAQUILLO CON ACCIONES DE INSPECCIÓN, VIGILANCIA Y CONTROL DE MANERA TRANSPARENTE.</v>
      </c>
      <c r="AW506" s="22"/>
      <c r="AX506" s="22"/>
      <c r="AY506" s="22"/>
      <c r="AZ506" s="22"/>
      <c r="BA506" s="22"/>
      <c r="BB506" s="22"/>
      <c r="BC506" s="22"/>
      <c r="BY506" s="113">
        <v>0</v>
      </c>
      <c r="CO506" s="5">
        <f t="shared" si="59"/>
        <v>0</v>
      </c>
      <c r="CP506" s="77">
        <f t="shared" si="60"/>
        <v>0</v>
      </c>
      <c r="CQ506" s="77">
        <f t="shared" si="61"/>
        <v>0</v>
      </c>
      <c r="CR506" s="14">
        <v>44545</v>
      </c>
      <c r="CS506" s="5">
        <f t="shared" si="62"/>
        <v>8066666</v>
      </c>
      <c r="CT506" s="5"/>
      <c r="CU506" s="10"/>
      <c r="CW506" s="10" t="s">
        <v>132</v>
      </c>
      <c r="CX506" s="10" t="s">
        <v>133</v>
      </c>
      <c r="CZ506" s="10" t="s">
        <v>3034</v>
      </c>
    </row>
    <row r="507" spans="1:108" ht="16.5" customHeight="1">
      <c r="A507" s="147">
        <v>189</v>
      </c>
      <c r="B507" s="10">
        <v>2021</v>
      </c>
      <c r="C507" s="16" t="s">
        <v>4675</v>
      </c>
      <c r="D507" s="140" t="s">
        <v>4676</v>
      </c>
      <c r="E507" s="194" t="s">
        <v>4677</v>
      </c>
      <c r="G507" s="10" t="s">
        <v>1987</v>
      </c>
      <c r="H507" s="10" t="s">
        <v>118</v>
      </c>
      <c r="I507" s="10" t="s">
        <v>119</v>
      </c>
      <c r="J507" s="10" t="s">
        <v>4678</v>
      </c>
      <c r="K507" s="10" t="s">
        <v>4679</v>
      </c>
      <c r="L507" s="10" t="str">
        <f t="shared" si="58"/>
        <v>FREDY ALBERTO HERNANDEZ PAEZ___</v>
      </c>
      <c r="M507" s="10" t="s">
        <v>122</v>
      </c>
      <c r="N507" s="93">
        <v>79646805</v>
      </c>
      <c r="O507" s="132"/>
      <c r="P507" s="10" t="s">
        <v>123</v>
      </c>
      <c r="Q507" s="10" t="s">
        <v>124</v>
      </c>
      <c r="R507" s="10" t="s">
        <v>4680</v>
      </c>
      <c r="S507" s="10"/>
      <c r="T507" s="10"/>
      <c r="U507" s="10"/>
      <c r="V507" s="22"/>
      <c r="W507" s="10"/>
      <c r="X507" s="10"/>
      <c r="Y507" s="10"/>
      <c r="Z507" s="22">
        <v>3118513007</v>
      </c>
      <c r="AA507" s="22">
        <v>0</v>
      </c>
      <c r="AB507" s="118">
        <v>2</v>
      </c>
      <c r="AD507" s="99">
        <v>44491</v>
      </c>
      <c r="AE507" s="108">
        <v>44495</v>
      </c>
      <c r="AG507" s="14">
        <v>44555</v>
      </c>
      <c r="AH507" s="2">
        <f t="shared" si="63"/>
        <v>4400000</v>
      </c>
      <c r="AI507" s="113">
        <v>8800000</v>
      </c>
      <c r="AJ507" t="s">
        <v>4681</v>
      </c>
      <c r="AK507" s="10" t="s">
        <v>129</v>
      </c>
      <c r="AL507" s="10">
        <v>668</v>
      </c>
      <c r="AM507" s="2" t="s">
        <v>4682</v>
      </c>
      <c r="AN507" s="2" t="s">
        <v>4683</v>
      </c>
      <c r="AO507" s="10" t="s">
        <v>131</v>
      </c>
      <c r="AP507" s="24" t="s">
        <v>3190</v>
      </c>
      <c r="AQ507" s="24">
        <v>1</v>
      </c>
      <c r="AR507" s="10">
        <f>IFERROR(VLOOKUP(AQ507,PROGRAMAS!D237:E294,2,0), )</f>
        <v>0</v>
      </c>
      <c r="AS507" s="10">
        <v>20</v>
      </c>
      <c r="AT507" s="10" t="str">
        <f>IFERROR(VLOOKUP(AS507,PROGRAMAS!B2:C59,2,0), )</f>
        <v>Bogotá, referente en cultura, deporte, recreación y actividad física, con parques para el desarrollo y la salud</v>
      </c>
      <c r="AU507" s="10">
        <v>2072</v>
      </c>
      <c r="AV507" s="10" t="str">
        <f>IFERROR(VLOOKUP(AU507,PROGRAMAS!G2:I24,2,0), )</f>
        <v>TEUSAQUILLO REFERENTE EN DEPORTE, RECREACIÓN Y ACTIVIDAD FÍSICA.</v>
      </c>
      <c r="AW507" s="22"/>
      <c r="AX507" s="22"/>
      <c r="AY507" s="22"/>
      <c r="AZ507" s="22"/>
      <c r="BA507" s="22"/>
      <c r="BB507" s="22"/>
      <c r="BC507" s="22"/>
      <c r="BY507" s="113">
        <v>0</v>
      </c>
      <c r="CO507" s="5">
        <f t="shared" si="59"/>
        <v>0</v>
      </c>
      <c r="CP507" s="77">
        <f t="shared" si="60"/>
        <v>0</v>
      </c>
      <c r="CQ507" s="77">
        <f t="shared" si="61"/>
        <v>0</v>
      </c>
      <c r="CR507" s="117">
        <v>44555</v>
      </c>
      <c r="CS507" s="5">
        <f t="shared" si="62"/>
        <v>8800000</v>
      </c>
      <c r="CT507" s="5"/>
      <c r="CU507" s="10"/>
      <c r="CW507" s="10" t="s">
        <v>132</v>
      </c>
      <c r="CX507" s="10" t="s">
        <v>133</v>
      </c>
      <c r="CZ507" s="10" t="s">
        <v>134</v>
      </c>
      <c r="DA507" s="10" t="s">
        <v>655</v>
      </c>
      <c r="DB507" s="122" t="s">
        <v>4684</v>
      </c>
      <c r="DC507" s="122" t="s">
        <v>4685</v>
      </c>
    </row>
    <row r="508" spans="1:108" ht="16.5" customHeight="1">
      <c r="A508" s="147">
        <v>190</v>
      </c>
      <c r="B508" s="10">
        <v>2021</v>
      </c>
      <c r="C508" s="16" t="s">
        <v>4686</v>
      </c>
      <c r="D508" s="140" t="s">
        <v>4687</v>
      </c>
      <c r="E508" s="270" t="s">
        <v>4688</v>
      </c>
      <c r="G508" s="10" t="s">
        <v>1987</v>
      </c>
      <c r="H508" s="10" t="s">
        <v>1865</v>
      </c>
      <c r="I508" s="10" t="s">
        <v>2013</v>
      </c>
      <c r="J508" s="10" t="s">
        <v>4689</v>
      </c>
      <c r="K508" s="10" t="s">
        <v>4690</v>
      </c>
      <c r="L508" s="10" t="str">
        <f t="shared" si="58"/>
        <v>SOLUCIONES INTEGRALES  TM  S A S___</v>
      </c>
      <c r="M508" s="10" t="s">
        <v>1849</v>
      </c>
      <c r="N508" s="93">
        <v>900374639</v>
      </c>
      <c r="O508" s="132">
        <v>5</v>
      </c>
      <c r="P508" t="s">
        <v>4691</v>
      </c>
      <c r="Q508" s="10" t="s">
        <v>3998</v>
      </c>
      <c r="R508" s="10" t="s">
        <v>1851</v>
      </c>
      <c r="S508" s="10"/>
      <c r="T508" s="10"/>
      <c r="U508" s="10"/>
      <c r="V508" s="22"/>
      <c r="W508" s="10" t="s">
        <v>1918</v>
      </c>
      <c r="X508" s="10"/>
      <c r="Y508" s="10"/>
      <c r="Z508" s="22">
        <v>3158839307</v>
      </c>
      <c r="AA508" s="22"/>
      <c r="AB508" s="118">
        <v>6</v>
      </c>
      <c r="AC508" s="10"/>
      <c r="AD508" s="99">
        <v>44497</v>
      </c>
      <c r="AE508" s="108">
        <v>44502</v>
      </c>
      <c r="AG508" s="14">
        <v>44682</v>
      </c>
      <c r="AH508" s="2">
        <f t="shared" si="63"/>
        <v>19377174</v>
      </c>
      <c r="AI508" s="113">
        <v>116263044</v>
      </c>
      <c r="AJ508">
        <v>3158839307</v>
      </c>
      <c r="AK508" s="2" t="s">
        <v>2837</v>
      </c>
      <c r="AL508" s="10">
        <v>676</v>
      </c>
      <c r="AM508" s="2" t="s">
        <v>4692</v>
      </c>
      <c r="AN508" s="2" t="s">
        <v>4693</v>
      </c>
      <c r="AO508" s="10" t="s">
        <v>131</v>
      </c>
      <c r="AP508" s="24" t="s">
        <v>3277</v>
      </c>
      <c r="AQ508" s="24">
        <v>2</v>
      </c>
      <c r="AR508" s="10">
        <f>IFERROR(VLOOKUP(AQ508,PROGRAMAS!D238:E295,2,0), )</f>
        <v>0</v>
      </c>
      <c r="AS508" s="10">
        <v>38</v>
      </c>
      <c r="AT508" s="10" t="str">
        <f>IFERROR(VLOOKUP(AS508,PROGRAMAS!B2:C59,2,0), )</f>
        <v>Ecoeficiencia, reciclaje, manejo de residuos e inclusión de la población recicladora</v>
      </c>
      <c r="AU508" s="10">
        <v>2116</v>
      </c>
      <c r="AV508" s="10" t="str">
        <f>IFERROR(VLOOKUP(AU508,PROGRAMAS!G2:I24,2,0), )</f>
        <v>TEUSAQUILLO SE EMBELLECE PARA LOS CIUDADANOS</v>
      </c>
      <c r="AW508" s="22"/>
      <c r="AX508" s="22">
        <v>1</v>
      </c>
      <c r="AY508" s="22"/>
      <c r="AZ508" s="22"/>
      <c r="BA508" s="22"/>
      <c r="BB508" s="22"/>
      <c r="BC508" s="22"/>
      <c r="BY508" s="113">
        <v>0</v>
      </c>
      <c r="BZ508" s="24">
        <v>2</v>
      </c>
      <c r="CA508" s="24">
        <v>0</v>
      </c>
      <c r="CB508" s="145">
        <v>44744</v>
      </c>
      <c r="CO508" s="5">
        <f t="shared" si="59"/>
        <v>0</v>
      </c>
      <c r="CP508" s="77">
        <f t="shared" si="60"/>
        <v>2</v>
      </c>
      <c r="CQ508" s="77">
        <f t="shared" si="61"/>
        <v>0</v>
      </c>
      <c r="CR508" s="14">
        <v>44743</v>
      </c>
      <c r="CS508" s="5">
        <f t="shared" si="62"/>
        <v>116263044</v>
      </c>
      <c r="CT508" s="5"/>
      <c r="CU508" s="10"/>
      <c r="CW508" s="10" t="s">
        <v>132</v>
      </c>
      <c r="CX508" s="10" t="s">
        <v>133</v>
      </c>
      <c r="CZ508" s="10" t="s">
        <v>217</v>
      </c>
      <c r="DA508" s="10" t="s">
        <v>1448</v>
      </c>
      <c r="DB508" s="122" t="s">
        <v>4694</v>
      </c>
      <c r="DC508" s="122" t="s">
        <v>4143</v>
      </c>
      <c r="DD508" t="s">
        <v>4695</v>
      </c>
    </row>
    <row r="509" spans="1:108" ht="16.5" customHeight="1">
      <c r="A509" s="147">
        <v>191</v>
      </c>
      <c r="B509" s="10">
        <v>2021</v>
      </c>
      <c r="C509" s="16" t="s">
        <v>4696</v>
      </c>
      <c r="D509" s="140" t="s">
        <v>4697</v>
      </c>
      <c r="E509" s="194" t="s">
        <v>4698</v>
      </c>
      <c r="G509" s="10" t="s">
        <v>1987</v>
      </c>
      <c r="H509" s="10" t="s">
        <v>118</v>
      </c>
      <c r="I509" s="10" t="s">
        <v>119</v>
      </c>
      <c r="J509" s="10" t="s">
        <v>4699</v>
      </c>
      <c r="K509" s="10" t="s">
        <v>4700</v>
      </c>
      <c r="L509" s="10" t="str">
        <f t="shared" si="58"/>
        <v>EDWIN LEIDEL CHICA VALENCIA___</v>
      </c>
      <c r="M509" s="10" t="s">
        <v>122</v>
      </c>
      <c r="N509" s="93">
        <v>1054539858</v>
      </c>
      <c r="O509" s="132"/>
      <c r="P509" t="s">
        <v>4701</v>
      </c>
      <c r="Q509" s="10" t="s">
        <v>124</v>
      </c>
      <c r="R509" s="10" t="s">
        <v>4702</v>
      </c>
      <c r="S509" s="10"/>
      <c r="T509" s="10"/>
      <c r="U509" s="10"/>
      <c r="V509" s="22"/>
      <c r="W509" s="10"/>
      <c r="X509" s="10"/>
      <c r="Y509" s="10"/>
      <c r="Z509" s="22">
        <v>3133950871</v>
      </c>
      <c r="AA509" s="22">
        <v>0</v>
      </c>
      <c r="AB509" s="118">
        <v>2.67</v>
      </c>
      <c r="AD509" s="99">
        <v>44497</v>
      </c>
      <c r="AE509" s="108">
        <v>44498</v>
      </c>
      <c r="AG509" s="14">
        <v>44583</v>
      </c>
      <c r="AH509" s="2">
        <f t="shared" si="63"/>
        <v>2197253.5580524346</v>
      </c>
      <c r="AI509" s="113">
        <v>5866667</v>
      </c>
      <c r="AJ509" t="s">
        <v>4703</v>
      </c>
      <c r="AK509" s="2" t="s">
        <v>252</v>
      </c>
      <c r="AL509" s="10">
        <v>675</v>
      </c>
      <c r="AM509" s="2" t="s">
        <v>4704</v>
      </c>
      <c r="AN509" s="2" t="s">
        <v>4693</v>
      </c>
      <c r="AO509" s="10" t="s">
        <v>131</v>
      </c>
      <c r="AP509" s="24" t="s">
        <v>3210</v>
      </c>
      <c r="AQ509" s="24">
        <v>5</v>
      </c>
      <c r="AR509" s="10">
        <f>IFERROR(VLOOKUP(AQ509,PROGRAMAS!D239:E296,2,0), )</f>
        <v>0</v>
      </c>
      <c r="AS509" s="10">
        <v>57</v>
      </c>
      <c r="AT509" s="10" t="str">
        <f>IFERROR(VLOOKUP(AS509,PROGRAMAS!B2:C59,2,0), )</f>
        <v>Gestión pública local</v>
      </c>
      <c r="AU509" s="10">
        <v>2169</v>
      </c>
      <c r="AV509" s="10" t="str">
        <f>IFERROR(VLOOKUP(AU509,PROGRAMAS!G2:I24,2,0), )</f>
        <v>FORTALECIMIENTO INSTITUCIONAL Y RENDICIÓN DE CUENTAS</v>
      </c>
      <c r="AW509" s="22"/>
      <c r="AX509" s="22"/>
      <c r="AY509" s="22"/>
      <c r="AZ509" s="22"/>
      <c r="BA509" s="22"/>
      <c r="BB509" s="22"/>
      <c r="BC509" s="22"/>
      <c r="BY509" s="113">
        <v>0</v>
      </c>
      <c r="CO509" s="5">
        <f t="shared" si="59"/>
        <v>0</v>
      </c>
      <c r="CP509" s="77">
        <f t="shared" si="60"/>
        <v>0</v>
      </c>
      <c r="CQ509" s="77">
        <f t="shared" si="61"/>
        <v>0</v>
      </c>
      <c r="CR509" s="14">
        <v>44218</v>
      </c>
      <c r="CS509" s="5">
        <f t="shared" si="62"/>
        <v>5866667</v>
      </c>
      <c r="CT509" s="5"/>
      <c r="CU509" s="10"/>
      <c r="CW509" s="10" t="s">
        <v>132</v>
      </c>
      <c r="CX509" s="10" t="s">
        <v>133</v>
      </c>
      <c r="CZ509" s="10" t="s">
        <v>134</v>
      </c>
      <c r="DA509" s="10" t="s">
        <v>4705</v>
      </c>
      <c r="DB509" s="122" t="s">
        <v>4706</v>
      </c>
      <c r="DC509" s="122" t="s">
        <v>4633</v>
      </c>
    </row>
    <row r="510" spans="1:108" ht="16.5" customHeight="1">
      <c r="A510" s="147">
        <v>192</v>
      </c>
      <c r="B510" s="10">
        <v>2021</v>
      </c>
      <c r="C510" s="16" t="s">
        <v>4707</v>
      </c>
      <c r="D510" s="140" t="s">
        <v>4708</v>
      </c>
      <c r="E510" s="194" t="s">
        <v>4709</v>
      </c>
      <c r="G510" s="10" t="s">
        <v>1987</v>
      </c>
      <c r="H510" s="10" t="s">
        <v>118</v>
      </c>
      <c r="I510" s="10" t="s">
        <v>119</v>
      </c>
      <c r="J510" s="10" t="s">
        <v>4710</v>
      </c>
      <c r="K510" s="10" t="s">
        <v>312</v>
      </c>
      <c r="L510" s="10" t="str">
        <f t="shared" ref="L510:L573" si="64">_xlfn.CONCAT(K510,"_",BP510,"_",BS510,"_",BV510)</f>
        <v>ELIZABETH FRANCO CASTRO___</v>
      </c>
      <c r="M510" s="10" t="s">
        <v>122</v>
      </c>
      <c r="N510" s="93">
        <v>1030539568</v>
      </c>
      <c r="O510" s="132"/>
      <c r="P510" s="10" t="s">
        <v>123</v>
      </c>
      <c r="Q510" s="10" t="s">
        <v>124</v>
      </c>
      <c r="R510" s="10" t="s">
        <v>4711</v>
      </c>
      <c r="S510" s="10"/>
      <c r="T510" s="10"/>
      <c r="U510" s="10"/>
      <c r="V510" s="22"/>
      <c r="W510" s="10"/>
      <c r="X510" s="10"/>
      <c r="Y510" s="10"/>
      <c r="Z510" s="22">
        <v>3203159060</v>
      </c>
      <c r="AA510" s="22">
        <v>0</v>
      </c>
      <c r="AB510" s="118">
        <v>2.5</v>
      </c>
      <c r="AC510" s="10"/>
      <c r="AD510" s="99">
        <v>44521</v>
      </c>
      <c r="AE510" s="108">
        <v>44503</v>
      </c>
      <c r="AG510" s="14">
        <v>44578</v>
      </c>
      <c r="AH510" s="2">
        <f t="shared" si="63"/>
        <v>2200000</v>
      </c>
      <c r="AI510" s="113">
        <v>5500000</v>
      </c>
      <c r="AJ510" t="s">
        <v>4712</v>
      </c>
      <c r="AK510" s="10" t="s">
        <v>129</v>
      </c>
      <c r="AL510" s="10">
        <v>658</v>
      </c>
      <c r="AM510" s="2" t="s">
        <v>4713</v>
      </c>
      <c r="AN510" s="2" t="s">
        <v>4714</v>
      </c>
      <c r="AO510" s="10" t="s">
        <v>131</v>
      </c>
      <c r="AP510" s="24" t="s">
        <v>3317</v>
      </c>
      <c r="AQ510" s="24">
        <v>3</v>
      </c>
      <c r="AR510" s="10">
        <f>IFERROR(VLOOKUP(AQ510,PROGRAMAS!D240:E297,2,0), )</f>
        <v>0</v>
      </c>
      <c r="AS510" s="10">
        <v>43</v>
      </c>
      <c r="AT510" s="10" t="str">
        <f>IFERROR(VLOOKUP(AS510,PROGRAMAS!B2:C59,2,0), )</f>
        <v>Cultura ciudadana para la confianza, la convivencia y la participación desde la vida cotidiana</v>
      </c>
      <c r="AU510" s="10">
        <v>2164</v>
      </c>
      <c r="AV510" s="10" t="str">
        <f>IFERROR(VLOOKUP(AU510,PROGRAMAS!G2:I24,2,0), )</f>
        <v>TEUSAQUILLO RESPIRA CONFIANZA Y SEGURIDAD CIUDADANA</v>
      </c>
      <c r="AW510" s="22"/>
      <c r="AX510" s="22"/>
      <c r="AY510" s="22"/>
      <c r="AZ510" s="22">
        <v>1</v>
      </c>
      <c r="BA510" s="22"/>
      <c r="BB510" s="22"/>
      <c r="BC510" s="22"/>
      <c r="BG510" s="71">
        <v>44504</v>
      </c>
      <c r="BK510" s="71">
        <v>44517</v>
      </c>
      <c r="BY510" s="113">
        <v>0</v>
      </c>
      <c r="CO510" s="5">
        <f t="shared" ref="CO510:CO547" si="65">+BY510+CE510+CK510</f>
        <v>0</v>
      </c>
      <c r="CP510" s="77">
        <f t="shared" ref="CP510:CP547" si="66">BZ510+CF510+CL510</f>
        <v>0</v>
      </c>
      <c r="CQ510" s="77">
        <f t="shared" ref="CQ510:CQ547" si="67">CA510+CG510+CM510</f>
        <v>0</v>
      </c>
      <c r="CR510" s="14">
        <v>44591</v>
      </c>
      <c r="CS510" s="5">
        <f t="shared" ref="CS510:CS547" si="68">+AI510+BY510+CE510+CK510</f>
        <v>5500000</v>
      </c>
      <c r="CT510" s="5"/>
      <c r="CU510" s="10"/>
      <c r="CW510" s="10" t="s">
        <v>132</v>
      </c>
      <c r="CX510" s="10" t="s">
        <v>133</v>
      </c>
      <c r="CZ510" s="10" t="s">
        <v>134</v>
      </c>
    </row>
    <row r="511" spans="1:108" ht="16.5" customHeight="1">
      <c r="A511" s="147" t="s">
        <v>2044</v>
      </c>
      <c r="B511" s="10">
        <v>2021</v>
      </c>
      <c r="C511" s="16" t="s">
        <v>4715</v>
      </c>
      <c r="D511" s="140" t="s">
        <v>4716</v>
      </c>
      <c r="E511" s="194" t="s">
        <v>4717</v>
      </c>
      <c r="G511" s="10" t="s">
        <v>1881</v>
      </c>
      <c r="H511" s="10" t="s">
        <v>1882</v>
      </c>
      <c r="I511" s="10" t="s">
        <v>1883</v>
      </c>
      <c r="J511" s="10" t="s">
        <v>4718</v>
      </c>
      <c r="K511" s="10" t="s">
        <v>4719</v>
      </c>
      <c r="L511" s="10" t="str">
        <f t="shared" si="64"/>
        <v>TADINOS SUMINISTROS SAS___</v>
      </c>
      <c r="M511" s="10" t="s">
        <v>1849</v>
      </c>
      <c r="N511" s="93">
        <v>900609309</v>
      </c>
      <c r="O511" s="132">
        <v>0</v>
      </c>
      <c r="P511" s="10" t="s">
        <v>123</v>
      </c>
      <c r="Q511" s="10" t="s">
        <v>1850</v>
      </c>
      <c r="R511" s="10" t="s">
        <v>1851</v>
      </c>
      <c r="S511" s="10"/>
      <c r="T511" s="10" t="s">
        <v>4720</v>
      </c>
      <c r="U511" s="10" t="s">
        <v>122</v>
      </c>
      <c r="V511" s="22">
        <v>52328889</v>
      </c>
      <c r="W511" s="10" t="s">
        <v>1918</v>
      </c>
      <c r="X511" s="10"/>
      <c r="Y511" s="10"/>
      <c r="Z511" s="22"/>
      <c r="AA511" s="22">
        <v>9</v>
      </c>
      <c r="AB511" s="118">
        <v>0</v>
      </c>
      <c r="AC511" s="10">
        <v>20</v>
      </c>
      <c r="AD511" s="99">
        <v>44502</v>
      </c>
      <c r="AE511" s="108">
        <v>44508</v>
      </c>
      <c r="AG511" s="14">
        <v>44528</v>
      </c>
      <c r="AH511" s="2">
        <f t="shared" ref="AH511:AH574" si="69">IFERROR((AI511/AB511), )</f>
        <v>0</v>
      </c>
      <c r="AI511" s="113">
        <v>4600000</v>
      </c>
      <c r="AJ511" t="s">
        <v>4721</v>
      </c>
      <c r="AK511" s="2" t="s">
        <v>1905</v>
      </c>
      <c r="AL511" s="10">
        <v>693</v>
      </c>
      <c r="AM511" s="2" t="s">
        <v>4722</v>
      </c>
      <c r="AN511" s="2" t="s">
        <v>4723</v>
      </c>
      <c r="AO511" s="10" t="s">
        <v>1856</v>
      </c>
      <c r="AP511" s="24">
        <v>1310202010106</v>
      </c>
      <c r="AQ511" s="24" t="s">
        <v>1857</v>
      </c>
      <c r="AR511" s="10">
        <f>IFERROR(VLOOKUP(AQ511,PROGRAMAS!D241:E298,2,0), )</f>
        <v>0</v>
      </c>
      <c r="AS511" s="10">
        <v>0</v>
      </c>
      <c r="AT511" s="10">
        <f>IFERROR(VLOOKUP(AS511,PROGRAMAS!B2:C59,2,0), )</f>
        <v>0</v>
      </c>
      <c r="AU511" s="10">
        <v>0</v>
      </c>
      <c r="AV511" s="10">
        <f>IFERROR(VLOOKUP(AU511,PROGRAMAS!G2:I24,2,0), )</f>
        <v>0</v>
      </c>
      <c r="AW511" s="22">
        <v>1</v>
      </c>
      <c r="AX511" s="22">
        <v>2</v>
      </c>
      <c r="AY511" s="22"/>
      <c r="AZ511" s="22"/>
      <c r="BA511" s="22"/>
      <c r="BB511" s="22"/>
      <c r="BC511" s="22"/>
      <c r="BY511" s="113">
        <v>0</v>
      </c>
      <c r="CA511" s="24">
        <v>22</v>
      </c>
      <c r="CB511" s="145">
        <v>44550</v>
      </c>
      <c r="CE511" s="2">
        <v>952000</v>
      </c>
      <c r="CF511" s="24">
        <v>1</v>
      </c>
      <c r="CG511" s="24">
        <v>11</v>
      </c>
      <c r="CH511" s="145">
        <v>44592</v>
      </c>
      <c r="CL511" s="24">
        <v>1</v>
      </c>
      <c r="CM511" s="24">
        <v>8</v>
      </c>
      <c r="CN511" s="145">
        <v>44620</v>
      </c>
      <c r="CO511" s="5">
        <f t="shared" si="65"/>
        <v>952000</v>
      </c>
      <c r="CP511" s="77">
        <f t="shared" si="66"/>
        <v>2</v>
      </c>
      <c r="CQ511" s="77">
        <f t="shared" si="67"/>
        <v>41</v>
      </c>
      <c r="CR511" s="117">
        <v>44628</v>
      </c>
      <c r="CS511" s="5">
        <f t="shared" si="68"/>
        <v>5552000</v>
      </c>
      <c r="CT511" s="5"/>
      <c r="CU511" s="10"/>
      <c r="CW511" s="10" t="s">
        <v>132</v>
      </c>
      <c r="CX511" s="10" t="s">
        <v>133</v>
      </c>
      <c r="CZ511" s="10" t="s">
        <v>203</v>
      </c>
      <c r="DA511" s="10" t="s">
        <v>4724</v>
      </c>
      <c r="DB511" s="122" t="s">
        <v>4725</v>
      </c>
      <c r="DC511" s="122" t="s">
        <v>4143</v>
      </c>
    </row>
    <row r="512" spans="1:108" ht="16.5" customHeight="1">
      <c r="A512" s="147">
        <v>194</v>
      </c>
      <c r="B512" s="10">
        <v>2021</v>
      </c>
      <c r="C512" s="16" t="s">
        <v>4726</v>
      </c>
      <c r="D512" s="140" t="s">
        <v>4727</v>
      </c>
      <c r="E512" s="194" t="s">
        <v>4728</v>
      </c>
      <c r="G512" s="10" t="s">
        <v>1987</v>
      </c>
      <c r="H512" s="10" t="s">
        <v>118</v>
      </c>
      <c r="I512" s="10" t="s">
        <v>119</v>
      </c>
      <c r="J512" s="10" t="s">
        <v>4729</v>
      </c>
      <c r="K512" s="10" t="s">
        <v>601</v>
      </c>
      <c r="L512" s="10" t="str">
        <f t="shared" si="64"/>
        <v>ANDRES LEONARDO CARRERO JAIMES___</v>
      </c>
      <c r="M512" s="10" t="s">
        <v>122</v>
      </c>
      <c r="N512" s="93">
        <v>1032411782</v>
      </c>
      <c r="O512" s="132"/>
      <c r="P512" s="10" t="s">
        <v>123</v>
      </c>
      <c r="Q512" s="10" t="s">
        <v>124</v>
      </c>
      <c r="R512" s="10" t="s">
        <v>3207</v>
      </c>
      <c r="S512" s="10"/>
      <c r="T512" s="10"/>
      <c r="U512" s="10"/>
      <c r="V512" s="22"/>
      <c r="W512" s="10"/>
      <c r="X512" s="10"/>
      <c r="Y512" s="10"/>
      <c r="Z512" s="22">
        <v>8105383</v>
      </c>
      <c r="AA512" s="22">
        <v>0</v>
      </c>
      <c r="AB512" s="118">
        <v>1.97</v>
      </c>
      <c r="AD512" s="99">
        <v>44504</v>
      </c>
      <c r="AE512" s="108">
        <v>44505</v>
      </c>
      <c r="AG512" s="14">
        <v>44564</v>
      </c>
      <c r="AH512" s="2">
        <f t="shared" si="69"/>
        <v>4392554.8223350253</v>
      </c>
      <c r="AI512" s="113">
        <v>8653333</v>
      </c>
      <c r="AJ512" t="s">
        <v>4730</v>
      </c>
      <c r="AK512" s="10" t="s">
        <v>129</v>
      </c>
      <c r="AL512" s="10">
        <v>691</v>
      </c>
      <c r="AM512" s="2" t="s">
        <v>4731</v>
      </c>
      <c r="AN512" s="2" t="s">
        <v>4723</v>
      </c>
      <c r="AO512" s="10" t="s">
        <v>131</v>
      </c>
      <c r="AP512" s="24" t="s">
        <v>4732</v>
      </c>
      <c r="AQ512" s="24">
        <v>5</v>
      </c>
      <c r="AR512" s="10">
        <f>IFERROR(VLOOKUP(AQ512,PROGRAMAS!D242:E299,2,0), )</f>
        <v>0</v>
      </c>
      <c r="AS512" s="10">
        <v>57</v>
      </c>
      <c r="AT512" s="10" t="str">
        <f>IFERROR(VLOOKUP(AS512,PROGRAMAS!B2:C59,2,0), )</f>
        <v>Gestión pública local</v>
      </c>
      <c r="AU512" s="10">
        <v>2172</v>
      </c>
      <c r="AV512" s="10" t="str">
        <f>IFERROR(VLOOKUP(AU512,PROGRAMAS!G2:I24,2,0), )</f>
        <v>TEUSAQUILLO CON ACCIONES DE INSPECCIÓN, VIGILANCIA Y CONTROL DE MANERA TRANSPARENTE.</v>
      </c>
      <c r="AW512" s="22"/>
      <c r="AX512" s="22"/>
      <c r="AY512" s="22"/>
      <c r="AZ512" s="22"/>
      <c r="BA512" s="22"/>
      <c r="BB512" s="22"/>
      <c r="BC512" s="22"/>
      <c r="BY512" s="113">
        <v>0</v>
      </c>
      <c r="CN512" s="14"/>
      <c r="CO512" s="5">
        <f t="shared" si="65"/>
        <v>0</v>
      </c>
      <c r="CP512" s="77">
        <f t="shared" si="66"/>
        <v>0</v>
      </c>
      <c r="CQ512" s="77">
        <f t="shared" si="67"/>
        <v>0</v>
      </c>
      <c r="CR512" s="14">
        <v>44564</v>
      </c>
      <c r="CS512" s="5">
        <f t="shared" si="68"/>
        <v>8653333</v>
      </c>
      <c r="CT512" s="5"/>
      <c r="CU512" s="10"/>
      <c r="CW512" s="10" t="s">
        <v>132</v>
      </c>
      <c r="CX512" s="10" t="s">
        <v>133</v>
      </c>
      <c r="CZ512" s="10" t="s">
        <v>134</v>
      </c>
      <c r="DA512" s="10" t="s">
        <v>4705</v>
      </c>
      <c r="DB512" s="122" t="s">
        <v>4733</v>
      </c>
      <c r="DC512" s="122" t="s">
        <v>4734</v>
      </c>
    </row>
    <row r="513" spans="1:109" ht="16.5" customHeight="1">
      <c r="A513" s="147">
        <v>195</v>
      </c>
      <c r="B513" s="10">
        <v>2021</v>
      </c>
      <c r="C513" s="16" t="s">
        <v>4735</v>
      </c>
      <c r="D513" s="140" t="s">
        <v>4736</v>
      </c>
      <c r="E513" s="194" t="s">
        <v>4737</v>
      </c>
      <c r="G513" s="10" t="s">
        <v>1987</v>
      </c>
      <c r="H513" s="10" t="s">
        <v>118</v>
      </c>
      <c r="I513" s="10" t="s">
        <v>119</v>
      </c>
      <c r="J513" s="10" t="s">
        <v>4738</v>
      </c>
      <c r="K513" s="10" t="s">
        <v>4739</v>
      </c>
      <c r="L513" s="10" t="str">
        <f t="shared" si="64"/>
        <v>ROSALBA VELOZA DIAZ___</v>
      </c>
      <c r="M513" s="10" t="s">
        <v>122</v>
      </c>
      <c r="N513" s="93">
        <v>1033715248</v>
      </c>
      <c r="O513" s="132"/>
      <c r="P513" s="10" t="s">
        <v>123</v>
      </c>
      <c r="Q513" s="10" t="s">
        <v>124</v>
      </c>
      <c r="R513" s="10" t="s">
        <v>3578</v>
      </c>
      <c r="S513" s="10"/>
      <c r="T513" s="10"/>
      <c r="U513" s="10"/>
      <c r="V513" s="22"/>
      <c r="W513" s="10"/>
      <c r="X513" s="10"/>
      <c r="Y513" s="10"/>
      <c r="Z513" s="22">
        <v>3143557453</v>
      </c>
      <c r="AA513" s="22">
        <v>0</v>
      </c>
      <c r="AB513" s="118">
        <v>2.1</v>
      </c>
      <c r="AC513" s="10"/>
      <c r="AD513" s="99">
        <v>44504</v>
      </c>
      <c r="AE513" s="108">
        <v>44505</v>
      </c>
      <c r="AG513" s="14">
        <v>44568</v>
      </c>
      <c r="AH513" s="2">
        <f t="shared" si="69"/>
        <v>4400000</v>
      </c>
      <c r="AI513" s="113">
        <v>9240000</v>
      </c>
      <c r="AJ513" t="s">
        <v>4740</v>
      </c>
      <c r="AK513" s="10" t="s">
        <v>129</v>
      </c>
      <c r="AL513" s="10">
        <v>692</v>
      </c>
      <c r="AM513" s="2" t="s">
        <v>4741</v>
      </c>
      <c r="AN513" s="2" t="s">
        <v>4723</v>
      </c>
      <c r="AO513" s="10" t="s">
        <v>131</v>
      </c>
      <c r="AP513" s="24" t="s">
        <v>3200</v>
      </c>
      <c r="AQ513" s="24">
        <v>5</v>
      </c>
      <c r="AR513" s="10">
        <f>IFERROR(VLOOKUP(AQ513,PROGRAMAS!D243:E300,2,0), )</f>
        <v>0</v>
      </c>
      <c r="AS513" s="10">
        <v>57</v>
      </c>
      <c r="AT513" s="10" t="str">
        <f>IFERROR(VLOOKUP(AS513,PROGRAMAS!B2:C59,2,0), )</f>
        <v>Gestión pública local</v>
      </c>
      <c r="AU513" s="10">
        <v>2172</v>
      </c>
      <c r="AV513" s="10" t="str">
        <f>IFERROR(VLOOKUP(AU513,PROGRAMAS!G2:I24,2,0), )</f>
        <v>TEUSAQUILLO CON ACCIONES DE INSPECCIÓN, VIGILANCIA Y CONTROL DE MANERA TRANSPARENTE.</v>
      </c>
      <c r="AW513" s="22"/>
      <c r="AX513" s="22"/>
      <c r="AY513" s="22"/>
      <c r="AZ513" s="22"/>
      <c r="BA513" s="22"/>
      <c r="BB513" s="22"/>
      <c r="BC513" s="22"/>
      <c r="BY513" s="113">
        <v>0</v>
      </c>
      <c r="CO513" s="5">
        <f t="shared" si="65"/>
        <v>0</v>
      </c>
      <c r="CP513" s="77">
        <f t="shared" si="66"/>
        <v>0</v>
      </c>
      <c r="CQ513" s="77">
        <f t="shared" si="67"/>
        <v>0</v>
      </c>
      <c r="CR513" s="117">
        <v>44568</v>
      </c>
      <c r="CS513" s="5">
        <f t="shared" si="68"/>
        <v>9240000</v>
      </c>
      <c r="CT513" s="5"/>
      <c r="CU513" s="10"/>
      <c r="CW513" s="10" t="s">
        <v>132</v>
      </c>
      <c r="CX513" s="10" t="s">
        <v>133</v>
      </c>
      <c r="CZ513" s="10" t="s">
        <v>134</v>
      </c>
      <c r="DA513" s="10" t="s">
        <v>4742</v>
      </c>
      <c r="DB513" s="122" t="s">
        <v>4743</v>
      </c>
      <c r="DC513" s="122" t="s">
        <v>4685</v>
      </c>
    </row>
    <row r="514" spans="1:109" ht="16.5" customHeight="1">
      <c r="A514" s="147">
        <v>196</v>
      </c>
      <c r="B514" s="10">
        <v>2021</v>
      </c>
      <c r="C514" s="16" t="s">
        <v>4744</v>
      </c>
      <c r="D514" s="140" t="s">
        <v>4745</v>
      </c>
      <c r="E514" s="194" t="s">
        <v>4746</v>
      </c>
      <c r="G514" s="10" t="s">
        <v>1987</v>
      </c>
      <c r="H514" s="10" t="s">
        <v>118</v>
      </c>
      <c r="I514" s="10" t="s">
        <v>119</v>
      </c>
      <c r="J514" s="10" t="s">
        <v>4747</v>
      </c>
      <c r="K514" s="10" t="s">
        <v>1643</v>
      </c>
      <c r="L514" s="10" t="str">
        <f t="shared" si="64"/>
        <v>ANGELA MARIA BOHORQUEZ BEDOYA___</v>
      </c>
      <c r="M514" s="10" t="s">
        <v>122</v>
      </c>
      <c r="N514" s="93">
        <v>52779922</v>
      </c>
      <c r="O514" s="132"/>
      <c r="P514" t="s">
        <v>4748</v>
      </c>
      <c r="Q514" s="10" t="s">
        <v>124</v>
      </c>
      <c r="R514" s="10" t="s">
        <v>4749</v>
      </c>
      <c r="S514" s="10"/>
      <c r="T514" s="10"/>
      <c r="U514" s="10"/>
      <c r="V514" s="22"/>
      <c r="W514" s="10"/>
      <c r="X514" s="10"/>
      <c r="Y514" s="10"/>
      <c r="Z514" s="22">
        <v>3214200881</v>
      </c>
      <c r="AA514" s="22">
        <v>0</v>
      </c>
      <c r="AB514" s="118">
        <v>2.0699999999999998</v>
      </c>
      <c r="AD514" s="99">
        <v>44504</v>
      </c>
      <c r="AE514" s="108">
        <v>44505</v>
      </c>
      <c r="AG514" s="14">
        <v>44567</v>
      </c>
      <c r="AH514" s="2">
        <f t="shared" si="69"/>
        <v>4392914.492753624</v>
      </c>
      <c r="AI514" s="113">
        <v>9093333</v>
      </c>
      <c r="AJ514" t="s">
        <v>4750</v>
      </c>
      <c r="AK514" s="10" t="s">
        <v>129</v>
      </c>
      <c r="AL514" s="10">
        <v>690</v>
      </c>
      <c r="AM514" s="2" t="s">
        <v>4751</v>
      </c>
      <c r="AN514" s="2" t="s">
        <v>4723</v>
      </c>
      <c r="AO514" s="10" t="s">
        <v>131</v>
      </c>
      <c r="AP514" s="24" t="s">
        <v>3200</v>
      </c>
      <c r="AQ514" s="24">
        <v>5</v>
      </c>
      <c r="AR514" s="10">
        <f>IFERROR(VLOOKUP(AQ514,PROGRAMAS!D244:E301,2,0), )</f>
        <v>0</v>
      </c>
      <c r="AS514" s="10">
        <v>57</v>
      </c>
      <c r="AT514" s="10" t="str">
        <f>IFERROR(VLOOKUP(AS514,PROGRAMAS!B2:C59,2,0), )</f>
        <v>Gestión pública local</v>
      </c>
      <c r="AU514" s="10">
        <v>2172</v>
      </c>
      <c r="AV514" s="10" t="str">
        <f>IFERROR(VLOOKUP(AU514,PROGRAMAS!G2:I24,2,0), )</f>
        <v>TEUSAQUILLO CON ACCIONES DE INSPECCIÓN, VIGILANCIA Y CONTROL DE MANERA TRANSPARENTE.</v>
      </c>
      <c r="AW514" s="22"/>
      <c r="AX514" s="22"/>
      <c r="AY514" s="22"/>
      <c r="AZ514" s="22"/>
      <c r="BA514" s="22"/>
      <c r="BB514" s="22"/>
      <c r="BC514" s="22"/>
      <c r="BY514" s="113">
        <v>0</v>
      </c>
      <c r="CO514" s="5">
        <f t="shared" si="65"/>
        <v>0</v>
      </c>
      <c r="CP514" s="77">
        <f t="shared" si="66"/>
        <v>0</v>
      </c>
      <c r="CQ514" s="77">
        <f t="shared" si="67"/>
        <v>0</v>
      </c>
      <c r="CR514" s="14">
        <v>44567</v>
      </c>
      <c r="CS514" s="5">
        <f t="shared" si="68"/>
        <v>9093333</v>
      </c>
      <c r="CT514" s="5"/>
      <c r="CU514" s="10"/>
      <c r="CW514" s="10" t="s">
        <v>132</v>
      </c>
      <c r="CX514" s="10" t="s">
        <v>133</v>
      </c>
      <c r="CZ514" s="10" t="s">
        <v>3034</v>
      </c>
      <c r="DA514" s="10" t="s">
        <v>4752</v>
      </c>
      <c r="DB514" s="122" t="s">
        <v>4753</v>
      </c>
      <c r="DC514" s="122" t="s">
        <v>4685</v>
      </c>
    </row>
    <row r="515" spans="1:109" ht="16.5" customHeight="1">
      <c r="A515" s="147">
        <v>197</v>
      </c>
      <c r="B515" s="10">
        <v>2021</v>
      </c>
      <c r="C515" s="16" t="s">
        <v>4754</v>
      </c>
      <c r="D515" s="140" t="s">
        <v>4755</v>
      </c>
      <c r="E515" s="194" t="s">
        <v>4756</v>
      </c>
      <c r="G515" s="10" t="s">
        <v>1987</v>
      </c>
      <c r="H515" s="10" t="s">
        <v>118</v>
      </c>
      <c r="I515" s="10" t="s">
        <v>119</v>
      </c>
      <c r="J515" s="10" t="s">
        <v>4747</v>
      </c>
      <c r="K515" s="10" t="s">
        <v>4757</v>
      </c>
      <c r="L515" s="10" t="str">
        <f t="shared" si="64"/>
        <v>LUZ ANGEE  CRUZ GIRAL___</v>
      </c>
      <c r="M515" s="10" t="s">
        <v>122</v>
      </c>
      <c r="N515" s="93">
        <v>1020751349</v>
      </c>
      <c r="O515" s="132"/>
      <c r="P515" s="10" t="s">
        <v>123</v>
      </c>
      <c r="Q515" s="10" t="s">
        <v>124</v>
      </c>
      <c r="R515" s="10" t="s">
        <v>4749</v>
      </c>
      <c r="S515" s="10"/>
      <c r="T515" s="10"/>
      <c r="U515" s="10"/>
      <c r="V515" s="22"/>
      <c r="W515" s="10"/>
      <c r="X515" s="10"/>
      <c r="Y515" s="10"/>
      <c r="Z515" s="22">
        <v>3002523333</v>
      </c>
      <c r="AA515" s="22">
        <v>0</v>
      </c>
      <c r="AB515" s="118">
        <v>2.0299999999999998</v>
      </c>
      <c r="AC515" s="10"/>
      <c r="AD515" s="99">
        <v>44504</v>
      </c>
      <c r="AE515" s="108">
        <v>44508</v>
      </c>
      <c r="AG515" s="14">
        <v>44569</v>
      </c>
      <c r="AH515" s="2">
        <f t="shared" si="69"/>
        <v>4407224.6305418722</v>
      </c>
      <c r="AI515" s="113">
        <v>8946666</v>
      </c>
      <c r="AJ515" t="s">
        <v>4758</v>
      </c>
      <c r="AK515" s="10" t="s">
        <v>129</v>
      </c>
      <c r="AL515" s="10">
        <v>689</v>
      </c>
      <c r="AM515" s="2" t="s">
        <v>4759</v>
      </c>
      <c r="AN515" s="2" t="s">
        <v>4723</v>
      </c>
      <c r="AO515" s="10" t="s">
        <v>131</v>
      </c>
      <c r="AP515" s="24" t="s">
        <v>4760</v>
      </c>
      <c r="AQ515" s="24">
        <v>5</v>
      </c>
      <c r="AR515" s="10">
        <f>IFERROR(VLOOKUP(AQ515,PROGRAMAS!D245:E302,2,0), )</f>
        <v>0</v>
      </c>
      <c r="AS515" s="10">
        <v>57</v>
      </c>
      <c r="AT515" s="10" t="str">
        <f>IFERROR(VLOOKUP(AS515,PROGRAMAS!B2:C59,2,0), )</f>
        <v>Gestión pública local</v>
      </c>
      <c r="AU515" s="10">
        <v>2172</v>
      </c>
      <c r="AV515" s="10" t="str">
        <f>IFERROR(VLOOKUP(AU515,PROGRAMAS!G2:I24,2,0), )</f>
        <v>TEUSAQUILLO CON ACCIONES DE INSPECCIÓN, VIGILANCIA Y CONTROL DE MANERA TRANSPARENTE.</v>
      </c>
      <c r="AW515" s="22"/>
      <c r="AX515" s="22"/>
      <c r="AY515" s="22"/>
      <c r="AZ515" s="22">
        <v>1</v>
      </c>
      <c r="BA515" s="22"/>
      <c r="BB515" s="22"/>
      <c r="BC515" s="22"/>
      <c r="BG515" s="71">
        <v>44545</v>
      </c>
      <c r="BK515" s="71">
        <v>44577</v>
      </c>
      <c r="BY515" s="113">
        <v>0</v>
      </c>
      <c r="CO515" s="5">
        <f t="shared" si="65"/>
        <v>0</v>
      </c>
      <c r="CP515" s="77">
        <f t="shared" si="66"/>
        <v>0</v>
      </c>
      <c r="CQ515" s="77">
        <f t="shared" si="67"/>
        <v>0</v>
      </c>
      <c r="CR515" s="117">
        <v>44601</v>
      </c>
      <c r="CS515" s="5">
        <f t="shared" si="68"/>
        <v>8946666</v>
      </c>
      <c r="CT515" s="5"/>
      <c r="CU515" s="10"/>
      <c r="CW515" s="10" t="s">
        <v>132</v>
      </c>
      <c r="CX515" s="10" t="s">
        <v>133</v>
      </c>
      <c r="CZ515" s="10" t="s">
        <v>4141</v>
      </c>
      <c r="DA515" s="10" t="s">
        <v>3326</v>
      </c>
      <c r="DB515" s="122" t="s">
        <v>4761</v>
      </c>
      <c r="DC515" s="122" t="s">
        <v>4685</v>
      </c>
    </row>
    <row r="516" spans="1:109" ht="16.5" customHeight="1">
      <c r="A516" s="147">
        <v>198</v>
      </c>
      <c r="B516" s="10">
        <v>2021</v>
      </c>
      <c r="C516" s="16" t="s">
        <v>4762</v>
      </c>
      <c r="D516" s="140" t="s">
        <v>4763</v>
      </c>
      <c r="E516" s="194" t="s">
        <v>4764</v>
      </c>
      <c r="G516" s="10" t="s">
        <v>1987</v>
      </c>
      <c r="H516" s="10" t="s">
        <v>118</v>
      </c>
      <c r="I516" s="10" t="s">
        <v>119</v>
      </c>
      <c r="J516" s="10" t="s">
        <v>4765</v>
      </c>
      <c r="K516" s="10" t="s">
        <v>4766</v>
      </c>
      <c r="L516" s="10" t="str">
        <f t="shared" si="64"/>
        <v>MARCO TULIO  VANEGAS SABOGAL___</v>
      </c>
      <c r="M516" s="10" t="s">
        <v>122</v>
      </c>
      <c r="N516" s="93">
        <v>19354456</v>
      </c>
      <c r="O516" s="132"/>
      <c r="P516" s="10" t="s">
        <v>123</v>
      </c>
      <c r="Q516" s="10" t="s">
        <v>124</v>
      </c>
      <c r="R516" s="10" t="s">
        <v>3207</v>
      </c>
      <c r="S516" s="10"/>
      <c r="T516" s="10"/>
      <c r="U516" s="10"/>
      <c r="V516" s="22"/>
      <c r="W516" s="10"/>
      <c r="X516" s="10"/>
      <c r="Y516" s="10"/>
      <c r="Z516" s="22">
        <v>3134842052</v>
      </c>
      <c r="AA516" s="22">
        <v>0</v>
      </c>
      <c r="AB516" s="118">
        <v>2</v>
      </c>
      <c r="AD516" s="99">
        <v>44508</v>
      </c>
      <c r="AE516" s="108">
        <v>44510</v>
      </c>
      <c r="AG516" s="14">
        <v>44570</v>
      </c>
      <c r="AH516" s="2">
        <f t="shared" si="69"/>
        <v>4400000</v>
      </c>
      <c r="AI516" s="113">
        <v>8800000</v>
      </c>
      <c r="AJ516" t="s">
        <v>4767</v>
      </c>
      <c r="AK516" s="10" t="s">
        <v>129</v>
      </c>
      <c r="AL516" s="10">
        <v>698</v>
      </c>
      <c r="AM516" s="2" t="s">
        <v>4768</v>
      </c>
      <c r="AN516" s="2" t="s">
        <v>4769</v>
      </c>
      <c r="AO516" s="10" t="s">
        <v>131</v>
      </c>
      <c r="AP516" s="24" t="s">
        <v>3210</v>
      </c>
      <c r="AQ516" s="24">
        <v>5</v>
      </c>
      <c r="AR516" s="10">
        <f>IFERROR(VLOOKUP(AQ516,PROGRAMAS!D246:E303,2,0), )</f>
        <v>0</v>
      </c>
      <c r="AS516" s="10">
        <v>57</v>
      </c>
      <c r="AT516" s="10" t="str">
        <f>IFERROR(VLOOKUP(AS516,PROGRAMAS!B2:C59,2,0), )</f>
        <v>Gestión pública local</v>
      </c>
      <c r="AU516" s="10">
        <v>2169</v>
      </c>
      <c r="AV516" s="10" t="str">
        <f>IFERROR(VLOOKUP(AU516,PROGRAMAS!G2:I24,2,0), )</f>
        <v>FORTALECIMIENTO INSTITUCIONAL Y RENDICIÓN DE CUENTAS</v>
      </c>
      <c r="AW516" s="22"/>
      <c r="AX516" s="22"/>
      <c r="AY516" s="22"/>
      <c r="AZ516" s="22"/>
      <c r="BA516" s="22"/>
      <c r="BB516" s="22"/>
      <c r="BC516" s="22"/>
      <c r="BY516" s="113">
        <v>0</v>
      </c>
      <c r="CO516" s="5">
        <f t="shared" si="65"/>
        <v>0</v>
      </c>
      <c r="CP516" s="77">
        <f t="shared" si="66"/>
        <v>0</v>
      </c>
      <c r="CQ516" s="77">
        <f t="shared" si="67"/>
        <v>0</v>
      </c>
      <c r="CR516" s="14">
        <v>44570</v>
      </c>
      <c r="CS516" s="5">
        <f t="shared" si="68"/>
        <v>8800000</v>
      </c>
      <c r="CT516" s="5"/>
      <c r="CU516" s="10"/>
      <c r="CW516" s="10" t="s">
        <v>132</v>
      </c>
      <c r="CX516" s="10" t="s">
        <v>133</v>
      </c>
      <c r="CZ516" s="10" t="s">
        <v>134</v>
      </c>
      <c r="DA516" s="10" t="s">
        <v>4770</v>
      </c>
      <c r="DB516" s="122" t="s">
        <v>4771</v>
      </c>
      <c r="DC516" s="122" t="s">
        <v>4685</v>
      </c>
    </row>
    <row r="517" spans="1:109" s="151" customFormat="1" ht="16.5" customHeight="1">
      <c r="A517" s="150" t="s">
        <v>2101</v>
      </c>
      <c r="B517" s="135">
        <v>2021</v>
      </c>
      <c r="C517" s="211" t="s">
        <v>4772</v>
      </c>
      <c r="D517" s="242" t="s">
        <v>4773</v>
      </c>
      <c r="E517" s="243" t="s">
        <v>4774</v>
      </c>
      <c r="G517" s="151" t="s">
        <v>1881</v>
      </c>
      <c r="H517" s="151" t="s">
        <v>1882</v>
      </c>
      <c r="I517" s="151" t="s">
        <v>1883</v>
      </c>
      <c r="J517" s="151" t="s">
        <v>4775</v>
      </c>
      <c r="K517" s="151" t="s">
        <v>4776</v>
      </c>
      <c r="L517" s="10" t="str">
        <f t="shared" si="64"/>
        <v>COMPOMEDICA SAS___</v>
      </c>
      <c r="M517" s="151" t="s">
        <v>1849</v>
      </c>
      <c r="N517" s="153">
        <v>901074786</v>
      </c>
      <c r="O517" s="154">
        <v>6</v>
      </c>
      <c r="P517" s="166" t="s">
        <v>123</v>
      </c>
      <c r="Q517" s="151" t="s">
        <v>1850</v>
      </c>
      <c r="R517" s="10" t="s">
        <v>1851</v>
      </c>
      <c r="T517" s="151" t="s">
        <v>4777</v>
      </c>
      <c r="U517" s="151" t="s">
        <v>122</v>
      </c>
      <c r="V517" s="155">
        <v>75073718</v>
      </c>
      <c r="W517" s="151" t="s">
        <v>1918</v>
      </c>
      <c r="Z517" s="155"/>
      <c r="AA517" s="155">
        <v>6</v>
      </c>
      <c r="AB517" s="156">
        <v>0</v>
      </c>
      <c r="AC517" s="151">
        <v>0</v>
      </c>
      <c r="AD517" s="157" t="s">
        <v>4778</v>
      </c>
      <c r="AE517" s="158">
        <v>44538</v>
      </c>
      <c r="AG517" s="158">
        <v>44538</v>
      </c>
      <c r="AH517" s="2">
        <f t="shared" si="69"/>
        <v>0</v>
      </c>
      <c r="AI517" s="159">
        <v>5392000</v>
      </c>
      <c r="AK517" s="159"/>
      <c r="AM517" s="159"/>
      <c r="AN517" s="159"/>
      <c r="AO517" s="151" t="s">
        <v>1856</v>
      </c>
      <c r="AP517" s="160"/>
      <c r="AQ517" s="160" t="s">
        <v>1857</v>
      </c>
      <c r="AR517" s="10">
        <f>IFERROR(VLOOKUP(AQ517,PROGRAMAS!D247:E304,2,0), )</f>
        <v>0</v>
      </c>
      <c r="AS517" s="151">
        <v>0</v>
      </c>
      <c r="AT517" s="10">
        <f>IFERROR(VLOOKUP(AS517,PROGRAMAS!B2:C59,2,0), )</f>
        <v>0</v>
      </c>
      <c r="AU517" s="151">
        <v>0</v>
      </c>
      <c r="AV517" s="10">
        <f>IFERROR(VLOOKUP(AU517,PROGRAMAS!G2:I24,2,0), )</f>
        <v>0</v>
      </c>
      <c r="AW517" s="155"/>
      <c r="AX517" s="155"/>
      <c r="AY517" s="155"/>
      <c r="AZ517" s="155"/>
      <c r="BA517" s="155"/>
      <c r="BB517" s="155"/>
      <c r="BC517" s="155"/>
      <c r="BD517" s="161"/>
      <c r="BE517" s="161"/>
      <c r="BF517" s="161"/>
      <c r="BG517" s="161"/>
      <c r="BH517" s="161"/>
      <c r="BI517" s="161"/>
      <c r="BJ517" s="161"/>
      <c r="BK517" s="161"/>
      <c r="BL517" s="161"/>
      <c r="BM517" s="161"/>
      <c r="BN517" s="159"/>
      <c r="BO517" s="160"/>
      <c r="BP517" s="159"/>
      <c r="BQ517" s="159"/>
      <c r="BR517" s="160"/>
      <c r="BS517" s="159"/>
      <c r="BT517" s="159"/>
      <c r="BU517" s="159"/>
      <c r="BV517" s="159"/>
      <c r="BW517" s="159"/>
      <c r="BX517" s="160"/>
      <c r="BY517" s="159">
        <v>0</v>
      </c>
      <c r="BZ517" s="160"/>
      <c r="CA517" s="160"/>
      <c r="CB517" s="162"/>
      <c r="CC517" s="159"/>
      <c r="CD517" s="159"/>
      <c r="CE517" s="159">
        <v>0</v>
      </c>
      <c r="CF517" s="160"/>
      <c r="CG517" s="160"/>
      <c r="CH517" s="162"/>
      <c r="CI517" s="159"/>
      <c r="CJ517" s="159"/>
      <c r="CK517" s="159"/>
      <c r="CL517" s="159"/>
      <c r="CM517" s="160"/>
      <c r="CN517" s="162"/>
      <c r="CO517" s="5">
        <f t="shared" si="65"/>
        <v>0</v>
      </c>
      <c r="CP517" s="77">
        <f t="shared" si="66"/>
        <v>0</v>
      </c>
      <c r="CQ517" s="77">
        <f t="shared" si="67"/>
        <v>0</v>
      </c>
      <c r="CR517" s="164"/>
      <c r="CS517" s="5">
        <f t="shared" si="68"/>
        <v>5392000</v>
      </c>
      <c r="CT517" s="177"/>
      <c r="CU517" s="10"/>
      <c r="CW517" s="151" t="s">
        <v>4779</v>
      </c>
      <c r="CX517" s="151" t="s">
        <v>4779</v>
      </c>
      <c r="DA517" s="165" t="s">
        <v>1851</v>
      </c>
      <c r="DB517" s="165" t="s">
        <v>1851</v>
      </c>
      <c r="DC517" s="165" t="s">
        <v>1851</v>
      </c>
      <c r="DD517" s="151" t="s">
        <v>4780</v>
      </c>
    </row>
    <row r="518" spans="1:109" ht="16.5" customHeight="1">
      <c r="A518" s="147">
        <v>200</v>
      </c>
      <c r="B518" s="10">
        <v>2021</v>
      </c>
      <c r="C518" s="16" t="s">
        <v>4781</v>
      </c>
      <c r="D518" s="140" t="s">
        <v>4782</v>
      </c>
      <c r="E518" s="194" t="s">
        <v>4783</v>
      </c>
      <c r="G518" s="10" t="s">
        <v>1987</v>
      </c>
      <c r="H518" s="10" t="s">
        <v>118</v>
      </c>
      <c r="I518" s="10" t="s">
        <v>119</v>
      </c>
      <c r="J518" s="10" t="s">
        <v>4784</v>
      </c>
      <c r="K518" s="10" t="s">
        <v>199</v>
      </c>
      <c r="L518" s="10" t="str">
        <f t="shared" si="64"/>
        <v>GLORIA MATILDE SANTANA CASALLAS___</v>
      </c>
      <c r="M518" s="10" t="s">
        <v>122</v>
      </c>
      <c r="N518" s="93">
        <v>51907536</v>
      </c>
      <c r="O518" s="132"/>
      <c r="P518" s="10" t="s">
        <v>123</v>
      </c>
      <c r="Q518" s="10" t="s">
        <v>124</v>
      </c>
      <c r="R518" s="10" t="s">
        <v>125</v>
      </c>
      <c r="S518" s="10"/>
      <c r="T518" s="10"/>
      <c r="U518" s="10"/>
      <c r="V518" s="22"/>
      <c r="W518" s="10"/>
      <c r="X518" s="10"/>
      <c r="Y518" s="10"/>
      <c r="Z518" s="22">
        <v>3165253932</v>
      </c>
      <c r="AA518" s="22">
        <v>0</v>
      </c>
      <c r="AB518" s="118">
        <v>1.73</v>
      </c>
      <c r="AC518" s="10"/>
      <c r="AD518" s="99">
        <v>44509</v>
      </c>
      <c r="AE518" s="108">
        <v>44509</v>
      </c>
      <c r="AG518" s="14">
        <v>44561</v>
      </c>
      <c r="AH518" s="2">
        <f t="shared" si="69"/>
        <v>3105972.8323699422</v>
      </c>
      <c r="AI518" s="113">
        <v>5373333</v>
      </c>
      <c r="AJ518" t="s">
        <v>4785</v>
      </c>
      <c r="AK518" s="10" t="s">
        <v>129</v>
      </c>
      <c r="AL518" s="10">
        <v>695</v>
      </c>
      <c r="AM518" s="2" t="s">
        <v>4786</v>
      </c>
      <c r="AN518" s="2" t="s">
        <v>4787</v>
      </c>
      <c r="AO518" s="10" t="s">
        <v>131</v>
      </c>
      <c r="AP518" s="24" t="s">
        <v>3200</v>
      </c>
      <c r="AQ518" s="24">
        <v>5</v>
      </c>
      <c r="AR518" s="10">
        <f>IFERROR(VLOOKUP(AQ518,PROGRAMAS!D248:E305,2,0), )</f>
        <v>0</v>
      </c>
      <c r="AS518" s="10">
        <v>57</v>
      </c>
      <c r="AT518" s="10" t="str">
        <f>IFERROR(VLOOKUP(AS518,PROGRAMAS!B2:C59,2,0), )</f>
        <v>Gestión pública local</v>
      </c>
      <c r="AU518" s="10">
        <v>2172</v>
      </c>
      <c r="AV518" s="10" t="str">
        <f>IFERROR(VLOOKUP(AU518,PROGRAMAS!G2:I24,2,0), )</f>
        <v>TEUSAQUILLO CON ACCIONES DE INSPECCIÓN, VIGILANCIA Y CONTROL DE MANERA TRANSPARENTE.</v>
      </c>
      <c r="AW518" s="22"/>
      <c r="AX518" s="22"/>
      <c r="AY518" s="22"/>
      <c r="AZ518" s="22"/>
      <c r="BA518" s="22"/>
      <c r="BB518" s="22"/>
      <c r="BC518" s="22"/>
      <c r="BY518" s="113">
        <v>0</v>
      </c>
      <c r="CO518" s="5">
        <f t="shared" si="65"/>
        <v>0</v>
      </c>
      <c r="CP518" s="77">
        <f t="shared" si="66"/>
        <v>0</v>
      </c>
      <c r="CQ518" s="77">
        <f t="shared" si="67"/>
        <v>0</v>
      </c>
      <c r="CR518" s="14">
        <v>44561</v>
      </c>
      <c r="CS518" s="5">
        <f t="shared" si="68"/>
        <v>5373333</v>
      </c>
      <c r="CT518" s="5"/>
      <c r="CU518" s="10"/>
      <c r="CW518" s="10" t="s">
        <v>132</v>
      </c>
      <c r="CX518" s="10" t="s">
        <v>133</v>
      </c>
      <c r="CZ518" s="10" t="s">
        <v>134</v>
      </c>
      <c r="DA518" s="10" t="s">
        <v>204</v>
      </c>
      <c r="DB518" s="122" t="s">
        <v>4788</v>
      </c>
      <c r="DC518" s="122" t="s">
        <v>4789</v>
      </c>
    </row>
    <row r="519" spans="1:109" ht="16.5" customHeight="1">
      <c r="A519" s="147">
        <v>201</v>
      </c>
      <c r="B519" s="10">
        <v>2021</v>
      </c>
      <c r="C519" s="16" t="s">
        <v>4790</v>
      </c>
      <c r="D519" s="140" t="s">
        <v>4791</v>
      </c>
      <c r="E519" s="194" t="s">
        <v>4792</v>
      </c>
      <c r="G519" s="10" t="s">
        <v>1987</v>
      </c>
      <c r="H519" s="10" t="s">
        <v>118</v>
      </c>
      <c r="I519" s="10" t="s">
        <v>119</v>
      </c>
      <c r="J519" s="10" t="s">
        <v>4793</v>
      </c>
      <c r="K519" s="10" t="s">
        <v>814</v>
      </c>
      <c r="L519" s="10" t="str">
        <f t="shared" si="64"/>
        <v>NAYARA TORRES RANGEL___</v>
      </c>
      <c r="M519" s="10" t="s">
        <v>122</v>
      </c>
      <c r="N519" s="93">
        <v>1014219762</v>
      </c>
      <c r="O519" s="132"/>
      <c r="P519" s="10" t="s">
        <v>123</v>
      </c>
      <c r="Q519" s="10" t="s">
        <v>124</v>
      </c>
      <c r="R519" s="10" t="s">
        <v>4794</v>
      </c>
      <c r="S519" s="10"/>
      <c r="T519" s="10"/>
      <c r="U519" s="10"/>
      <c r="V519" s="22"/>
      <c r="W519" s="10"/>
      <c r="X519" s="10"/>
      <c r="Y519" s="10"/>
      <c r="Z519" s="22">
        <v>3188710652</v>
      </c>
      <c r="AA519" s="22">
        <v>0</v>
      </c>
      <c r="AB519" s="118">
        <v>1.5</v>
      </c>
      <c r="AD519" s="99">
        <v>44510</v>
      </c>
      <c r="AE519" s="108">
        <v>44511</v>
      </c>
      <c r="AG519" s="14">
        <v>44555</v>
      </c>
      <c r="AH519" s="2">
        <f t="shared" si="69"/>
        <v>4400000</v>
      </c>
      <c r="AI519" s="113">
        <v>6600000</v>
      </c>
      <c r="AJ519" t="s">
        <v>4795</v>
      </c>
      <c r="AK519" s="10" t="s">
        <v>129</v>
      </c>
      <c r="AL519" s="10">
        <v>703</v>
      </c>
      <c r="AM519" s="2" t="s">
        <v>4796</v>
      </c>
      <c r="AN519" s="2" t="s">
        <v>4797</v>
      </c>
      <c r="AO519" s="10" t="s">
        <v>131</v>
      </c>
      <c r="AP519" s="24" t="s">
        <v>3210</v>
      </c>
      <c r="AQ519" s="24">
        <v>5</v>
      </c>
      <c r="AR519" s="10">
        <f>IFERROR(VLOOKUP(AQ519,PROGRAMAS!D249:E306,2,0), )</f>
        <v>0</v>
      </c>
      <c r="AS519" s="10">
        <v>57</v>
      </c>
      <c r="AT519" s="10" t="str">
        <f>IFERROR(VLOOKUP(AS519,PROGRAMAS!B2:C59,2,0), )</f>
        <v>Gestión pública local</v>
      </c>
      <c r="AU519" s="10">
        <v>2169</v>
      </c>
      <c r="AV519" s="10" t="str">
        <f>IFERROR(VLOOKUP(AU519,PROGRAMAS!G2:I24,2,0), )</f>
        <v>FORTALECIMIENTO INSTITUCIONAL Y RENDICIÓN DE CUENTAS</v>
      </c>
      <c r="AW519" s="22"/>
      <c r="AX519" s="22"/>
      <c r="AY519" s="22"/>
      <c r="AZ519" s="22"/>
      <c r="BA519" s="22"/>
      <c r="BB519" s="22"/>
      <c r="BC519" s="22"/>
      <c r="BY519" s="113">
        <v>0</v>
      </c>
      <c r="CO519" s="5">
        <f t="shared" si="65"/>
        <v>0</v>
      </c>
      <c r="CP519" s="77">
        <f t="shared" si="66"/>
        <v>0</v>
      </c>
      <c r="CQ519" s="77">
        <f t="shared" si="67"/>
        <v>0</v>
      </c>
      <c r="CR519" s="117">
        <v>44555</v>
      </c>
      <c r="CS519" s="5">
        <f t="shared" si="68"/>
        <v>6600000</v>
      </c>
      <c r="CT519" s="5"/>
      <c r="CU519" s="10"/>
      <c r="CW519" s="10" t="s">
        <v>132</v>
      </c>
      <c r="CX519" s="10" t="s">
        <v>133</v>
      </c>
      <c r="CZ519" s="10" t="s">
        <v>134</v>
      </c>
    </row>
    <row r="520" spans="1:109" ht="16.5" customHeight="1">
      <c r="A520" s="147">
        <v>202</v>
      </c>
      <c r="B520" s="10">
        <v>2021</v>
      </c>
      <c r="C520" s="16" t="s">
        <v>4798</v>
      </c>
      <c r="D520" s="140" t="s">
        <v>4799</v>
      </c>
      <c r="E520" s="194" t="s">
        <v>4800</v>
      </c>
      <c r="G520" s="10" t="s">
        <v>1987</v>
      </c>
      <c r="H520" s="10" t="s">
        <v>118</v>
      </c>
      <c r="I520" s="10" t="s">
        <v>119</v>
      </c>
      <c r="J520" s="10" t="s">
        <v>4801</v>
      </c>
      <c r="K520" s="10" t="s">
        <v>4802</v>
      </c>
      <c r="L520" s="10" t="str">
        <f t="shared" si="64"/>
        <v>PAOLA ANDREA HUERTAS PRADO___</v>
      </c>
      <c r="M520" s="10" t="s">
        <v>122</v>
      </c>
      <c r="N520" s="93">
        <v>1010202126</v>
      </c>
      <c r="O520" s="132"/>
      <c r="P520" s="10" t="s">
        <v>123</v>
      </c>
      <c r="Q520" s="10" t="s">
        <v>124</v>
      </c>
      <c r="R520" s="10" t="s">
        <v>4803</v>
      </c>
      <c r="S520" s="10"/>
      <c r="T520" s="10"/>
      <c r="U520" s="10"/>
      <c r="V520" s="22"/>
      <c r="W520" s="10"/>
      <c r="X520" s="10"/>
      <c r="Y520" s="10"/>
      <c r="Z520" s="22">
        <v>3165751846</v>
      </c>
      <c r="AA520" s="22">
        <v>0</v>
      </c>
      <c r="AB520" s="118">
        <v>2</v>
      </c>
      <c r="AC520" s="10"/>
      <c r="AD520" s="99">
        <v>44510</v>
      </c>
      <c r="AE520" s="108">
        <v>44512</v>
      </c>
      <c r="AG520" s="14">
        <v>44572</v>
      </c>
      <c r="AH520" s="2">
        <f t="shared" si="69"/>
        <v>2200000</v>
      </c>
      <c r="AI520" s="113">
        <v>4400000</v>
      </c>
      <c r="AJ520" t="s">
        <v>4804</v>
      </c>
      <c r="AK520" s="10" t="s">
        <v>129</v>
      </c>
      <c r="AL520" s="10">
        <v>703</v>
      </c>
      <c r="AM520" s="2" t="s">
        <v>4805</v>
      </c>
      <c r="AN520" s="2" t="s">
        <v>4797</v>
      </c>
      <c r="AO520" s="10" t="s">
        <v>131</v>
      </c>
      <c r="AP520" s="24" t="s">
        <v>3277</v>
      </c>
      <c r="AQ520" s="24">
        <v>2</v>
      </c>
      <c r="AR520" s="10">
        <f>IFERROR(VLOOKUP(AQ520,PROGRAMAS!D250:E307,2,0), )</f>
        <v>0</v>
      </c>
      <c r="AS520" s="10">
        <v>38</v>
      </c>
      <c r="AT520" s="10" t="str">
        <f>IFERROR(VLOOKUP(AS520,PROGRAMAS!B2:C59,2,0), )</f>
        <v>Ecoeficiencia, reciclaje, manejo de residuos e inclusión de la población recicladora</v>
      </c>
      <c r="AU520" s="10">
        <v>2116</v>
      </c>
      <c r="AV520" s="10" t="str">
        <f>IFERROR(VLOOKUP(AU520,PROGRAMAS!G2:I24,2,0), )</f>
        <v>TEUSAQUILLO SE EMBELLECE PARA LOS CIUDADANOS</v>
      </c>
      <c r="AW520" s="22"/>
      <c r="AX520" s="22"/>
      <c r="AY520" s="22"/>
      <c r="AZ520" s="22"/>
      <c r="BA520" s="22"/>
      <c r="BB520" s="22"/>
      <c r="BC520" s="22"/>
      <c r="BY520" s="113">
        <v>0</v>
      </c>
      <c r="CO520" s="5">
        <f t="shared" si="65"/>
        <v>0</v>
      </c>
      <c r="CP520" s="77">
        <f t="shared" si="66"/>
        <v>0</v>
      </c>
      <c r="CQ520" s="77">
        <f t="shared" si="67"/>
        <v>0</v>
      </c>
      <c r="CR520" s="14">
        <v>44572</v>
      </c>
      <c r="CS520" s="5">
        <f t="shared" si="68"/>
        <v>4400000</v>
      </c>
      <c r="CT520" s="5"/>
      <c r="CU520" s="10"/>
      <c r="CW520" s="10" t="s">
        <v>132</v>
      </c>
      <c r="CX520" s="10" t="s">
        <v>133</v>
      </c>
      <c r="CZ520" s="10" t="s">
        <v>134</v>
      </c>
    </row>
    <row r="521" spans="1:109" ht="16.5" customHeight="1">
      <c r="A521" s="147">
        <v>203</v>
      </c>
      <c r="B521" s="10">
        <v>2021</v>
      </c>
      <c r="C521" s="16" t="s">
        <v>4806</v>
      </c>
      <c r="D521" s="140" t="s">
        <v>4807</v>
      </c>
      <c r="E521" s="194" t="s">
        <v>4808</v>
      </c>
      <c r="G521" s="10" t="s">
        <v>1987</v>
      </c>
      <c r="H521" s="10" t="s">
        <v>118</v>
      </c>
      <c r="I521" s="10" t="s">
        <v>119</v>
      </c>
      <c r="J521" s="10" t="s">
        <v>4809</v>
      </c>
      <c r="K521" s="10" t="s">
        <v>4810</v>
      </c>
      <c r="L521" s="10" t="str">
        <f t="shared" si="64"/>
        <v>YULMAN ALEXIS SEPULVEDA CALLEJAS___</v>
      </c>
      <c r="M521" s="10" t="s">
        <v>122</v>
      </c>
      <c r="N521" s="93">
        <v>1014216725</v>
      </c>
      <c r="O521" s="132"/>
      <c r="P521" s="10" t="s">
        <v>123</v>
      </c>
      <c r="Q521" s="10" t="s">
        <v>124</v>
      </c>
      <c r="R521" s="10" t="s">
        <v>4811</v>
      </c>
      <c r="S521" s="10"/>
      <c r="T521" s="10"/>
      <c r="U521" s="10"/>
      <c r="V521" s="22"/>
      <c r="W521" s="10"/>
      <c r="X521" s="10"/>
      <c r="Y521" s="10"/>
      <c r="Z521" s="22">
        <v>3166910949</v>
      </c>
      <c r="AA521" s="22">
        <v>0</v>
      </c>
      <c r="AB521" s="118">
        <v>2.5</v>
      </c>
      <c r="AD521" s="99">
        <v>44510</v>
      </c>
      <c r="AE521" s="108">
        <v>44511</v>
      </c>
      <c r="AG521" s="14">
        <v>44586</v>
      </c>
      <c r="AH521" s="2">
        <f t="shared" si="69"/>
        <v>4400000</v>
      </c>
      <c r="AI521" s="113">
        <v>11000000</v>
      </c>
      <c r="AJ521" t="s">
        <v>4812</v>
      </c>
      <c r="AK521" s="10" t="s">
        <v>129</v>
      </c>
      <c r="AL521" s="10">
        <v>706</v>
      </c>
      <c r="AM521" s="2" t="s">
        <v>4813</v>
      </c>
      <c r="AN521" s="2" t="s">
        <v>4797</v>
      </c>
      <c r="AO521" s="10" t="s">
        <v>131</v>
      </c>
      <c r="AP521" s="24" t="s">
        <v>3210</v>
      </c>
      <c r="AQ521" s="24">
        <v>5</v>
      </c>
      <c r="AR521" s="10">
        <f>IFERROR(VLOOKUP(AQ521,PROGRAMAS!D251:E308,2,0), )</f>
        <v>0</v>
      </c>
      <c r="AS521" s="10">
        <v>57</v>
      </c>
      <c r="AT521" s="10" t="str">
        <f>IFERROR(VLOOKUP(AS521,PROGRAMAS!B2:C59,2,0), )</f>
        <v>Gestión pública local</v>
      </c>
      <c r="AU521" s="10">
        <v>2169</v>
      </c>
      <c r="AV521" s="10" t="str">
        <f>IFERROR(VLOOKUP(AU521,PROGRAMAS!G2:I24,2,0), )</f>
        <v>FORTALECIMIENTO INSTITUCIONAL Y RENDICIÓN DE CUENTAS</v>
      </c>
      <c r="AW521" s="22"/>
      <c r="AX521" s="22"/>
      <c r="AY521" s="22"/>
      <c r="AZ521" s="22"/>
      <c r="BA521" s="22"/>
      <c r="BB521" s="22"/>
      <c r="BC521" s="22"/>
      <c r="BY521" s="113">
        <v>0</v>
      </c>
      <c r="CO521" s="5">
        <f t="shared" si="65"/>
        <v>0</v>
      </c>
      <c r="CP521" s="77">
        <f t="shared" si="66"/>
        <v>0</v>
      </c>
      <c r="CQ521" s="77">
        <f t="shared" si="67"/>
        <v>0</v>
      </c>
      <c r="CR521" s="117">
        <v>44586</v>
      </c>
      <c r="CS521" s="5">
        <f t="shared" si="68"/>
        <v>11000000</v>
      </c>
      <c r="CT521" s="5"/>
      <c r="CU521" s="10"/>
      <c r="CW521" s="10" t="s">
        <v>132</v>
      </c>
      <c r="CX521" s="10" t="s">
        <v>133</v>
      </c>
      <c r="CZ521" s="10" t="s">
        <v>134</v>
      </c>
    </row>
    <row r="522" spans="1:109" ht="16.5" customHeight="1">
      <c r="A522" s="147">
        <v>204</v>
      </c>
      <c r="B522" s="10">
        <v>2021</v>
      </c>
      <c r="C522" s="16" t="s">
        <v>4814</v>
      </c>
      <c r="D522" s="140" t="s">
        <v>4815</v>
      </c>
      <c r="E522" s="194" t="s">
        <v>4816</v>
      </c>
      <c r="G522" s="10" t="s">
        <v>1987</v>
      </c>
      <c r="H522" s="10" t="s">
        <v>118</v>
      </c>
      <c r="I522" s="10" t="s">
        <v>119</v>
      </c>
      <c r="J522" s="10" t="s">
        <v>4817</v>
      </c>
      <c r="K522" s="10" t="s">
        <v>4818</v>
      </c>
      <c r="L522" s="10" t="str">
        <f t="shared" si="64"/>
        <v>NATHALY NAVAS CHEVEZ___</v>
      </c>
      <c r="M522" s="10" t="s">
        <v>122</v>
      </c>
      <c r="N522" s="93">
        <v>1026564897</v>
      </c>
      <c r="O522" s="132"/>
      <c r="P522" s="10" t="s">
        <v>123</v>
      </c>
      <c r="Q522" s="10" t="s">
        <v>124</v>
      </c>
      <c r="R522" s="10" t="s">
        <v>3207</v>
      </c>
      <c r="S522" s="10"/>
      <c r="T522" s="10"/>
      <c r="U522" s="10"/>
      <c r="V522" s="22"/>
      <c r="W522" s="10"/>
      <c r="X522" s="10"/>
      <c r="Y522" s="10"/>
      <c r="Z522" s="22">
        <v>3108691724</v>
      </c>
      <c r="AA522" s="22">
        <v>0</v>
      </c>
      <c r="AB522" s="118">
        <v>2.2000000000000002</v>
      </c>
      <c r="AC522" s="10"/>
      <c r="AD522" s="99">
        <v>44510</v>
      </c>
      <c r="AE522" s="108">
        <v>44511</v>
      </c>
      <c r="AG522" s="14">
        <v>44577</v>
      </c>
      <c r="AH522" s="2">
        <f t="shared" si="69"/>
        <v>4400000</v>
      </c>
      <c r="AI522" s="113">
        <v>9680000</v>
      </c>
      <c r="AJ522" t="s">
        <v>4819</v>
      </c>
      <c r="AK522" s="10" t="s">
        <v>129</v>
      </c>
      <c r="AL522" s="10">
        <v>700</v>
      </c>
      <c r="AM522" s="2" t="s">
        <v>4820</v>
      </c>
      <c r="AN522" s="2" t="s">
        <v>4797</v>
      </c>
      <c r="AO522" s="10" t="s">
        <v>131</v>
      </c>
      <c r="AP522" s="24" t="s">
        <v>3210</v>
      </c>
      <c r="AQ522" s="24">
        <v>5</v>
      </c>
      <c r="AR522" s="10">
        <f>IFERROR(VLOOKUP(AQ522,PROGRAMAS!D252:E309,2,0), )</f>
        <v>0</v>
      </c>
      <c r="AS522" s="10">
        <v>57</v>
      </c>
      <c r="AT522" s="10" t="str">
        <f>IFERROR(VLOOKUP(AS522,PROGRAMAS!B2:C59,2,0), )</f>
        <v>Gestión pública local</v>
      </c>
      <c r="AU522" s="10">
        <v>2169</v>
      </c>
      <c r="AV522" s="10" t="str">
        <f>IFERROR(VLOOKUP(AU522,PROGRAMAS!G2:I24,2,0), )</f>
        <v>FORTALECIMIENTO INSTITUCIONAL Y RENDICIÓN DE CUENTAS</v>
      </c>
      <c r="AW522" s="22"/>
      <c r="AX522" s="22"/>
      <c r="AY522" s="22"/>
      <c r="AZ522" s="22"/>
      <c r="BA522" s="22"/>
      <c r="BB522" s="22"/>
      <c r="BC522" s="22"/>
      <c r="BY522" s="113">
        <v>0</v>
      </c>
      <c r="CO522" s="5">
        <f t="shared" si="65"/>
        <v>0</v>
      </c>
      <c r="CP522" s="77">
        <f t="shared" si="66"/>
        <v>0</v>
      </c>
      <c r="CQ522" s="77">
        <f t="shared" si="67"/>
        <v>0</v>
      </c>
      <c r="CR522" s="14">
        <v>44577</v>
      </c>
      <c r="CS522" s="5">
        <f t="shared" si="68"/>
        <v>9680000</v>
      </c>
      <c r="CT522" s="5"/>
      <c r="CU522" s="10"/>
      <c r="CW522" s="10" t="s">
        <v>132</v>
      </c>
      <c r="CX522" s="10" t="s">
        <v>133</v>
      </c>
      <c r="CZ522" s="10" t="s">
        <v>4141</v>
      </c>
    </row>
    <row r="523" spans="1:109" ht="16.5" customHeight="1">
      <c r="A523" s="147" t="s">
        <v>2156</v>
      </c>
      <c r="B523" s="10">
        <v>2021</v>
      </c>
      <c r="C523" s="16" t="s">
        <v>4772</v>
      </c>
      <c r="D523" s="140" t="s">
        <v>4821</v>
      </c>
      <c r="E523" s="194" t="s">
        <v>4822</v>
      </c>
      <c r="G523" s="134" t="s">
        <v>1881</v>
      </c>
      <c r="H523" s="134" t="s">
        <v>1882</v>
      </c>
      <c r="I523" s="134" t="s">
        <v>1883</v>
      </c>
      <c r="J523" s="10" t="s">
        <v>4823</v>
      </c>
      <c r="K523" s="10" t="s">
        <v>4824</v>
      </c>
      <c r="L523" s="10" t="str">
        <f t="shared" si="64"/>
        <v>IMCOLMEDICA___</v>
      </c>
      <c r="M523" s="10" t="s">
        <v>1849</v>
      </c>
      <c r="N523" s="93">
        <v>860070078</v>
      </c>
      <c r="O523" s="132">
        <v>3</v>
      </c>
      <c r="P523" t="s">
        <v>123</v>
      </c>
      <c r="Q523" s="10" t="s">
        <v>1850</v>
      </c>
      <c r="R523" s="10" t="s">
        <v>1851</v>
      </c>
      <c r="S523" s="10"/>
      <c r="T523" s="10" t="s">
        <v>4825</v>
      </c>
      <c r="U523" s="10" t="s">
        <v>122</v>
      </c>
      <c r="V523" s="93">
        <v>17128114</v>
      </c>
      <c r="W523" s="10" t="s">
        <v>1903</v>
      </c>
      <c r="X523" s="10"/>
      <c r="Y523" s="10"/>
      <c r="Z523" s="22">
        <v>3155019647</v>
      </c>
      <c r="AA523" s="22">
        <v>6</v>
      </c>
      <c r="AB523" s="118">
        <v>1</v>
      </c>
      <c r="AC523" s="10"/>
      <c r="AD523" s="99">
        <v>44510</v>
      </c>
      <c r="AE523" s="108">
        <v>44516</v>
      </c>
      <c r="AG523" s="14">
        <v>44576</v>
      </c>
      <c r="AH523" s="2">
        <f t="shared" si="69"/>
        <v>5172906</v>
      </c>
      <c r="AI523" s="113">
        <v>5172906</v>
      </c>
      <c r="AJ523" t="s">
        <v>4826</v>
      </c>
      <c r="AK523" s="10" t="s">
        <v>129</v>
      </c>
      <c r="AL523" s="10">
        <v>708</v>
      </c>
      <c r="AM523" s="2" t="s">
        <v>4827</v>
      </c>
      <c r="AN523" s="2" t="s">
        <v>4828</v>
      </c>
      <c r="AO523" s="10" t="s">
        <v>1856</v>
      </c>
      <c r="AP523" s="24" t="s">
        <v>4829</v>
      </c>
      <c r="AQ523" s="24" t="s">
        <v>1857</v>
      </c>
      <c r="AR523" s="10">
        <f>IFERROR(VLOOKUP(AQ523,PROGRAMAS!D253:E310,2,0), )</f>
        <v>0</v>
      </c>
      <c r="AS523" s="10">
        <v>0</v>
      </c>
      <c r="AT523" s="10">
        <f>IFERROR(VLOOKUP(AS523,PROGRAMAS!B2:C59,2,0), )</f>
        <v>0</v>
      </c>
      <c r="AU523" s="10">
        <v>0</v>
      </c>
      <c r="AV523" s="10">
        <f>IFERROR(VLOOKUP(AU523,PROGRAMAS!G2:I24,2,0), )</f>
        <v>0</v>
      </c>
      <c r="AW523" s="22"/>
      <c r="AX523" s="22">
        <v>1</v>
      </c>
      <c r="AY523" s="22"/>
      <c r="AZ523" s="22"/>
      <c r="BA523" s="22"/>
      <c r="BB523" s="22">
        <v>1</v>
      </c>
      <c r="BC523" s="22"/>
      <c r="BY523" s="113">
        <v>0</v>
      </c>
      <c r="BZ523" s="24">
        <v>1</v>
      </c>
      <c r="CB523" s="145">
        <v>44576</v>
      </c>
      <c r="CO523" s="5">
        <f t="shared" si="65"/>
        <v>0</v>
      </c>
      <c r="CP523" s="77">
        <f t="shared" si="66"/>
        <v>1</v>
      </c>
      <c r="CQ523" s="77">
        <f t="shared" si="67"/>
        <v>0</v>
      </c>
      <c r="CR523" s="145">
        <v>44576</v>
      </c>
      <c r="CS523" s="5">
        <f t="shared" si="68"/>
        <v>5172906</v>
      </c>
      <c r="CT523" s="5"/>
      <c r="CU523" s="10"/>
      <c r="CW523" s="10" t="s">
        <v>132</v>
      </c>
      <c r="CX523" s="10" t="s">
        <v>133</v>
      </c>
      <c r="CZ523" s="10" t="s">
        <v>3034</v>
      </c>
      <c r="DA523" s="10" t="s">
        <v>814</v>
      </c>
      <c r="DB523" s="122" t="s">
        <v>4830</v>
      </c>
      <c r="DC523" s="122" t="s">
        <v>4685</v>
      </c>
    </row>
    <row r="524" spans="1:109" ht="16.5" customHeight="1">
      <c r="A524" s="147">
        <v>206</v>
      </c>
      <c r="B524" s="10">
        <v>2021</v>
      </c>
      <c r="C524" s="16" t="s">
        <v>4831</v>
      </c>
      <c r="D524" s="140" t="s">
        <v>4832</v>
      </c>
      <c r="E524" s="194" t="s">
        <v>4833</v>
      </c>
      <c r="G524" s="10" t="s">
        <v>1987</v>
      </c>
      <c r="H524" s="10" t="s">
        <v>118</v>
      </c>
      <c r="I524" s="10" t="s">
        <v>119</v>
      </c>
      <c r="J524" s="10" t="s">
        <v>4834</v>
      </c>
      <c r="K524" s="10" t="s">
        <v>4835</v>
      </c>
      <c r="L524" s="10" t="str">
        <f t="shared" si="64"/>
        <v>WILLIAM ERLNADI ROMERO ARBOLEDA___</v>
      </c>
      <c r="M524" s="10" t="s">
        <v>122</v>
      </c>
      <c r="N524" s="93">
        <v>79400363</v>
      </c>
      <c r="O524" s="132"/>
      <c r="P524" t="s">
        <v>4836</v>
      </c>
      <c r="Q524" s="10" t="s">
        <v>124</v>
      </c>
      <c r="R524" s="10" t="s">
        <v>125</v>
      </c>
      <c r="S524" s="10"/>
      <c r="T524" s="10"/>
      <c r="U524" s="10"/>
      <c r="V524" s="22"/>
      <c r="W524" s="10"/>
      <c r="X524" s="10"/>
      <c r="Y524" s="10"/>
      <c r="Z524" s="22">
        <v>3194284770</v>
      </c>
      <c r="AA524" s="22">
        <v>0</v>
      </c>
      <c r="AB524" s="118">
        <v>1</v>
      </c>
      <c r="AC524">
        <v>20</v>
      </c>
      <c r="AD524" s="99">
        <v>44512</v>
      </c>
      <c r="AE524" s="108">
        <v>44517</v>
      </c>
      <c r="AG524" s="14">
        <v>44567</v>
      </c>
      <c r="AH524" s="2">
        <f t="shared" si="69"/>
        <v>4416666</v>
      </c>
      <c r="AI524" s="113">
        <v>4416666</v>
      </c>
      <c r="AJ524" t="s">
        <v>4837</v>
      </c>
      <c r="AK524" s="10" t="s">
        <v>129</v>
      </c>
      <c r="AL524" s="10">
        <v>709</v>
      </c>
      <c r="AM524" s="2" t="s">
        <v>4838</v>
      </c>
      <c r="AN524" s="2" t="s">
        <v>4828</v>
      </c>
      <c r="AO524" s="10" t="s">
        <v>131</v>
      </c>
      <c r="AP524" s="24" t="s">
        <v>3200</v>
      </c>
      <c r="AQ524" s="24">
        <v>5</v>
      </c>
      <c r="AR524" s="10">
        <f>IFERROR(VLOOKUP(AQ524,PROGRAMAS!D254:E311,2,0), )</f>
        <v>0</v>
      </c>
      <c r="AS524" s="10">
        <v>57</v>
      </c>
      <c r="AT524" s="10" t="str">
        <f>IFERROR(VLOOKUP(AS524,PROGRAMAS!B2:C59,2,0), )</f>
        <v>Gestión pública local</v>
      </c>
      <c r="AU524" s="10">
        <v>2172</v>
      </c>
      <c r="AV524" s="10" t="str">
        <f>IFERROR(VLOOKUP(AU524,PROGRAMAS!G2:I24,2,0), )</f>
        <v>TEUSAQUILLO CON ACCIONES DE INSPECCIÓN, VIGILANCIA Y CONTROL DE MANERA TRANSPARENTE.</v>
      </c>
      <c r="AW524" s="22"/>
      <c r="AX524" s="22"/>
      <c r="AY524" s="22"/>
      <c r="AZ524" s="22"/>
      <c r="BA524" s="22"/>
      <c r="BB524" s="22"/>
      <c r="BC524" s="22"/>
      <c r="BY524" s="113">
        <v>0</v>
      </c>
      <c r="CO524" s="5">
        <f t="shared" si="65"/>
        <v>0</v>
      </c>
      <c r="CP524" s="77">
        <f t="shared" si="66"/>
        <v>0</v>
      </c>
      <c r="CQ524" s="77">
        <f t="shared" si="67"/>
        <v>0</v>
      </c>
      <c r="CR524" s="117">
        <v>44202</v>
      </c>
      <c r="CS524" s="5">
        <f t="shared" si="68"/>
        <v>4416666</v>
      </c>
      <c r="CT524" s="5"/>
      <c r="CU524" s="10"/>
      <c r="CW524" s="10" t="s">
        <v>132</v>
      </c>
      <c r="CX524" s="10" t="s">
        <v>133</v>
      </c>
      <c r="CZ524" s="10" t="s">
        <v>134</v>
      </c>
      <c r="DA524" s="10" t="s">
        <v>4839</v>
      </c>
      <c r="DB524" s="122" t="s">
        <v>4840</v>
      </c>
      <c r="DC524" s="122" t="s">
        <v>4841</v>
      </c>
    </row>
    <row r="525" spans="1:109" ht="16.5" customHeight="1">
      <c r="A525" s="147">
        <v>207</v>
      </c>
      <c r="B525" s="10">
        <v>2021</v>
      </c>
      <c r="C525" s="16" t="s">
        <v>4842</v>
      </c>
      <c r="D525" s="140" t="s">
        <v>4843</v>
      </c>
      <c r="E525" s="194" t="s">
        <v>4844</v>
      </c>
      <c r="G525" s="10" t="s">
        <v>2063</v>
      </c>
      <c r="H525" s="10" t="s">
        <v>118</v>
      </c>
      <c r="I525" s="10" t="s">
        <v>2064</v>
      </c>
      <c r="J525" s="10" t="s">
        <v>4845</v>
      </c>
      <c r="K525" s="10" t="s">
        <v>4846</v>
      </c>
      <c r="L525" s="10" t="str">
        <f t="shared" si="64"/>
        <v>IDIPRON - INSTITUTO DISTRITAL PARA LA PROTECCIÓN DE LA NIÑEZ Y LA JUVENTUD___</v>
      </c>
      <c r="M525" s="10" t="s">
        <v>1849</v>
      </c>
      <c r="N525" s="93">
        <v>899999333</v>
      </c>
      <c r="O525" s="132">
        <v>7</v>
      </c>
      <c r="P525" t="s">
        <v>123</v>
      </c>
      <c r="Q525" s="10" t="s">
        <v>1850</v>
      </c>
      <c r="R525" s="10" t="s">
        <v>1851</v>
      </c>
      <c r="S525" s="10"/>
      <c r="T525" s="10" t="s">
        <v>4847</v>
      </c>
      <c r="U525" s="10" t="s">
        <v>122</v>
      </c>
      <c r="V525" s="22">
        <v>88153092</v>
      </c>
      <c r="W525" s="10" t="s">
        <v>4139</v>
      </c>
      <c r="X525" s="10"/>
      <c r="Y525" s="10"/>
      <c r="Z525" s="22">
        <v>3779997</v>
      </c>
      <c r="AA525" s="22">
        <v>0</v>
      </c>
      <c r="AB525" s="118">
        <v>6</v>
      </c>
      <c r="AC525" s="10"/>
      <c r="AD525" s="99">
        <v>44512</v>
      </c>
      <c r="AE525" s="108">
        <v>44522</v>
      </c>
      <c r="AG525" s="14">
        <v>44702</v>
      </c>
      <c r="AH525" s="2">
        <f t="shared" si="69"/>
        <v>14303205</v>
      </c>
      <c r="AI525" s="113">
        <v>85819230</v>
      </c>
      <c r="AJ525" t="s">
        <v>3295</v>
      </c>
      <c r="AK525" s="2" t="s">
        <v>3295</v>
      </c>
      <c r="AL525" s="10">
        <v>707</v>
      </c>
      <c r="AM525" s="2" t="s">
        <v>4848</v>
      </c>
      <c r="AN525" s="2" t="s">
        <v>4849</v>
      </c>
      <c r="AO525" s="10" t="s">
        <v>131</v>
      </c>
      <c r="AP525" s="24" t="s">
        <v>4850</v>
      </c>
      <c r="AQ525" s="24">
        <v>3</v>
      </c>
      <c r="AR525" s="10">
        <f>IFERROR(VLOOKUP(AQ525,PROGRAMAS!D255:E312,2,0), )</f>
        <v>0</v>
      </c>
      <c r="AS525" s="10">
        <v>45</v>
      </c>
      <c r="AT525" s="10" t="str">
        <f>IFERROR(VLOOKUP(AS525,PROGRAMAS!B2:C59,2,0), )</f>
        <v>Espacio público más seguro y construido colectivamente</v>
      </c>
      <c r="AU525" s="10">
        <v>2152</v>
      </c>
      <c r="AV525" s="10" t="str">
        <f>IFERROR(VLOOKUP(AU525,PROGRAMAS!G2:I24,2,0), )</f>
        <v>UN NUEVO CONTRATO SOCIAL PARA EL ESPACIO PÚBLICO LOCAL</v>
      </c>
      <c r="AW525" s="22">
        <v>1</v>
      </c>
      <c r="AX525" s="22">
        <v>1</v>
      </c>
      <c r="AY525" s="22"/>
      <c r="AZ525" s="22"/>
      <c r="BA525" s="22"/>
      <c r="BB525" s="22"/>
      <c r="BC525" s="22"/>
      <c r="BY525" s="113">
        <v>42795811</v>
      </c>
      <c r="BZ525" s="24">
        <v>3</v>
      </c>
      <c r="CA525" s="24">
        <v>0</v>
      </c>
      <c r="CB525" s="145">
        <v>44763</v>
      </c>
      <c r="CO525" s="5">
        <f t="shared" si="65"/>
        <v>42795811</v>
      </c>
      <c r="CP525" s="77">
        <f t="shared" si="66"/>
        <v>3</v>
      </c>
      <c r="CQ525" s="77">
        <f t="shared" si="67"/>
        <v>0</v>
      </c>
      <c r="CR525" s="117">
        <v>44794</v>
      </c>
      <c r="CS525" s="5">
        <f t="shared" si="68"/>
        <v>128615041</v>
      </c>
      <c r="CT525" s="5"/>
      <c r="CU525" s="10"/>
      <c r="CW525" s="10" t="s">
        <v>132</v>
      </c>
      <c r="CX525" s="10" t="s">
        <v>133</v>
      </c>
      <c r="CZ525" s="10" t="s">
        <v>203</v>
      </c>
      <c r="DA525" s="10" t="s">
        <v>1572</v>
      </c>
      <c r="DB525" s="122" t="s">
        <v>4851</v>
      </c>
      <c r="DC525" s="122" t="s">
        <v>4143</v>
      </c>
      <c r="DD525" s="257" t="s">
        <v>4852</v>
      </c>
    </row>
    <row r="526" spans="1:109" ht="16.5" customHeight="1">
      <c r="A526" s="147" t="s">
        <v>2183</v>
      </c>
      <c r="B526" s="10">
        <v>2021</v>
      </c>
      <c r="C526" s="16" t="s">
        <v>4853</v>
      </c>
      <c r="D526" s="140" t="s">
        <v>4854</v>
      </c>
      <c r="E526" s="194" t="s">
        <v>4855</v>
      </c>
      <c r="G526" s="10" t="s">
        <v>2541</v>
      </c>
      <c r="H526" s="10" t="s">
        <v>118</v>
      </c>
      <c r="I526" s="10" t="s">
        <v>119</v>
      </c>
      <c r="J526" s="10" t="s">
        <v>4856</v>
      </c>
      <c r="K526" s="10" t="s">
        <v>4857</v>
      </c>
      <c r="L526" s="10" t="str">
        <f t="shared" si="64"/>
        <v>SOLUCIONES ORIÓN SUCURSAL COLOMBIA___</v>
      </c>
      <c r="M526" s="10" t="s">
        <v>1849</v>
      </c>
      <c r="N526" s="93">
        <v>899999061</v>
      </c>
      <c r="O526" s="132">
        <v>9</v>
      </c>
      <c r="P526" t="s">
        <v>123</v>
      </c>
      <c r="Q526" s="10" t="s">
        <v>1850</v>
      </c>
      <c r="R526" s="10" t="s">
        <v>1851</v>
      </c>
      <c r="S526" s="10"/>
      <c r="T526" s="10" t="s">
        <v>4858</v>
      </c>
      <c r="U526" s="10" t="s">
        <v>122</v>
      </c>
      <c r="V526" s="22">
        <v>80094224</v>
      </c>
      <c r="W526" s="10" t="s">
        <v>3295</v>
      </c>
      <c r="X526" s="10"/>
      <c r="Y526" s="10"/>
      <c r="Z526" s="22">
        <v>3012379213</v>
      </c>
      <c r="AA526" s="23"/>
      <c r="AB526" s="118">
        <v>1</v>
      </c>
      <c r="AC526" s="10"/>
      <c r="AD526" s="99">
        <v>44516</v>
      </c>
      <c r="AE526" s="108">
        <v>44518</v>
      </c>
      <c r="AF526" s="258">
        <v>44547</v>
      </c>
      <c r="AG526" s="14">
        <v>44517</v>
      </c>
      <c r="AH526" s="2">
        <f t="shared" si="69"/>
        <v>4054728</v>
      </c>
      <c r="AI526" s="113">
        <v>4054728</v>
      </c>
      <c r="AJ526" t="s">
        <v>3295</v>
      </c>
      <c r="AK526" t="s">
        <v>3295</v>
      </c>
      <c r="AL526" s="10">
        <v>710</v>
      </c>
      <c r="AM526" s="149"/>
      <c r="AN526" s="2" t="s">
        <v>4859</v>
      </c>
      <c r="AO526" s="10" t="s">
        <v>1856</v>
      </c>
      <c r="AP526" s="24">
        <v>131020202030304</v>
      </c>
      <c r="AQ526" s="24" t="s">
        <v>2133</v>
      </c>
      <c r="AR526" s="10">
        <f>IFERROR(VLOOKUP(AQ526,PROGRAMAS!D256:E313,2,0), )</f>
        <v>0</v>
      </c>
      <c r="AS526" s="10" t="s">
        <v>2133</v>
      </c>
      <c r="AT526" s="10" t="str">
        <f>IFERROR(VLOOKUP(AS526,PROGRAMAS!B3:C60,2,0), )</f>
        <v>FUNCIONAMIENTO</v>
      </c>
      <c r="AU526" s="10" t="s">
        <v>2133</v>
      </c>
      <c r="AV526" s="10" t="str">
        <f>IFERROR(VLOOKUP(AU526,PROGRAMAS!G3:I25,2,0), )</f>
        <v>FUNCIONAMIENTO</v>
      </c>
      <c r="AW526" s="22"/>
      <c r="AX526" s="22"/>
      <c r="AY526" s="22"/>
      <c r="AZ526" s="22"/>
      <c r="BA526" s="22"/>
      <c r="BB526" s="22"/>
      <c r="BC526" s="22"/>
      <c r="BY526" s="113"/>
      <c r="CO526" s="5">
        <f t="shared" si="65"/>
        <v>0</v>
      </c>
      <c r="CP526" s="77">
        <f t="shared" si="66"/>
        <v>0</v>
      </c>
      <c r="CQ526" s="77">
        <f t="shared" si="67"/>
        <v>0</v>
      </c>
      <c r="CR526" s="117">
        <v>44517</v>
      </c>
      <c r="CS526" s="5">
        <f t="shared" si="68"/>
        <v>4054728</v>
      </c>
      <c r="CT526" s="5"/>
      <c r="CU526" s="10"/>
      <c r="CW526" s="10" t="s">
        <v>132</v>
      </c>
      <c r="CX526" s="10" t="s">
        <v>133</v>
      </c>
      <c r="CZ526" s="10" t="s">
        <v>3034</v>
      </c>
      <c r="DA526" s="10" t="s">
        <v>1409</v>
      </c>
      <c r="DD526" s="257"/>
    </row>
    <row r="527" spans="1:109" ht="16.5" customHeight="1">
      <c r="A527" s="147">
        <v>209</v>
      </c>
      <c r="B527" s="10">
        <v>2021</v>
      </c>
      <c r="C527" s="16" t="s">
        <v>4860</v>
      </c>
      <c r="D527" s="140" t="s">
        <v>4861</v>
      </c>
      <c r="E527" s="194" t="s">
        <v>4862</v>
      </c>
      <c r="G527" s="10" t="s">
        <v>1987</v>
      </c>
      <c r="H527" s="10" t="s">
        <v>1865</v>
      </c>
      <c r="I527" s="10" t="s">
        <v>2013</v>
      </c>
      <c r="J527" s="10" t="s">
        <v>4863</v>
      </c>
      <c r="K527" s="10" t="s">
        <v>4864</v>
      </c>
      <c r="L527" s="10" t="str">
        <f t="shared" si="64"/>
        <v>CORPORACION COLOMBIANA 21___</v>
      </c>
      <c r="M527" s="10" t="s">
        <v>1849</v>
      </c>
      <c r="N527" s="93">
        <v>830062282</v>
      </c>
      <c r="O527" s="132">
        <v>7</v>
      </c>
      <c r="P527" t="s">
        <v>123</v>
      </c>
      <c r="Q527" s="10" t="s">
        <v>3998</v>
      </c>
      <c r="R527" s="10" t="s">
        <v>1851</v>
      </c>
      <c r="S527" s="10"/>
      <c r="T527" s="10" t="s">
        <v>4865</v>
      </c>
      <c r="U527" s="10" t="s">
        <v>122</v>
      </c>
      <c r="V527" s="22">
        <v>52771050</v>
      </c>
      <c r="W527" s="10" t="s">
        <v>4866</v>
      </c>
      <c r="X527" s="10"/>
      <c r="Y527" s="10"/>
      <c r="Z527" s="22">
        <v>3034992</v>
      </c>
      <c r="AA527" s="23"/>
      <c r="AB527" s="118">
        <v>5</v>
      </c>
      <c r="AD527" s="99">
        <v>44494</v>
      </c>
      <c r="AE527" s="108">
        <v>44245</v>
      </c>
      <c r="AG527" s="14">
        <v>44394</v>
      </c>
      <c r="AH527" s="2">
        <f t="shared" si="69"/>
        <v>27273538.399999999</v>
      </c>
      <c r="AI527" s="113">
        <v>136367692</v>
      </c>
      <c r="AJ527" t="s">
        <v>4867</v>
      </c>
      <c r="AK527" s="10" t="s">
        <v>129</v>
      </c>
      <c r="AL527" s="10">
        <v>718</v>
      </c>
      <c r="AM527" s="2" t="s">
        <v>4868</v>
      </c>
      <c r="AN527" s="2" t="s">
        <v>4869</v>
      </c>
      <c r="AO527" s="10" t="s">
        <v>131</v>
      </c>
      <c r="AP527" s="24" t="s">
        <v>4870</v>
      </c>
      <c r="AQ527" s="24">
        <v>1</v>
      </c>
      <c r="AR527" s="10">
        <f>IFERROR(VLOOKUP(AQ527,PROGRAMAS!D257:E314,2,0), )</f>
        <v>0</v>
      </c>
      <c r="AS527" s="10">
        <v>6</v>
      </c>
      <c r="AT527" s="10" t="str">
        <f>IFERROR(VLOOKUP(AS527,PROGRAMAS!B2:C59,2,0), )</f>
        <v>Sistema Distrital de Cuidado</v>
      </c>
      <c r="AU527" s="10">
        <v>2101</v>
      </c>
      <c r="AV527" s="10" t="str">
        <f>IFERROR(VLOOKUP(AU527,PROGRAMAS!G2:I24,2,0), )</f>
        <v>TEUSAQUILLO UN NUEVO CONTRATO SOCIAL PARA LA DOTACIÓN DE CAIDSG, DOTACIÓN DE JARDINES INFANTILES Y CENTROS AMAR Y PARA LA PREVENCIÓN DE VIOLENCIAS.</v>
      </c>
      <c r="AW527" s="22"/>
      <c r="AX527" s="22">
        <v>1</v>
      </c>
      <c r="AY527" s="22"/>
      <c r="AZ527" s="22"/>
      <c r="BA527" s="22"/>
      <c r="BB527" s="22"/>
      <c r="BC527" s="22"/>
      <c r="BY527" s="113">
        <v>0</v>
      </c>
      <c r="BZ527" s="24">
        <v>0</v>
      </c>
      <c r="CA527" s="24">
        <v>20</v>
      </c>
      <c r="CB527" s="145">
        <v>44779</v>
      </c>
      <c r="CO527" s="5">
        <f t="shared" si="65"/>
        <v>0</v>
      </c>
      <c r="CP527" s="77">
        <f t="shared" si="66"/>
        <v>0</v>
      </c>
      <c r="CQ527" s="77">
        <f t="shared" si="67"/>
        <v>20</v>
      </c>
      <c r="CR527" s="117">
        <v>44779</v>
      </c>
      <c r="CS527" s="5">
        <f t="shared" si="68"/>
        <v>136367692</v>
      </c>
      <c r="CT527" s="5"/>
      <c r="CU527" s="10"/>
      <c r="CW527" s="10" t="s">
        <v>132</v>
      </c>
      <c r="CX527" s="10" t="s">
        <v>133</v>
      </c>
      <c r="CZ527" s="10" t="s">
        <v>203</v>
      </c>
      <c r="DA527" s="10" t="s">
        <v>1553</v>
      </c>
      <c r="DB527" s="122" t="s">
        <v>4871</v>
      </c>
      <c r="DC527" s="122" t="s">
        <v>4143</v>
      </c>
      <c r="DD527" s="257"/>
      <c r="DE527" s="257"/>
    </row>
    <row r="528" spans="1:109" ht="16.5" customHeight="1">
      <c r="A528" s="147">
        <v>210</v>
      </c>
      <c r="B528" s="10">
        <v>2021</v>
      </c>
      <c r="C528" s="16" t="s">
        <v>4872</v>
      </c>
      <c r="D528" s="140" t="s">
        <v>4873</v>
      </c>
      <c r="E528" s="194" t="s">
        <v>4874</v>
      </c>
      <c r="G528" s="10" t="s">
        <v>1987</v>
      </c>
      <c r="H528" s="10" t="s">
        <v>118</v>
      </c>
      <c r="I528" s="10" t="s">
        <v>119</v>
      </c>
      <c r="J528" s="10" t="s">
        <v>4875</v>
      </c>
      <c r="K528" s="10" t="s">
        <v>3568</v>
      </c>
      <c r="L528" s="10" t="str">
        <f t="shared" si="64"/>
        <v>ADRIANA LUCIA RODRIGUEZ ESPITIA___</v>
      </c>
      <c r="M528" s="10" t="s">
        <v>122</v>
      </c>
      <c r="N528" s="93">
        <v>51960335</v>
      </c>
      <c r="O528" s="132"/>
      <c r="P528" s="47"/>
      <c r="Q528" s="10" t="s">
        <v>124</v>
      </c>
      <c r="R528" s="11"/>
      <c r="S528" s="10"/>
      <c r="T528" s="10"/>
      <c r="U528" s="10"/>
      <c r="V528" s="22"/>
      <c r="W528" s="10"/>
      <c r="X528" s="10"/>
      <c r="Y528" s="10"/>
      <c r="Z528" s="23"/>
      <c r="AA528" s="22"/>
      <c r="AB528" s="118">
        <v>2</v>
      </c>
      <c r="AC528" s="10"/>
      <c r="AD528" s="99">
        <v>44524</v>
      </c>
      <c r="AE528" s="108">
        <v>44525</v>
      </c>
      <c r="AG528" s="14">
        <v>44585</v>
      </c>
      <c r="AH528" s="2">
        <f t="shared" si="69"/>
        <v>4400000</v>
      </c>
      <c r="AI528" s="113">
        <v>8800000</v>
      </c>
      <c r="AJ528" t="s">
        <v>4876</v>
      </c>
      <c r="AK528" s="10" t="s">
        <v>129</v>
      </c>
      <c r="AL528" s="10">
        <v>727</v>
      </c>
      <c r="AM528" s="2" t="s">
        <v>4877</v>
      </c>
      <c r="AN528" s="2" t="s">
        <v>4878</v>
      </c>
      <c r="AO528" s="10" t="s">
        <v>131</v>
      </c>
      <c r="AP528" s="24" t="s">
        <v>3210</v>
      </c>
      <c r="AQ528" s="24">
        <v>5</v>
      </c>
      <c r="AR528" s="10">
        <f>IFERROR(VLOOKUP(AQ528,PROGRAMAS!D258:E315,2,0), )</f>
        <v>0</v>
      </c>
      <c r="AS528" s="10">
        <v>57</v>
      </c>
      <c r="AT528" s="10" t="str">
        <f>IFERROR(VLOOKUP(AS528,PROGRAMAS!B2:C59,2,0), )</f>
        <v>Gestión pública local</v>
      </c>
      <c r="AU528" s="10">
        <v>2169</v>
      </c>
      <c r="AV528" s="10" t="str">
        <f>IFERROR(VLOOKUP(AU528,PROGRAMAS!G2:I24,2,0), )</f>
        <v>FORTALECIMIENTO INSTITUCIONAL Y RENDICIÓN DE CUENTAS</v>
      </c>
      <c r="AW528" s="22"/>
      <c r="AX528" s="22"/>
      <c r="AY528" s="22"/>
      <c r="AZ528" s="22"/>
      <c r="BA528" s="22"/>
      <c r="BB528" s="22"/>
      <c r="BC528" s="22"/>
      <c r="BY528" s="113">
        <v>0</v>
      </c>
      <c r="CO528" s="5">
        <f t="shared" si="65"/>
        <v>0</v>
      </c>
      <c r="CP528" s="77">
        <f t="shared" si="66"/>
        <v>0</v>
      </c>
      <c r="CQ528" s="77">
        <f t="shared" si="67"/>
        <v>0</v>
      </c>
      <c r="CR528" s="117">
        <v>44585</v>
      </c>
      <c r="CS528" s="5">
        <f t="shared" si="68"/>
        <v>8800000</v>
      </c>
      <c r="CT528" s="5"/>
      <c r="CU528" s="10"/>
      <c r="CW528" s="10" t="s">
        <v>132</v>
      </c>
      <c r="CX528" s="10" t="s">
        <v>133</v>
      </c>
      <c r="CZ528" s="10" t="s">
        <v>134</v>
      </c>
    </row>
    <row r="529" spans="1:108" ht="16.5" customHeight="1">
      <c r="A529" s="147">
        <v>211</v>
      </c>
      <c r="B529" s="10">
        <v>2021</v>
      </c>
      <c r="C529" s="16" t="s">
        <v>4879</v>
      </c>
      <c r="D529" s="140" t="s">
        <v>4880</v>
      </c>
      <c r="E529" s="194" t="s">
        <v>4881</v>
      </c>
      <c r="G529" s="10" t="s">
        <v>1864</v>
      </c>
      <c r="H529" s="10" t="s">
        <v>1882</v>
      </c>
      <c r="I529" s="10" t="s">
        <v>1883</v>
      </c>
      <c r="J529" s="10" t="s">
        <v>4882</v>
      </c>
      <c r="K529" s="10" t="s">
        <v>4883</v>
      </c>
      <c r="L529" s="10" t="str">
        <f t="shared" si="64"/>
        <v>DEPOSITO INDUSTRIAL  SAS___</v>
      </c>
      <c r="M529" s="10" t="s">
        <v>1849</v>
      </c>
      <c r="N529" s="93">
        <v>901210956</v>
      </c>
      <c r="O529" s="132">
        <v>5</v>
      </c>
      <c r="P529" t="s">
        <v>4884</v>
      </c>
      <c r="Q529" s="10" t="s">
        <v>1850</v>
      </c>
      <c r="R529" s="10" t="s">
        <v>1851</v>
      </c>
      <c r="S529" s="10"/>
      <c r="T529" s="10" t="s">
        <v>4885</v>
      </c>
      <c r="U529" s="10" t="s">
        <v>122</v>
      </c>
      <c r="V529" s="22">
        <v>1143860284</v>
      </c>
      <c r="W529" s="10" t="s">
        <v>1918</v>
      </c>
      <c r="X529" s="10"/>
      <c r="Y529" s="10"/>
      <c r="Z529" s="22"/>
      <c r="AA529" s="22"/>
      <c r="AB529" s="118">
        <v>1</v>
      </c>
      <c r="AD529" s="99">
        <v>44530</v>
      </c>
      <c r="AE529" s="108">
        <v>44533</v>
      </c>
      <c r="AG529" s="14">
        <v>44563</v>
      </c>
      <c r="AH529" s="2">
        <f t="shared" si="69"/>
        <v>7789729</v>
      </c>
      <c r="AI529" s="113">
        <v>7789729</v>
      </c>
      <c r="AJ529" t="s">
        <v>4886</v>
      </c>
      <c r="AK529" s="10" t="s">
        <v>129</v>
      </c>
      <c r="AL529" s="10">
        <v>729</v>
      </c>
      <c r="AM529" s="2" t="s">
        <v>4887</v>
      </c>
      <c r="AN529" s="2" t="s">
        <v>4888</v>
      </c>
      <c r="AO529" s="10" t="s">
        <v>131</v>
      </c>
      <c r="AP529" s="24" t="s">
        <v>3277</v>
      </c>
      <c r="AQ529" s="24">
        <v>2</v>
      </c>
      <c r="AR529" s="10">
        <f>IFERROR(VLOOKUP(AQ529,PROGRAMAS!D259:E316,2,0), )</f>
        <v>0</v>
      </c>
      <c r="AS529" s="10">
        <v>38</v>
      </c>
      <c r="AT529" s="10" t="str">
        <f>IFERROR(VLOOKUP(AS529,PROGRAMAS!B2:C59,2,0), )</f>
        <v>Ecoeficiencia, reciclaje, manejo de residuos e inclusión de la población recicladora</v>
      </c>
      <c r="AU529" s="10">
        <v>2116</v>
      </c>
      <c r="AV529" s="10" t="str">
        <f>IFERROR(VLOOKUP(AU529,PROGRAMAS!G2:I24,2,0), )</f>
        <v>TEUSAQUILLO SE EMBELLECE PARA LOS CIUDADANOS</v>
      </c>
      <c r="AW529" s="22"/>
      <c r="AX529" s="22">
        <v>1</v>
      </c>
      <c r="AY529" s="22"/>
      <c r="AZ529" s="22"/>
      <c r="BA529" s="22"/>
      <c r="BB529" s="22"/>
      <c r="BC529" s="22"/>
      <c r="BY529" s="113">
        <v>0</v>
      </c>
      <c r="BZ529" s="24">
        <v>1</v>
      </c>
      <c r="CA529" s="24">
        <v>0</v>
      </c>
      <c r="CB529" s="145">
        <v>44594</v>
      </c>
      <c r="CF529" s="24">
        <v>0</v>
      </c>
      <c r="CG529" s="24">
        <v>14</v>
      </c>
      <c r="CH529" s="145">
        <v>44608</v>
      </c>
      <c r="CL529" s="24">
        <v>0</v>
      </c>
      <c r="CM529" s="24">
        <v>20</v>
      </c>
      <c r="CN529" s="145">
        <v>44628</v>
      </c>
      <c r="CO529" s="5">
        <f t="shared" si="65"/>
        <v>0</v>
      </c>
      <c r="CP529" s="77">
        <f t="shared" si="66"/>
        <v>1</v>
      </c>
      <c r="CQ529" s="77">
        <f t="shared" si="67"/>
        <v>34</v>
      </c>
      <c r="CR529" s="117">
        <v>44628</v>
      </c>
      <c r="CS529" s="5">
        <f t="shared" si="68"/>
        <v>7789729</v>
      </c>
      <c r="CT529" s="5"/>
      <c r="CU529" s="10"/>
      <c r="CW529" s="10" t="s">
        <v>132</v>
      </c>
      <c r="CX529" s="10" t="s">
        <v>133</v>
      </c>
      <c r="CZ529" s="10" t="s">
        <v>217</v>
      </c>
      <c r="DA529" s="10" t="s">
        <v>4889</v>
      </c>
      <c r="DB529" s="122" t="s">
        <v>4890</v>
      </c>
      <c r="DC529" s="122" t="s">
        <v>4143</v>
      </c>
    </row>
    <row r="530" spans="1:108" s="166" customFormat="1" ht="16.5" customHeight="1">
      <c r="A530" s="150" t="s">
        <v>2225</v>
      </c>
      <c r="B530" s="135">
        <v>2021</v>
      </c>
      <c r="C530" s="211" t="s">
        <v>4891</v>
      </c>
      <c r="D530" s="242" t="s">
        <v>4891</v>
      </c>
      <c r="E530" s="268" t="s">
        <v>4892</v>
      </c>
      <c r="G530" s="166" t="s">
        <v>1964</v>
      </c>
      <c r="H530" s="166" t="s">
        <v>1865</v>
      </c>
      <c r="I530" s="166" t="s">
        <v>2013</v>
      </c>
      <c r="J530" s="166" t="s">
        <v>4893</v>
      </c>
      <c r="K530" s="166" t="s">
        <v>4894</v>
      </c>
      <c r="L530" s="10" t="str">
        <f t="shared" si="64"/>
        <v>SOLUCIONES INTEGRALES TM SAS___</v>
      </c>
      <c r="M530" s="166" t="s">
        <v>1849</v>
      </c>
      <c r="N530" s="167">
        <v>900374639</v>
      </c>
      <c r="O530" s="168">
        <v>5</v>
      </c>
      <c r="P530" s="166" t="s">
        <v>4895</v>
      </c>
      <c r="Q530" s="166" t="s">
        <v>1850</v>
      </c>
      <c r="R530" s="166" t="s">
        <v>1851</v>
      </c>
      <c r="T530" s="191" t="s">
        <v>4896</v>
      </c>
      <c r="U530" s="151" t="s">
        <v>122</v>
      </c>
      <c r="V530" s="169">
        <v>77194764</v>
      </c>
      <c r="W530" s="166" t="s">
        <v>1918</v>
      </c>
      <c r="Z530" s="169">
        <v>4012997</v>
      </c>
      <c r="AA530" s="169">
        <v>7</v>
      </c>
      <c r="AB530" s="170">
        <v>6</v>
      </c>
      <c r="AD530" s="171">
        <v>44529</v>
      </c>
      <c r="AE530" s="172">
        <v>44710</v>
      </c>
      <c r="AG530" s="171">
        <v>44529</v>
      </c>
      <c r="AH530" s="2">
        <f t="shared" si="69"/>
        <v>26919790</v>
      </c>
      <c r="AI530" s="173">
        <v>161518740</v>
      </c>
      <c r="AK530" s="173"/>
      <c r="AM530" s="173"/>
      <c r="AN530" s="173"/>
      <c r="AO530" s="166" t="s">
        <v>131</v>
      </c>
      <c r="AP530" s="174"/>
      <c r="AQ530" s="174">
        <v>0</v>
      </c>
      <c r="AR530" s="10">
        <f>IFERROR(VLOOKUP(AQ530,PROGRAMAS!D260:E317,2,0), )</f>
        <v>0</v>
      </c>
      <c r="AS530" s="166">
        <v>0</v>
      </c>
      <c r="AT530" s="10">
        <f>IFERROR(VLOOKUP(AS530,PROGRAMAS!B2:C59,2,0), )</f>
        <v>0</v>
      </c>
      <c r="AU530" s="166">
        <v>0</v>
      </c>
      <c r="AV530" s="10">
        <f>IFERROR(VLOOKUP(AU530,PROGRAMAS!G2:I24,2,0), )</f>
        <v>0</v>
      </c>
      <c r="AW530" s="169"/>
      <c r="AX530" s="169"/>
      <c r="AY530" s="169"/>
      <c r="AZ530" s="169"/>
      <c r="BA530" s="169"/>
      <c r="BB530" s="169"/>
      <c r="BC530" s="169"/>
      <c r="BD530" s="175"/>
      <c r="BE530" s="175"/>
      <c r="BF530" s="175"/>
      <c r="BG530" s="175"/>
      <c r="BH530" s="175"/>
      <c r="BI530" s="175"/>
      <c r="BJ530" s="175"/>
      <c r="BK530" s="175"/>
      <c r="BL530" s="175"/>
      <c r="BM530" s="175"/>
      <c r="BN530" s="173"/>
      <c r="BO530" s="174"/>
      <c r="BP530" s="173"/>
      <c r="BQ530" s="173"/>
      <c r="BR530" s="174"/>
      <c r="BS530" s="173"/>
      <c r="BT530" s="173"/>
      <c r="BU530" s="173"/>
      <c r="BV530" s="173"/>
      <c r="BW530" s="173"/>
      <c r="BX530" s="174"/>
      <c r="BY530" s="113">
        <v>0</v>
      </c>
      <c r="BZ530" s="174"/>
      <c r="CA530" s="174"/>
      <c r="CB530" s="176"/>
      <c r="CC530" s="173"/>
      <c r="CD530" s="173"/>
      <c r="CE530" s="173"/>
      <c r="CF530" s="174"/>
      <c r="CG530" s="174"/>
      <c r="CH530" s="176"/>
      <c r="CI530" s="173"/>
      <c r="CJ530" s="173"/>
      <c r="CK530" s="173"/>
      <c r="CL530" s="173"/>
      <c r="CM530" s="174"/>
      <c r="CN530" s="176"/>
      <c r="CO530" s="5">
        <f t="shared" si="65"/>
        <v>0</v>
      </c>
      <c r="CP530" s="77">
        <f t="shared" si="66"/>
        <v>0</v>
      </c>
      <c r="CQ530" s="77">
        <f t="shared" si="67"/>
        <v>0</v>
      </c>
      <c r="CR530" s="178"/>
      <c r="CS530" s="5">
        <f t="shared" si="68"/>
        <v>161518740</v>
      </c>
      <c r="CT530" s="5"/>
      <c r="CU530" s="10"/>
      <c r="DB530" s="179"/>
      <c r="DC530" s="179"/>
    </row>
    <row r="531" spans="1:108" ht="16.5" customHeight="1">
      <c r="A531" s="147" t="s">
        <v>2237</v>
      </c>
      <c r="B531" s="10">
        <v>2021</v>
      </c>
      <c r="C531" s="16" t="s">
        <v>4897</v>
      </c>
      <c r="D531" s="140" t="s">
        <v>4898</v>
      </c>
      <c r="E531" s="90" t="s">
        <v>4899</v>
      </c>
      <c r="G531" s="10" t="s">
        <v>1987</v>
      </c>
      <c r="H531" s="134" t="s">
        <v>1882</v>
      </c>
      <c r="I531" s="10" t="s">
        <v>1883</v>
      </c>
      <c r="J531" s="10" t="s">
        <v>4900</v>
      </c>
      <c r="K531" s="10" t="s">
        <v>4901</v>
      </c>
      <c r="L531" s="10" t="str">
        <f t="shared" si="64"/>
        <v>INVERSIONES NISAGA SAS___</v>
      </c>
      <c r="M531" s="10" t="s">
        <v>1849</v>
      </c>
      <c r="N531" s="93">
        <v>901458027</v>
      </c>
      <c r="O531" s="132">
        <v>3</v>
      </c>
      <c r="P531" t="s">
        <v>123</v>
      </c>
      <c r="Q531" s="10" t="s">
        <v>1850</v>
      </c>
      <c r="R531" s="10" t="s">
        <v>1851</v>
      </c>
      <c r="S531" s="10"/>
      <c r="T531" s="10" t="s">
        <v>4902</v>
      </c>
      <c r="U531" s="10" t="s">
        <v>122</v>
      </c>
      <c r="V531" s="22">
        <v>107292210</v>
      </c>
      <c r="W531" s="10" t="s">
        <v>1918</v>
      </c>
      <c r="X531" s="10"/>
      <c r="Y531" s="10"/>
      <c r="Z531" s="22">
        <v>3504233930</v>
      </c>
      <c r="AA531" s="22">
        <v>1</v>
      </c>
      <c r="AB531" s="118">
        <v>0</v>
      </c>
      <c r="AC531">
        <v>8</v>
      </c>
      <c r="AD531" s="99">
        <v>44529</v>
      </c>
      <c r="AE531" s="108">
        <v>44533</v>
      </c>
      <c r="AG531" s="14">
        <v>44540</v>
      </c>
      <c r="AH531" s="2">
        <f t="shared" si="69"/>
        <v>0</v>
      </c>
      <c r="AI531" s="113">
        <v>485500</v>
      </c>
      <c r="AJ531" t="s">
        <v>4903</v>
      </c>
      <c r="AK531" s="2" t="s">
        <v>129</v>
      </c>
      <c r="AL531" s="10">
        <v>731</v>
      </c>
      <c r="AN531" s="145">
        <v>44532</v>
      </c>
      <c r="AO531" s="10" t="s">
        <v>1856</v>
      </c>
      <c r="AP531" s="24" t="s">
        <v>4904</v>
      </c>
      <c r="AQ531" s="24" t="s">
        <v>1857</v>
      </c>
      <c r="AR531" s="10">
        <f>IFERROR(VLOOKUP(AQ531,PROGRAMAS!D261:E318,2,0), )</f>
        <v>0</v>
      </c>
      <c r="AS531" s="10">
        <v>0</v>
      </c>
      <c r="AT531" s="10">
        <f>IFERROR(VLOOKUP(AS531,PROGRAMAS!B2:C59,2,0), )</f>
        <v>0</v>
      </c>
      <c r="AU531" s="10">
        <v>0</v>
      </c>
      <c r="AV531" s="10">
        <f>IFERROR(VLOOKUP(AU531,PROGRAMAS!G2:I24,2,0), )</f>
        <v>0</v>
      </c>
      <c r="AW531" s="22"/>
      <c r="AX531" s="22"/>
      <c r="AY531" s="22"/>
      <c r="AZ531" s="22"/>
      <c r="BA531" s="22"/>
      <c r="BB531" s="22">
        <v>1</v>
      </c>
      <c r="BC531" s="22"/>
      <c r="BY531" s="113">
        <v>0</v>
      </c>
      <c r="CO531" s="5">
        <f t="shared" si="65"/>
        <v>0</v>
      </c>
      <c r="CP531" s="77">
        <f t="shared" si="66"/>
        <v>0</v>
      </c>
      <c r="CQ531" s="77">
        <f t="shared" si="67"/>
        <v>0</v>
      </c>
      <c r="CR531" s="14">
        <v>44540</v>
      </c>
      <c r="CS531" s="5">
        <f t="shared" si="68"/>
        <v>485500</v>
      </c>
      <c r="CT531" s="5"/>
      <c r="CU531" s="10"/>
      <c r="CW531" s="10" t="s">
        <v>132</v>
      </c>
      <c r="CX531" s="10" t="s">
        <v>133</v>
      </c>
      <c r="CZ531" s="10" t="s">
        <v>3211</v>
      </c>
      <c r="DA531" s="11"/>
      <c r="DB531" s="123"/>
      <c r="DC531" s="123"/>
    </row>
    <row r="532" spans="1:108" ht="16.5" customHeight="1">
      <c r="A532" s="147" t="s">
        <v>2246</v>
      </c>
      <c r="B532" s="10">
        <v>2021</v>
      </c>
      <c r="C532" s="16" t="s">
        <v>4905</v>
      </c>
      <c r="D532" s="140" t="s">
        <v>4906</v>
      </c>
      <c r="E532" s="90" t="s">
        <v>4907</v>
      </c>
      <c r="G532" s="10" t="s">
        <v>1987</v>
      </c>
      <c r="H532" s="10" t="s">
        <v>1865</v>
      </c>
      <c r="I532" s="10" t="s">
        <v>2013</v>
      </c>
      <c r="J532" s="10" t="s">
        <v>4908</v>
      </c>
      <c r="K532" s="10" t="s">
        <v>4909</v>
      </c>
      <c r="L532" s="10" t="str">
        <f t="shared" si="64"/>
        <v>L&amp;Q REVISORES FISCALES AUDITORES EXTERNOS SAS___</v>
      </c>
      <c r="M532" s="10" t="s">
        <v>1849</v>
      </c>
      <c r="N532" s="93">
        <v>900354279</v>
      </c>
      <c r="O532" s="132">
        <v>1</v>
      </c>
      <c r="P532" t="s">
        <v>123</v>
      </c>
      <c r="Q532" s="10" t="s">
        <v>1850</v>
      </c>
      <c r="R532" s="10" t="s">
        <v>1851</v>
      </c>
      <c r="S532" s="10"/>
      <c r="T532" s="10" t="s">
        <v>4910</v>
      </c>
      <c r="U532" s="10" t="s">
        <v>122</v>
      </c>
      <c r="V532" s="22">
        <v>80219944</v>
      </c>
      <c r="W532" s="10" t="s">
        <v>1918</v>
      </c>
      <c r="X532" s="10"/>
      <c r="Y532" s="10"/>
      <c r="Z532" s="22"/>
      <c r="AA532" s="22">
        <v>1</v>
      </c>
      <c r="AB532" s="118">
        <v>0</v>
      </c>
      <c r="AC532">
        <v>30</v>
      </c>
      <c r="AD532" s="99">
        <v>44529</v>
      </c>
      <c r="AE532" s="108">
        <v>44533</v>
      </c>
      <c r="AG532" s="14">
        <v>44563</v>
      </c>
      <c r="AH532" s="2">
        <f t="shared" si="69"/>
        <v>0</v>
      </c>
      <c r="AI532" s="113">
        <v>29390912</v>
      </c>
      <c r="AJ532" t="s">
        <v>4911</v>
      </c>
      <c r="AK532" s="2" t="s">
        <v>129</v>
      </c>
      <c r="AL532" s="10">
        <v>730</v>
      </c>
      <c r="AM532" s="2" t="s">
        <v>4912</v>
      </c>
      <c r="AN532" s="145">
        <v>44532</v>
      </c>
      <c r="AO532" s="10" t="s">
        <v>1856</v>
      </c>
      <c r="AP532" s="24" t="s">
        <v>4913</v>
      </c>
      <c r="AQ532" s="24" t="s">
        <v>1857</v>
      </c>
      <c r="AR532" s="10">
        <f>IFERROR(VLOOKUP(AQ532,PROGRAMAS!D262:E319,2,0), )</f>
        <v>0</v>
      </c>
      <c r="AS532" s="10">
        <v>0</v>
      </c>
      <c r="AT532" s="10">
        <f>IFERROR(VLOOKUP(AS532,PROGRAMAS!B2:C59,2,0), )</f>
        <v>0</v>
      </c>
      <c r="AU532" s="10">
        <v>0</v>
      </c>
      <c r="AV532" s="10">
        <f>IFERROR(VLOOKUP(AU532,PROGRAMAS!G2:I24,2,0), )</f>
        <v>0</v>
      </c>
      <c r="AW532" s="22"/>
      <c r="AX532" s="22">
        <v>2</v>
      </c>
      <c r="AY532" s="22"/>
      <c r="AZ532" s="22"/>
      <c r="BA532" s="22"/>
      <c r="BB532" s="22"/>
      <c r="BC532" s="22"/>
      <c r="BY532" s="113">
        <v>0</v>
      </c>
      <c r="CA532" s="24">
        <v>30</v>
      </c>
      <c r="CB532" s="145">
        <v>44198</v>
      </c>
      <c r="CF532" s="24">
        <v>0</v>
      </c>
      <c r="CG532" s="24">
        <v>30</v>
      </c>
      <c r="CH532" s="145">
        <v>44594</v>
      </c>
      <c r="CO532" s="5">
        <f t="shared" si="65"/>
        <v>0</v>
      </c>
      <c r="CP532" s="77">
        <f t="shared" si="66"/>
        <v>0</v>
      </c>
      <c r="CQ532" s="77">
        <f t="shared" si="67"/>
        <v>60</v>
      </c>
      <c r="CR532" s="145">
        <v>44229</v>
      </c>
      <c r="CS532" s="5">
        <f t="shared" si="68"/>
        <v>29390912</v>
      </c>
      <c r="CT532" s="5"/>
      <c r="CU532" s="10"/>
      <c r="CW532" t="s">
        <v>309</v>
      </c>
      <c r="CX532" t="s">
        <v>309</v>
      </c>
      <c r="CZ532" s="10" t="s">
        <v>3211</v>
      </c>
      <c r="DA532" s="10" t="s">
        <v>4242</v>
      </c>
      <c r="DB532" s="122" t="s">
        <v>4914</v>
      </c>
      <c r="DC532" s="122" t="s">
        <v>4789</v>
      </c>
    </row>
    <row r="533" spans="1:108" ht="16.5" customHeight="1">
      <c r="A533" s="147">
        <v>215</v>
      </c>
      <c r="B533" s="10">
        <v>2021</v>
      </c>
      <c r="C533" s="16" t="s">
        <v>4891</v>
      </c>
      <c r="D533" s="140" t="s">
        <v>4915</v>
      </c>
      <c r="E533" s="194" t="s">
        <v>4892</v>
      </c>
      <c r="G533" s="10" t="s">
        <v>1987</v>
      </c>
      <c r="H533" s="10" t="s">
        <v>1865</v>
      </c>
      <c r="I533" s="10" t="s">
        <v>2013</v>
      </c>
      <c r="J533" s="10" t="s">
        <v>4916</v>
      </c>
      <c r="K533" s="10" t="s">
        <v>4917</v>
      </c>
      <c r="L533" s="10" t="str">
        <f t="shared" si="64"/>
        <v>FUNDACION SIN ÁNIMO DE LUCRO ECOLOGICA -FULECOL NIT 900219569-5 REP LEGAL: EDGAR IGNACIO BAUTISTA GAMBOA CC 3009884___</v>
      </c>
      <c r="M533" s="10" t="s">
        <v>1849</v>
      </c>
      <c r="N533" s="93">
        <v>900219569</v>
      </c>
      <c r="O533" s="132">
        <v>5</v>
      </c>
      <c r="P533" t="s">
        <v>123</v>
      </c>
      <c r="Q533" s="10" t="s">
        <v>4918</v>
      </c>
      <c r="R533" s="10" t="s">
        <v>1851</v>
      </c>
      <c r="S533" s="10"/>
      <c r="T533" s="10" t="s">
        <v>4919</v>
      </c>
      <c r="U533" s="10" t="s">
        <v>122</v>
      </c>
      <c r="V533" s="22">
        <v>3009884</v>
      </c>
      <c r="W533" s="10" t="s">
        <v>4918</v>
      </c>
      <c r="X533" s="10"/>
      <c r="Y533" s="10"/>
      <c r="Z533" s="22">
        <v>2883919</v>
      </c>
      <c r="AA533" s="22">
        <v>7</v>
      </c>
      <c r="AB533" s="118">
        <v>6</v>
      </c>
      <c r="AC533" s="10"/>
      <c r="AD533" s="99">
        <v>44537</v>
      </c>
      <c r="AE533" s="108">
        <v>44537</v>
      </c>
      <c r="AG533" s="14">
        <v>44718</v>
      </c>
      <c r="AH533" s="2">
        <f t="shared" si="69"/>
        <v>26251863</v>
      </c>
      <c r="AI533" s="113">
        <v>157511178</v>
      </c>
      <c r="AJ533" t="s">
        <v>4920</v>
      </c>
      <c r="AK533" s="2" t="s">
        <v>4921</v>
      </c>
      <c r="AL533" s="10">
        <v>732</v>
      </c>
      <c r="AM533" s="2" t="s">
        <v>4922</v>
      </c>
      <c r="AN533" s="145">
        <v>44536</v>
      </c>
      <c r="AO533" s="10" t="s">
        <v>131</v>
      </c>
      <c r="AP533" s="24" t="s">
        <v>4923</v>
      </c>
      <c r="AQ533" s="24">
        <v>2</v>
      </c>
      <c r="AR533" s="10">
        <f>IFERROR(VLOOKUP(AQ533,PROGRAMAS!D263:E320,2,0), )</f>
        <v>0</v>
      </c>
      <c r="AS533" s="10">
        <v>38</v>
      </c>
      <c r="AT533" s="10" t="str">
        <f>IFERROR(VLOOKUP(AS533,PROGRAMAS!B2:C59,2,0), )</f>
        <v>Ecoeficiencia, reciclaje, manejo de residuos e inclusión de la población recicladora</v>
      </c>
      <c r="AU533" s="10">
        <v>2147</v>
      </c>
      <c r="AV533" s="10" t="str">
        <f>IFERROR(VLOOKUP(AU533,PROGRAMAS!G2:I24,2,0), )</f>
        <v>TEUSAQUILLO RESPONSABLE CON EL CONSUMO</v>
      </c>
      <c r="AW533" s="22"/>
      <c r="AX533" s="22">
        <v>1</v>
      </c>
      <c r="AY533" s="22"/>
      <c r="AZ533" s="22"/>
      <c r="BA533" s="22"/>
      <c r="BB533" s="22"/>
      <c r="BC533" s="22"/>
      <c r="BY533" s="113">
        <v>0</v>
      </c>
      <c r="BZ533" s="24">
        <v>2</v>
      </c>
      <c r="CA533" s="24">
        <v>0</v>
      </c>
      <c r="CB533" s="145">
        <v>44779</v>
      </c>
      <c r="CO533" s="5">
        <f t="shared" si="65"/>
        <v>0</v>
      </c>
      <c r="CP533" s="77">
        <f t="shared" si="66"/>
        <v>2</v>
      </c>
      <c r="CQ533" s="77">
        <f t="shared" si="67"/>
        <v>0</v>
      </c>
      <c r="CR533" s="145">
        <v>44779</v>
      </c>
      <c r="CS533" s="5">
        <f t="shared" si="68"/>
        <v>157511178</v>
      </c>
      <c r="CT533" s="5"/>
      <c r="CU533" s="10"/>
      <c r="CW533" s="10" t="s">
        <v>132</v>
      </c>
      <c r="CX533" s="10" t="s">
        <v>133</v>
      </c>
      <c r="CZ533" s="10" t="s">
        <v>217</v>
      </c>
      <c r="DA533" s="10" t="s">
        <v>4924</v>
      </c>
      <c r="DB533" s="122" t="s">
        <v>4925</v>
      </c>
      <c r="DC533" s="122" t="s">
        <v>4143</v>
      </c>
    </row>
    <row r="534" spans="1:108" ht="16.5" customHeight="1">
      <c r="A534" s="150" t="s">
        <v>2258</v>
      </c>
      <c r="B534" s="135">
        <v>2021</v>
      </c>
      <c r="C534" s="211" t="s">
        <v>4926</v>
      </c>
      <c r="D534" s="242" t="s">
        <v>4927</v>
      </c>
      <c r="E534" s="206" t="s">
        <v>4928</v>
      </c>
      <c r="F534" s="166"/>
      <c r="G534" s="166" t="s">
        <v>1987</v>
      </c>
      <c r="H534" s="166" t="s">
        <v>1865</v>
      </c>
      <c r="I534" s="166" t="s">
        <v>2013</v>
      </c>
      <c r="J534" s="166" t="s">
        <v>4929</v>
      </c>
      <c r="K534" s="152" t="s">
        <v>4016</v>
      </c>
      <c r="L534" s="10" t="str">
        <f t="shared" si="64"/>
        <v>NO UTILIZADO ___</v>
      </c>
      <c r="M534" s="166"/>
      <c r="N534" s="167"/>
      <c r="O534" s="168"/>
      <c r="P534" s="166"/>
      <c r="Q534" s="166"/>
      <c r="R534" s="166"/>
      <c r="S534" s="166"/>
      <c r="T534" s="166"/>
      <c r="U534" s="166"/>
      <c r="V534" s="169"/>
      <c r="W534" s="166"/>
      <c r="X534" s="166"/>
      <c r="Y534" s="166"/>
      <c r="Z534" s="169"/>
      <c r="AA534" s="169"/>
      <c r="AB534" s="170"/>
      <c r="AC534" s="166"/>
      <c r="AD534" s="171"/>
      <c r="AE534" s="172"/>
      <c r="AF534" s="166"/>
      <c r="AG534" s="166"/>
      <c r="AH534" s="2">
        <f t="shared" si="69"/>
        <v>0</v>
      </c>
      <c r="AI534" s="173"/>
      <c r="AJ534" s="166"/>
      <c r="AK534" s="173"/>
      <c r="AL534" s="166"/>
      <c r="AM534" s="173"/>
      <c r="AN534" s="173"/>
      <c r="AO534" s="166"/>
      <c r="AP534" s="174"/>
      <c r="AQ534" s="174"/>
      <c r="AR534" s="10">
        <f>IFERROR(VLOOKUP(AQ534,PROGRAMAS!D264:E321,2,0), )</f>
        <v>0</v>
      </c>
      <c r="AS534" s="166"/>
      <c r="AT534" s="10">
        <f>IFERROR(VLOOKUP(AS534,PROGRAMAS!B2:C59,2,0), )</f>
        <v>0</v>
      </c>
      <c r="AU534" s="166"/>
      <c r="AV534" s="10">
        <f>IFERROR(VLOOKUP(AU534,PROGRAMAS!G2:I24,2,0), )</f>
        <v>0</v>
      </c>
      <c r="AW534" s="169"/>
      <c r="AX534" s="169"/>
      <c r="AY534" s="169"/>
      <c r="AZ534" s="169"/>
      <c r="BA534" s="169"/>
      <c r="BB534" s="169"/>
      <c r="BC534" s="169"/>
      <c r="BD534" s="175"/>
      <c r="BE534" s="175"/>
      <c r="BF534" s="175"/>
      <c r="BG534" s="175"/>
      <c r="BH534" s="175"/>
      <c r="BI534" s="175"/>
      <c r="BJ534" s="175"/>
      <c r="BK534" s="175"/>
      <c r="BL534" s="175"/>
      <c r="BM534" s="175"/>
      <c r="BN534" s="173"/>
      <c r="BO534" s="174"/>
      <c r="BP534" s="173"/>
      <c r="BQ534" s="173"/>
      <c r="BR534" s="174"/>
      <c r="BS534" s="173"/>
      <c r="BT534" s="173"/>
      <c r="BU534" s="173"/>
      <c r="BV534" s="173"/>
      <c r="BW534" s="173"/>
      <c r="BX534" s="174"/>
      <c r="BY534" s="173"/>
      <c r="BZ534" s="174"/>
      <c r="CA534" s="174"/>
      <c r="CB534" s="176"/>
      <c r="CC534" s="173"/>
      <c r="CD534" s="173"/>
      <c r="CE534" s="173"/>
      <c r="CF534" s="174"/>
      <c r="CG534" s="174"/>
      <c r="CH534" s="176"/>
      <c r="CI534" s="173"/>
      <c r="CJ534" s="173"/>
      <c r="CK534" s="173"/>
      <c r="CL534" s="173"/>
      <c r="CM534" s="174"/>
      <c r="CN534" s="176"/>
      <c r="CO534" s="5">
        <f t="shared" si="65"/>
        <v>0</v>
      </c>
      <c r="CP534" s="77">
        <f t="shared" si="66"/>
        <v>0</v>
      </c>
      <c r="CQ534" s="77">
        <f t="shared" si="67"/>
        <v>0</v>
      </c>
      <c r="CR534" s="178"/>
      <c r="CS534" s="5">
        <f t="shared" si="68"/>
        <v>0</v>
      </c>
      <c r="CT534" s="177"/>
      <c r="CU534" s="10"/>
      <c r="CV534" s="166"/>
      <c r="CW534" s="166"/>
      <c r="CX534" s="166"/>
      <c r="CY534" s="166"/>
      <c r="CZ534" s="166"/>
      <c r="DA534" s="166"/>
      <c r="DB534" s="179"/>
      <c r="DC534" s="179"/>
      <c r="DD534" s="166" t="s">
        <v>4927</v>
      </c>
    </row>
    <row r="535" spans="1:108" ht="16.5" customHeight="1">
      <c r="A535" s="147">
        <v>217</v>
      </c>
      <c r="B535" s="10">
        <v>2021</v>
      </c>
      <c r="C535" s="16" t="s">
        <v>4930</v>
      </c>
      <c r="D535" s="140" t="s">
        <v>4931</v>
      </c>
      <c r="E535" s="194" t="s">
        <v>4932</v>
      </c>
      <c r="G535" s="10" t="s">
        <v>1987</v>
      </c>
      <c r="H535" s="10" t="s">
        <v>118</v>
      </c>
      <c r="I535" s="10" t="s">
        <v>119</v>
      </c>
      <c r="J535" s="10" t="s">
        <v>4933</v>
      </c>
      <c r="K535" s="10" t="s">
        <v>4934</v>
      </c>
      <c r="L535" s="10" t="str">
        <f t="shared" si="64"/>
        <v>GIOVANNA ANDREA GOMEZ GOMEZ___</v>
      </c>
      <c r="M535" s="10" t="s">
        <v>122</v>
      </c>
      <c r="N535" s="93">
        <v>1091370401</v>
      </c>
      <c r="O535" s="132"/>
      <c r="P535" s="47"/>
      <c r="Q535" s="10" t="s">
        <v>124</v>
      </c>
      <c r="R535" s="11"/>
      <c r="S535" s="10"/>
      <c r="T535" s="10"/>
      <c r="U535" s="10"/>
      <c r="V535" s="22"/>
      <c r="W535" s="10"/>
      <c r="X535" s="10"/>
      <c r="Y535" s="10"/>
      <c r="Z535" s="22"/>
      <c r="AA535" s="22"/>
      <c r="AB535" s="118">
        <v>2</v>
      </c>
      <c r="AD535" s="99">
        <v>44537</v>
      </c>
      <c r="AE535" s="108">
        <v>44543</v>
      </c>
      <c r="AG535" s="14">
        <v>44604</v>
      </c>
      <c r="AH535" s="2">
        <f t="shared" si="69"/>
        <v>2200000</v>
      </c>
      <c r="AI535" s="113">
        <v>4400000</v>
      </c>
      <c r="AJ535" t="s">
        <v>4935</v>
      </c>
      <c r="AK535" s="2" t="s">
        <v>129</v>
      </c>
      <c r="AL535" s="10">
        <v>739</v>
      </c>
      <c r="AM535" s="2" t="s">
        <v>4936</v>
      </c>
      <c r="AN535" s="145">
        <v>44540</v>
      </c>
      <c r="AO535" s="10" t="s">
        <v>131</v>
      </c>
      <c r="AP535" s="24" t="s">
        <v>3180</v>
      </c>
      <c r="AQ535" s="24">
        <v>3</v>
      </c>
      <c r="AR535" s="10">
        <f>IFERROR(VLOOKUP(AQ535,PROGRAMAS!D265:E322,2,0), )</f>
        <v>0</v>
      </c>
      <c r="AS535" s="10">
        <v>40</v>
      </c>
      <c r="AT535" s="10" t="str">
        <f>IFERROR(VLOOKUP(AS535,PROGRAMAS!B2:C59,2,0), )</f>
        <v>Más mujeres viven una vida libre de violencias, se sienten seguras y acceden con confianza al sistema de justicia</v>
      </c>
      <c r="AU535" s="10">
        <v>2162</v>
      </c>
      <c r="AV535" s="10" t="str">
        <f>IFERROR(VLOOKUP(AU535,PROGRAMAS!G2:I24,2,0), )</f>
        <v>TEUSAQUILLO LOCALIDAD SEGURA PARA LAS MUJERES</v>
      </c>
      <c r="AW535" s="22"/>
      <c r="AX535" s="22"/>
      <c r="AY535" s="22"/>
      <c r="AZ535" s="22"/>
      <c r="BA535" s="22"/>
      <c r="BB535" s="22"/>
      <c r="BC535" s="22"/>
      <c r="BY535" s="113">
        <v>0</v>
      </c>
      <c r="CO535" s="5">
        <f t="shared" si="65"/>
        <v>0</v>
      </c>
      <c r="CP535" s="77">
        <f t="shared" si="66"/>
        <v>0</v>
      </c>
      <c r="CQ535" s="77">
        <f t="shared" si="67"/>
        <v>0</v>
      </c>
      <c r="CR535" s="14">
        <v>44604</v>
      </c>
      <c r="CS535" s="5">
        <f t="shared" si="68"/>
        <v>4400000</v>
      </c>
      <c r="CT535" s="5"/>
      <c r="CU535" s="10"/>
      <c r="CW535" s="10" t="s">
        <v>132</v>
      </c>
      <c r="CX535" s="10" t="s">
        <v>133</v>
      </c>
      <c r="CZ535" s="10" t="s">
        <v>134</v>
      </c>
      <c r="DA535" s="10" t="s">
        <v>3176</v>
      </c>
      <c r="DB535" s="122" t="s">
        <v>4937</v>
      </c>
      <c r="DC535" s="122" t="s">
        <v>4938</v>
      </c>
    </row>
    <row r="536" spans="1:108" ht="16.5" customHeight="1">
      <c r="A536" s="147">
        <v>218</v>
      </c>
      <c r="B536" s="10">
        <v>2021</v>
      </c>
      <c r="C536" s="16" t="s">
        <v>4939</v>
      </c>
      <c r="D536" s="140" t="s">
        <v>4940</v>
      </c>
      <c r="E536" s="194" t="s">
        <v>4941</v>
      </c>
      <c r="G536" s="10" t="s">
        <v>1881</v>
      </c>
      <c r="H536" s="10" t="s">
        <v>1865</v>
      </c>
      <c r="I536" s="10" t="s">
        <v>2078</v>
      </c>
      <c r="J536" s="10" t="s">
        <v>4942</v>
      </c>
      <c r="K536" s="10" t="s">
        <v>4943</v>
      </c>
      <c r="L536" s="10" t="str">
        <f t="shared" si="64"/>
        <v>AMERICAN OUTSOURCING SA___</v>
      </c>
      <c r="M536" s="10" t="s">
        <v>1849</v>
      </c>
      <c r="N536" s="93">
        <v>830068850</v>
      </c>
      <c r="O536" s="132">
        <v>8</v>
      </c>
      <c r="P536" t="s">
        <v>123</v>
      </c>
      <c r="Q536" s="10" t="s">
        <v>1850</v>
      </c>
      <c r="R536" s="10" t="s">
        <v>1851</v>
      </c>
      <c r="S536" s="10"/>
      <c r="T536" s="10" t="s">
        <v>4944</v>
      </c>
      <c r="U536" s="10" t="s">
        <v>122</v>
      </c>
      <c r="V536" s="22">
        <v>80073777</v>
      </c>
      <c r="W536" s="10" t="s">
        <v>1903</v>
      </c>
      <c r="X536" s="10"/>
      <c r="Y536" s="10"/>
      <c r="Z536" s="22">
        <v>4672690</v>
      </c>
      <c r="AA536" s="22"/>
      <c r="AB536" s="118">
        <v>30</v>
      </c>
      <c r="AC536" s="10"/>
      <c r="AD536" s="99">
        <v>44508</v>
      </c>
      <c r="AE536" s="108">
        <v>44539</v>
      </c>
      <c r="AG536" s="14">
        <v>44569</v>
      </c>
      <c r="AH536" s="2">
        <f t="shared" si="69"/>
        <v>2954633.3333333335</v>
      </c>
      <c r="AI536" s="113">
        <v>88639000</v>
      </c>
      <c r="AJ536" t="s">
        <v>4945</v>
      </c>
      <c r="AK536" s="2" t="s">
        <v>129</v>
      </c>
      <c r="AL536" s="10">
        <v>733</v>
      </c>
      <c r="AM536" s="2" t="s">
        <v>4946</v>
      </c>
      <c r="AN536" s="145">
        <v>44537</v>
      </c>
      <c r="AO536" s="10" t="s">
        <v>131</v>
      </c>
      <c r="AP536" s="24" t="s">
        <v>3351</v>
      </c>
      <c r="AQ536" s="24">
        <v>1</v>
      </c>
      <c r="AR536" s="10">
        <f>IFERROR(VLOOKUP(AQ536,PROGRAMAS!D266:E323,2,0), )</f>
        <v>0</v>
      </c>
      <c r="AS536" s="10">
        <v>12</v>
      </c>
      <c r="AT536" s="10" t="str">
        <f>IFERROR(VLOOKUP(AS536,PROGRAMAS!B2:C59,2,0), )</f>
        <v>Educación inicial: Bases sólidas para la vida.</v>
      </c>
      <c r="AU536" s="10">
        <v>2049</v>
      </c>
      <c r="AV536" s="10" t="str">
        <f>IFERROR(VLOOKUP(AU536,PROGRAMAS!G2:I24,2,0), )</f>
        <v>TEUSAQUILLO ENTORNO PROTECTOR PARA LOS NIÑOS Y LAS NIÑAS</v>
      </c>
      <c r="AW536" s="22"/>
      <c r="AX536" s="22">
        <v>1</v>
      </c>
      <c r="AY536" s="22"/>
      <c r="AZ536" s="22">
        <v>1</v>
      </c>
      <c r="BA536" s="22"/>
      <c r="BB536" s="22">
        <v>1</v>
      </c>
      <c r="BC536" s="22"/>
      <c r="BG536" s="71">
        <v>44553</v>
      </c>
      <c r="BK536" s="71">
        <v>44595</v>
      </c>
      <c r="BY536" s="113">
        <v>0</v>
      </c>
      <c r="BZ536" s="24">
        <v>0</v>
      </c>
      <c r="CA536" s="24">
        <v>14</v>
      </c>
      <c r="CB536" s="145">
        <v>44634</v>
      </c>
      <c r="CO536" s="5">
        <f t="shared" si="65"/>
        <v>0</v>
      </c>
      <c r="CP536" s="77">
        <f t="shared" si="66"/>
        <v>0</v>
      </c>
      <c r="CQ536" s="77">
        <f t="shared" si="67"/>
        <v>14</v>
      </c>
      <c r="CR536" s="145">
        <v>44634</v>
      </c>
      <c r="CS536" s="5">
        <f t="shared" si="68"/>
        <v>88639000</v>
      </c>
      <c r="CT536" s="5"/>
      <c r="CU536" s="10"/>
      <c r="CW536" s="10" t="s">
        <v>132</v>
      </c>
      <c r="CX536" s="10" t="s">
        <v>133</v>
      </c>
      <c r="CZ536" s="10" t="s">
        <v>203</v>
      </c>
      <c r="DA536" s="10" t="s">
        <v>4947</v>
      </c>
      <c r="DB536" s="122" t="s">
        <v>4948</v>
      </c>
      <c r="DC536" s="122" t="s">
        <v>4949</v>
      </c>
      <c r="DD536" t="s">
        <v>4950</v>
      </c>
    </row>
    <row r="537" spans="1:108" ht="16.5" customHeight="1">
      <c r="A537" s="147">
        <v>219</v>
      </c>
      <c r="B537" s="10">
        <v>2021</v>
      </c>
      <c r="C537" s="16" t="s">
        <v>4951</v>
      </c>
      <c r="D537" s="140" t="s">
        <v>4952</v>
      </c>
      <c r="E537" s="194" t="s">
        <v>4953</v>
      </c>
      <c r="G537" s="10" t="s">
        <v>1987</v>
      </c>
      <c r="H537" s="10" t="s">
        <v>1865</v>
      </c>
      <c r="I537" s="10" t="s">
        <v>2013</v>
      </c>
      <c r="J537" s="10" t="s">
        <v>4954</v>
      </c>
      <c r="K537" s="10" t="s">
        <v>4955</v>
      </c>
      <c r="L537" s="10" t="str">
        <f t="shared" si="64"/>
        <v>ROOSVELTH MEJIA LOPEZ-CAPACITANDO ANDO___</v>
      </c>
      <c r="M537" s="10" t="s">
        <v>122</v>
      </c>
      <c r="N537" s="93">
        <v>7555234</v>
      </c>
      <c r="O537" s="132"/>
      <c r="P537" t="s">
        <v>4748</v>
      </c>
      <c r="Q537" s="10" t="s">
        <v>124</v>
      </c>
      <c r="R537" s="10"/>
      <c r="S537" s="10"/>
      <c r="T537" s="10"/>
      <c r="U537" s="10"/>
      <c r="V537" s="22"/>
      <c r="W537" s="10"/>
      <c r="X537" s="10"/>
      <c r="Y537" s="10"/>
      <c r="Z537" s="22"/>
      <c r="AA537" s="22"/>
      <c r="AB537" s="118">
        <v>1</v>
      </c>
      <c r="AD537" s="99">
        <v>44539</v>
      </c>
      <c r="AE537" s="108">
        <v>44540</v>
      </c>
      <c r="AG537" s="14">
        <v>44571</v>
      </c>
      <c r="AH537" s="2">
        <f t="shared" si="69"/>
        <v>16170000</v>
      </c>
      <c r="AI537" s="113">
        <v>16170000</v>
      </c>
      <c r="AJ537" t="s">
        <v>4956</v>
      </c>
      <c r="AK537" s="2" t="s">
        <v>791</v>
      </c>
      <c r="AL537" s="10">
        <v>738</v>
      </c>
      <c r="AM537" s="2" t="s">
        <v>4957</v>
      </c>
      <c r="AN537" s="145">
        <v>44540</v>
      </c>
      <c r="AO537" s="10" t="s">
        <v>131</v>
      </c>
      <c r="AP537" s="24" t="s">
        <v>3472</v>
      </c>
      <c r="AQ537" s="24">
        <v>5</v>
      </c>
      <c r="AR537" s="10">
        <f>IFERROR(VLOOKUP(AQ537,PROGRAMAS!D267:E324,2,0), )</f>
        <v>0</v>
      </c>
      <c r="AS537" s="10">
        <v>55</v>
      </c>
      <c r="AT537" s="10" t="str">
        <f>IFERROR(VLOOKUP(AS537,PROGRAMAS!B2:C59,2,0), )</f>
        <v>Fortalecimiento de cultura ciudadana y su institucionalidad</v>
      </c>
      <c r="AU537" s="10">
        <v>2158</v>
      </c>
      <c r="AV537" s="10" t="str">
        <f>IFERROR(VLOOKUP(AU537,PROGRAMAS!G2:I24,2,0), )</f>
        <v>TEUSAQUILLO, UN NUEVO CONTRATO SOCIAL PARA LA PARTICIPACIÓN</v>
      </c>
      <c r="AW537" s="22"/>
      <c r="AX537" s="22"/>
      <c r="AY537" s="22"/>
      <c r="AZ537" s="22"/>
      <c r="BA537" s="22"/>
      <c r="BB537" s="22"/>
      <c r="BC537" s="22"/>
      <c r="BY537" s="113">
        <v>0</v>
      </c>
      <c r="CO537" s="5">
        <f t="shared" si="65"/>
        <v>0</v>
      </c>
      <c r="CP537" s="77">
        <f t="shared" si="66"/>
        <v>0</v>
      </c>
      <c r="CQ537" s="77">
        <f t="shared" si="67"/>
        <v>0</v>
      </c>
      <c r="CR537" s="117">
        <v>44571</v>
      </c>
      <c r="CS537" s="5">
        <f t="shared" si="68"/>
        <v>16170000</v>
      </c>
      <c r="CT537" s="5"/>
      <c r="CU537" s="10"/>
      <c r="CW537" s="10" t="s">
        <v>132</v>
      </c>
      <c r="CX537" s="10" t="s">
        <v>133</v>
      </c>
      <c r="CZ537" s="10" t="s">
        <v>3034</v>
      </c>
      <c r="DA537" s="10" t="s">
        <v>698</v>
      </c>
      <c r="DB537" s="122" t="s">
        <v>4958</v>
      </c>
      <c r="DC537" s="122" t="s">
        <v>648</v>
      </c>
    </row>
    <row r="538" spans="1:108" ht="16.5" customHeight="1">
      <c r="A538" s="147">
        <v>220</v>
      </c>
      <c r="B538" s="10">
        <v>2021</v>
      </c>
      <c r="C538" s="16" t="s">
        <v>4959</v>
      </c>
      <c r="D538" s="140" t="s">
        <v>4960</v>
      </c>
      <c r="E538" s="194" t="s">
        <v>4961</v>
      </c>
      <c r="G538" s="10" t="s">
        <v>1881</v>
      </c>
      <c r="H538" s="10" t="s">
        <v>1865</v>
      </c>
      <c r="I538" s="10" t="s">
        <v>2078</v>
      </c>
      <c r="J538" s="10" t="s">
        <v>4962</v>
      </c>
      <c r="K538" s="10" t="s">
        <v>4963</v>
      </c>
      <c r="L538" s="10" t="str">
        <f t="shared" si="64"/>
        <v>INNVECTOR SAS___</v>
      </c>
      <c r="M538" s="10" t="s">
        <v>1849</v>
      </c>
      <c r="N538" s="93">
        <v>900235103</v>
      </c>
      <c r="O538" s="132">
        <v>5</v>
      </c>
      <c r="P538" t="s">
        <v>123</v>
      </c>
      <c r="Q538" s="10" t="s">
        <v>3998</v>
      </c>
      <c r="R538" s="10" t="s">
        <v>1851</v>
      </c>
      <c r="S538" s="10"/>
      <c r="T538" s="10" t="s">
        <v>4964</v>
      </c>
      <c r="U538" s="10" t="s">
        <v>122</v>
      </c>
      <c r="V538" s="22">
        <v>52702913</v>
      </c>
      <c r="W538" s="10" t="s">
        <v>1918</v>
      </c>
      <c r="X538" s="10"/>
      <c r="Y538" s="10"/>
      <c r="Z538" s="22">
        <v>4813284</v>
      </c>
      <c r="AA538" s="22"/>
      <c r="AB538" s="118">
        <v>3</v>
      </c>
      <c r="AC538" s="10"/>
      <c r="AD538" s="99">
        <v>44544</v>
      </c>
      <c r="AE538" s="108">
        <v>44601</v>
      </c>
      <c r="AG538" s="14">
        <v>44690</v>
      </c>
      <c r="AH538" s="2">
        <f t="shared" si="69"/>
        <v>107697532.66666667</v>
      </c>
      <c r="AI538" s="113">
        <v>323092598</v>
      </c>
      <c r="AJ538" t="s">
        <v>4965</v>
      </c>
      <c r="AK538" s="2" t="s">
        <v>129</v>
      </c>
      <c r="AL538" s="10">
        <v>748</v>
      </c>
      <c r="AM538" s="2" t="s">
        <v>4966</v>
      </c>
      <c r="AN538" s="145">
        <v>44547</v>
      </c>
      <c r="AO538" s="10" t="s">
        <v>131</v>
      </c>
      <c r="AP538" s="24" t="s">
        <v>4967</v>
      </c>
      <c r="AQ538" s="24">
        <v>3</v>
      </c>
      <c r="AR538" s="10">
        <f>IFERROR(VLOOKUP(AQ538,PROGRAMAS!D268:E325,2,0), )</f>
        <v>0</v>
      </c>
      <c r="AS538" s="10">
        <v>48</v>
      </c>
      <c r="AT538" s="10" t="str">
        <f>IFERROR(VLOOKUP(AS538,PROGRAMAS!B2:C59,2,0), )</f>
        <v>Plataforma institucional para la seguridad y justicia</v>
      </c>
      <c r="AU538" s="10">
        <v>2148</v>
      </c>
      <c r="AV538" s="10" t="str">
        <f>IFERROR(VLOOKUP(AU538,PROGRAMAS!G2:I24,2,0), )</f>
        <v>TEUSAQUILLO UNA LOCALIDAD PARA LA PAZ, LA CONCERTACIÓN Y EL CUIDADO</v>
      </c>
      <c r="AW538" s="22"/>
      <c r="AX538" s="22"/>
      <c r="AY538" s="22"/>
      <c r="AZ538" s="22"/>
      <c r="BA538" s="22"/>
      <c r="BB538" s="22"/>
      <c r="BC538" s="22"/>
      <c r="BY538" s="113">
        <v>0</v>
      </c>
      <c r="CO538" s="5">
        <f t="shared" si="65"/>
        <v>0</v>
      </c>
      <c r="CP538" s="77">
        <f t="shared" si="66"/>
        <v>0</v>
      </c>
      <c r="CQ538" s="77">
        <f t="shared" si="67"/>
        <v>0</v>
      </c>
      <c r="CR538" s="14">
        <v>44690</v>
      </c>
      <c r="CS538" s="5">
        <f t="shared" si="68"/>
        <v>323092598</v>
      </c>
      <c r="CT538" s="5"/>
      <c r="CU538" s="10"/>
      <c r="CW538" s="10" t="s">
        <v>132</v>
      </c>
      <c r="CX538" s="10" t="s">
        <v>133</v>
      </c>
      <c r="CZ538" s="10" t="s">
        <v>203</v>
      </c>
      <c r="DA538" s="10" t="s">
        <v>4968</v>
      </c>
      <c r="DB538" s="122" t="s">
        <v>4969</v>
      </c>
      <c r="DC538" s="122" t="s">
        <v>4143</v>
      </c>
    </row>
    <row r="539" spans="1:108" ht="16.5" customHeight="1">
      <c r="A539" s="147">
        <v>221</v>
      </c>
      <c r="B539" s="10">
        <v>2021</v>
      </c>
      <c r="C539" s="16" t="s">
        <v>4970</v>
      </c>
      <c r="D539" s="140" t="s">
        <v>4971</v>
      </c>
      <c r="E539" s="270" t="s">
        <v>4972</v>
      </c>
      <c r="G539" s="10" t="s">
        <v>1987</v>
      </c>
      <c r="H539" s="10" t="s">
        <v>1865</v>
      </c>
      <c r="I539" s="10" t="s">
        <v>2013</v>
      </c>
      <c r="J539" s="10" t="s">
        <v>4973</v>
      </c>
      <c r="K539" s="10" t="s">
        <v>4974</v>
      </c>
      <c r="L539" s="10" t="str">
        <f t="shared" si="64"/>
        <v>FUNDACION PARA EL DESARROLLO INFANTIL SOCIAL Y CULTURAL IWOKE___</v>
      </c>
      <c r="M539" s="10" t="s">
        <v>1849</v>
      </c>
      <c r="N539" s="93">
        <v>900094963</v>
      </c>
      <c r="O539" s="132">
        <v>5</v>
      </c>
      <c r="P539" t="s">
        <v>123</v>
      </c>
      <c r="Q539" s="10" t="s">
        <v>3998</v>
      </c>
      <c r="R539" s="10" t="s">
        <v>1851</v>
      </c>
      <c r="S539" s="10"/>
      <c r="T539" s="10" t="s">
        <v>4975</v>
      </c>
      <c r="U539" s="10" t="s">
        <v>122</v>
      </c>
      <c r="V539" s="22">
        <v>53051978</v>
      </c>
      <c r="W539" s="10" t="s">
        <v>4976</v>
      </c>
      <c r="X539" s="10"/>
      <c r="Y539" s="10"/>
      <c r="Z539" s="22">
        <v>9261146</v>
      </c>
      <c r="AA539" s="22"/>
      <c r="AB539" s="118">
        <v>5</v>
      </c>
      <c r="AD539" s="99">
        <v>44545</v>
      </c>
      <c r="AE539" s="108">
        <v>44601</v>
      </c>
      <c r="AG539" s="14">
        <v>44750</v>
      </c>
      <c r="AH539" s="2">
        <f t="shared" si="69"/>
        <v>91237053.799999997</v>
      </c>
      <c r="AI539" s="113">
        <v>456185269</v>
      </c>
      <c r="AJ539">
        <v>101178438</v>
      </c>
      <c r="AK539" s="2" t="s">
        <v>129</v>
      </c>
      <c r="AL539" s="10">
        <v>754</v>
      </c>
      <c r="AM539" s="2" t="s">
        <v>4977</v>
      </c>
      <c r="AN539" s="145">
        <v>44552</v>
      </c>
      <c r="AO539" s="10" t="s">
        <v>131</v>
      </c>
      <c r="AP539" s="24" t="s">
        <v>3180</v>
      </c>
      <c r="AQ539" s="24">
        <v>3</v>
      </c>
      <c r="AR539" s="10">
        <f>IFERROR(VLOOKUP(AQ539,PROGRAMAS!D269:E326,2,0), )</f>
        <v>0</v>
      </c>
      <c r="AS539" s="10">
        <v>40</v>
      </c>
      <c r="AT539" s="10" t="str">
        <f>IFERROR(VLOOKUP(AS539,PROGRAMAS!B2:C59,2,0), )</f>
        <v>Más mujeres viven una vida libre de violencias, se sienten seguras y acceden con confianza al sistema de justicia</v>
      </c>
      <c r="AU539" s="10">
        <v>2162</v>
      </c>
      <c r="AV539" s="10" t="str">
        <f>IFERROR(VLOOKUP(AU539,PROGRAMAS!G2:I24,2,0), )</f>
        <v>TEUSAQUILLO LOCALIDAD SEGURA PARA LAS MUJERES</v>
      </c>
      <c r="AW539" s="22"/>
      <c r="AX539" s="22">
        <v>1</v>
      </c>
      <c r="AY539" s="22"/>
      <c r="AZ539" s="22">
        <v>1</v>
      </c>
      <c r="BA539" s="22"/>
      <c r="BB539" s="22"/>
      <c r="BC539" s="22"/>
      <c r="BG539" s="71">
        <v>44721</v>
      </c>
      <c r="BK539" s="71">
        <v>44753</v>
      </c>
      <c r="BY539" s="113">
        <v>0</v>
      </c>
      <c r="BZ539" s="24">
        <v>1</v>
      </c>
      <c r="CA539" s="24">
        <v>2</v>
      </c>
      <c r="CB539" s="145">
        <v>44816</v>
      </c>
      <c r="CO539" s="5">
        <f t="shared" si="65"/>
        <v>0</v>
      </c>
      <c r="CP539" s="77">
        <v>1</v>
      </c>
      <c r="CQ539" s="77">
        <v>2</v>
      </c>
      <c r="CR539" s="117">
        <v>44816</v>
      </c>
      <c r="CS539" s="5">
        <f t="shared" si="68"/>
        <v>456185269</v>
      </c>
      <c r="CT539" s="5"/>
      <c r="CU539" s="10"/>
      <c r="CW539" s="10" t="s">
        <v>132</v>
      </c>
      <c r="CX539" s="10" t="s">
        <v>133</v>
      </c>
      <c r="CZ539" s="10" t="s">
        <v>203</v>
      </c>
      <c r="DA539" s="10" t="s">
        <v>4978</v>
      </c>
      <c r="DB539" s="122" t="s">
        <v>4979</v>
      </c>
      <c r="DC539" s="122" t="s">
        <v>648</v>
      </c>
    </row>
    <row r="540" spans="1:108" ht="16.5" customHeight="1">
      <c r="A540" s="147" t="s">
        <v>2312</v>
      </c>
      <c r="B540" s="10">
        <v>2021</v>
      </c>
      <c r="C540" s="16" t="s">
        <v>4980</v>
      </c>
      <c r="D540" s="140" t="s">
        <v>4981</v>
      </c>
      <c r="E540" s="90" t="s">
        <v>4982</v>
      </c>
      <c r="G540" s="10" t="s">
        <v>1881</v>
      </c>
      <c r="H540" s="10" t="s">
        <v>1882</v>
      </c>
      <c r="I540" s="10" t="s">
        <v>1883</v>
      </c>
      <c r="J540" s="10" t="s">
        <v>4983</v>
      </c>
      <c r="K540" s="10" t="s">
        <v>4984</v>
      </c>
      <c r="L540" s="10" t="str">
        <f t="shared" si="64"/>
        <v>CARLOS GONZALEZ GIL___</v>
      </c>
      <c r="M540" s="10" t="s">
        <v>122</v>
      </c>
      <c r="N540" s="93">
        <v>79040169</v>
      </c>
      <c r="O540" s="132"/>
      <c r="P540" t="s">
        <v>123</v>
      </c>
      <c r="Q540" s="10" t="s">
        <v>124</v>
      </c>
      <c r="R540" s="10" t="s">
        <v>1851</v>
      </c>
      <c r="S540" s="10"/>
      <c r="T540" s="10" t="s">
        <v>4984</v>
      </c>
      <c r="U540" s="10" t="s">
        <v>122</v>
      </c>
      <c r="V540" s="93">
        <v>79040169</v>
      </c>
      <c r="W540" s="10" t="s">
        <v>4985</v>
      </c>
      <c r="X540" s="10"/>
      <c r="Y540" s="10"/>
      <c r="Z540" s="22">
        <v>3228539709</v>
      </c>
      <c r="AA540" s="22">
        <v>5</v>
      </c>
      <c r="AB540" s="118">
        <v>0</v>
      </c>
      <c r="AC540">
        <v>15</v>
      </c>
      <c r="AD540" s="99">
        <v>44559</v>
      </c>
      <c r="AE540" s="108">
        <v>44606</v>
      </c>
      <c r="AG540" s="14">
        <v>44617</v>
      </c>
      <c r="AH540" s="2">
        <f t="shared" si="69"/>
        <v>0</v>
      </c>
      <c r="AI540" s="113">
        <v>2495300</v>
      </c>
      <c r="AJ540" s="47"/>
      <c r="AK540" s="149"/>
      <c r="AL540" s="10">
        <v>781</v>
      </c>
      <c r="AM540" s="2" t="s">
        <v>4986</v>
      </c>
      <c r="AN540" s="145">
        <v>44560</v>
      </c>
      <c r="AO540" s="10" t="s">
        <v>1856</v>
      </c>
      <c r="AP540" s="24" t="s">
        <v>4987</v>
      </c>
      <c r="AQ540" s="24" t="s">
        <v>1857</v>
      </c>
      <c r="AR540" s="10">
        <f>IFERROR(VLOOKUP(AQ540,PROGRAMAS!D270:E327,2,0), )</f>
        <v>0</v>
      </c>
      <c r="AS540" s="10">
        <v>0</v>
      </c>
      <c r="AT540" s="10">
        <f>IFERROR(VLOOKUP(AS540,PROGRAMAS!B2:C59,2,0), )</f>
        <v>0</v>
      </c>
      <c r="AU540" s="10">
        <v>0</v>
      </c>
      <c r="AV540" s="10">
        <f>IFERROR(VLOOKUP(AU540,PROGRAMAS!G2:I24,2,0), )</f>
        <v>0</v>
      </c>
      <c r="AW540" s="22"/>
      <c r="AX540" s="22"/>
      <c r="AY540" s="22"/>
      <c r="AZ540" s="22"/>
      <c r="BA540" s="22"/>
      <c r="BB540" s="22"/>
      <c r="BC540" s="22"/>
      <c r="BY540" s="113">
        <v>0</v>
      </c>
      <c r="CE540" s="2">
        <v>0</v>
      </c>
      <c r="CK540" s="2">
        <v>0</v>
      </c>
      <c r="CO540" s="5">
        <f t="shared" si="65"/>
        <v>0</v>
      </c>
      <c r="CP540" s="77">
        <f t="shared" si="66"/>
        <v>0</v>
      </c>
      <c r="CQ540" s="77">
        <f t="shared" si="67"/>
        <v>0</v>
      </c>
      <c r="CR540" s="14">
        <v>44617</v>
      </c>
      <c r="CS540" s="5">
        <f t="shared" si="68"/>
        <v>2495300</v>
      </c>
      <c r="CT540" s="5"/>
      <c r="CU540" s="10"/>
      <c r="CW540" s="10" t="s">
        <v>132</v>
      </c>
      <c r="CX540" s="10" t="s">
        <v>133</v>
      </c>
      <c r="CZ540" s="10" t="s">
        <v>134</v>
      </c>
      <c r="DA540" s="10" t="s">
        <v>4518</v>
      </c>
      <c r="DB540" s="122" t="s">
        <v>4988</v>
      </c>
      <c r="DC540" s="122" t="s">
        <v>4989</v>
      </c>
    </row>
    <row r="541" spans="1:108" ht="16.5" customHeight="1">
      <c r="A541" s="147">
        <v>223</v>
      </c>
      <c r="B541" s="10">
        <v>2021</v>
      </c>
      <c r="C541" s="16" t="s">
        <v>4990</v>
      </c>
      <c r="D541" s="140" t="s">
        <v>4991</v>
      </c>
      <c r="E541" s="194" t="s">
        <v>4992</v>
      </c>
      <c r="G541" s="10" t="s">
        <v>1987</v>
      </c>
      <c r="H541" s="10" t="s">
        <v>118</v>
      </c>
      <c r="I541" s="10" t="s">
        <v>119</v>
      </c>
      <c r="J541" s="10" t="s">
        <v>4993</v>
      </c>
      <c r="K541" s="10" t="s">
        <v>4456</v>
      </c>
      <c r="L541" s="10" t="str">
        <f t="shared" si="64"/>
        <v>SOCIEDAD COLOMBIANA DE INGENIEROS___</v>
      </c>
      <c r="M541" s="10" t="s">
        <v>1849</v>
      </c>
      <c r="N541" s="93">
        <v>860008582</v>
      </c>
      <c r="O541" s="132">
        <v>1</v>
      </c>
      <c r="P541" t="s">
        <v>123</v>
      </c>
      <c r="Q541" s="10" t="s">
        <v>1850</v>
      </c>
      <c r="R541" s="10" t="s">
        <v>1851</v>
      </c>
      <c r="S541" s="10"/>
      <c r="T541" s="10" t="s">
        <v>4994</v>
      </c>
      <c r="U541" s="10" t="s">
        <v>122</v>
      </c>
      <c r="V541" s="22">
        <v>3229447</v>
      </c>
      <c r="W541" s="10" t="s">
        <v>4976</v>
      </c>
      <c r="X541" s="10"/>
      <c r="Y541" s="10"/>
      <c r="Z541" s="22">
        <v>5550520</v>
      </c>
      <c r="AA541" s="22"/>
      <c r="AB541" s="118">
        <v>6.66</v>
      </c>
      <c r="AC541" s="10"/>
      <c r="AD541" s="99">
        <v>44554</v>
      </c>
      <c r="AE541" s="108">
        <v>44561</v>
      </c>
      <c r="AG541" s="14">
        <v>44914</v>
      </c>
      <c r="AH541" s="2">
        <f t="shared" si="69"/>
        <v>143353903.9039039</v>
      </c>
      <c r="AI541" s="113">
        <v>954737000</v>
      </c>
      <c r="AJ541" t="s">
        <v>4995</v>
      </c>
      <c r="AK541" s="2" t="s">
        <v>129</v>
      </c>
      <c r="AL541" s="10">
        <v>744</v>
      </c>
      <c r="AM541" s="2" t="s">
        <v>4996</v>
      </c>
      <c r="AN541" s="145">
        <v>44556</v>
      </c>
      <c r="AO541" s="10" t="s">
        <v>131</v>
      </c>
      <c r="AP541" s="24" t="s">
        <v>3210</v>
      </c>
      <c r="AQ541" s="24">
        <v>5</v>
      </c>
      <c r="AR541" s="10">
        <f>IFERROR(VLOOKUP(AQ541,PROGRAMAS!D271:E328,2,0), )</f>
        <v>0</v>
      </c>
      <c r="AS541" s="10">
        <v>57</v>
      </c>
      <c r="AT541" s="10" t="str">
        <f>IFERROR(VLOOKUP(AS541,PROGRAMAS!B2:C59,2,0), )</f>
        <v>Gestión pública local</v>
      </c>
      <c r="AU541" s="10">
        <v>2169</v>
      </c>
      <c r="AV541" s="10" t="str">
        <f>IFERROR(VLOOKUP(AU541,PROGRAMAS!G2:I24,2,0), )</f>
        <v>FORTALECIMIENTO INSTITUCIONAL Y RENDICIÓN DE CUENTAS</v>
      </c>
      <c r="AW541" s="22"/>
      <c r="AX541" s="22">
        <v>1</v>
      </c>
      <c r="AY541" s="22"/>
      <c r="AZ541" s="22">
        <v>1</v>
      </c>
      <c r="BA541" s="22"/>
      <c r="BB541" s="22"/>
      <c r="BC541" s="22"/>
      <c r="BG541" s="71">
        <v>44677</v>
      </c>
      <c r="BK541" s="71">
        <v>44692</v>
      </c>
      <c r="BY541" s="113">
        <v>0</v>
      </c>
      <c r="CA541" s="24">
        <v>20</v>
      </c>
      <c r="CB541" s="145">
        <v>44808</v>
      </c>
      <c r="CO541" s="5">
        <f t="shared" si="65"/>
        <v>0</v>
      </c>
      <c r="CP541" s="77">
        <f t="shared" si="66"/>
        <v>0</v>
      </c>
      <c r="CQ541" s="77">
        <f t="shared" si="67"/>
        <v>20</v>
      </c>
      <c r="CR541" s="117">
        <v>44808</v>
      </c>
      <c r="CS541" s="5">
        <f t="shared" si="68"/>
        <v>954737000</v>
      </c>
      <c r="CT541" s="5"/>
      <c r="CU541" s="10"/>
      <c r="CW541" s="10" t="s">
        <v>132</v>
      </c>
      <c r="CX541" s="10" t="s">
        <v>133</v>
      </c>
      <c r="CZ541" s="10" t="s">
        <v>217</v>
      </c>
      <c r="DA541" s="10" t="s">
        <v>4997</v>
      </c>
      <c r="DB541" s="122" t="s">
        <v>4998</v>
      </c>
      <c r="DC541" s="122" t="s">
        <v>4999</v>
      </c>
    </row>
    <row r="542" spans="1:108" ht="16.5" customHeight="1">
      <c r="A542" s="147">
        <v>224</v>
      </c>
      <c r="B542" s="10">
        <v>2021</v>
      </c>
      <c r="C542" s="16" t="s">
        <v>5000</v>
      </c>
      <c r="D542" s="140" t="s">
        <v>5001</v>
      </c>
      <c r="E542" s="202" t="s">
        <v>5002</v>
      </c>
      <c r="G542" s="10" t="s">
        <v>1987</v>
      </c>
      <c r="H542" s="10" t="s">
        <v>1939</v>
      </c>
      <c r="I542" s="10" t="s">
        <v>1883</v>
      </c>
      <c r="J542" s="6" t="s">
        <v>5003</v>
      </c>
      <c r="K542" s="10" t="s">
        <v>5004</v>
      </c>
      <c r="L542" s="10" t="str">
        <f t="shared" si="64"/>
        <v>CONSORCIO MALLA VIAL CYZ CONSTRUCCIONES Y PAVIMENTOS AM SA -AYO GORKHALI INVESTMENTS SAS___</v>
      </c>
      <c r="M542" s="10" t="s">
        <v>1849</v>
      </c>
      <c r="N542" s="93">
        <v>901552614</v>
      </c>
      <c r="O542" s="132">
        <v>9</v>
      </c>
      <c r="P542" t="s">
        <v>123</v>
      </c>
      <c r="Q542" s="10" t="s">
        <v>2031</v>
      </c>
      <c r="R542" s="10" t="s">
        <v>1851</v>
      </c>
      <c r="S542" s="10"/>
      <c r="T542" s="10" t="s">
        <v>5005</v>
      </c>
      <c r="U542" s="10" t="s">
        <v>122</v>
      </c>
      <c r="V542" s="22">
        <v>79914574</v>
      </c>
      <c r="W542" s="10" t="s">
        <v>5006</v>
      </c>
      <c r="X542" s="10"/>
      <c r="Y542" s="10"/>
      <c r="Z542" s="22">
        <v>9372004</v>
      </c>
      <c r="AA542" s="22"/>
      <c r="AB542" s="118">
        <v>3</v>
      </c>
      <c r="AD542" s="99">
        <v>44553</v>
      </c>
      <c r="AE542" s="108">
        <v>44594</v>
      </c>
      <c r="AG542" s="14">
        <v>44682</v>
      </c>
      <c r="AH542" s="2">
        <f t="shared" si="69"/>
        <v>344979774</v>
      </c>
      <c r="AI542" s="113">
        <v>1034939322</v>
      </c>
      <c r="AJ542" t="s">
        <v>5007</v>
      </c>
      <c r="AK542" s="2" t="s">
        <v>791</v>
      </c>
      <c r="AL542" s="10">
        <v>601</v>
      </c>
      <c r="AM542" s="2" t="s">
        <v>5008</v>
      </c>
      <c r="AN542" s="145">
        <v>44683</v>
      </c>
      <c r="AO542" s="10" t="s">
        <v>131</v>
      </c>
      <c r="AP542" s="24" t="s">
        <v>5009</v>
      </c>
      <c r="AQ542" s="24">
        <v>4</v>
      </c>
      <c r="AR542" s="10">
        <f>IFERROR(VLOOKUP(AQ542,PROGRAMAS!D272:E329,2,0), )</f>
        <v>0</v>
      </c>
      <c r="AS542" s="10">
        <v>49</v>
      </c>
      <c r="AT542" s="10" t="str">
        <f>IFERROR(VLOOKUP(AS542,PROGRAMAS!B2:C59,2,0), )</f>
        <v>Movilidad segura, sostenible y accesible</v>
      </c>
      <c r="AU542" s="10">
        <v>2154</v>
      </c>
      <c r="AV542" s="10" t="str">
        <f>IFERROR(VLOOKUP(AU542,PROGRAMAS!G2:I24,2,0), )</f>
        <v>TEUSAQUILLO MEJOR CON LA MALLA VIAL Y ESPACIO PÚBLICO</v>
      </c>
      <c r="AW542" s="22">
        <v>2</v>
      </c>
      <c r="AX542" s="22">
        <v>2</v>
      </c>
      <c r="AY542" s="22"/>
      <c r="AZ542" s="22">
        <v>1</v>
      </c>
      <c r="BA542" s="22"/>
      <c r="BB542" s="22">
        <v>1</v>
      </c>
      <c r="BC542" s="22"/>
      <c r="BG542" s="71">
        <v>44713</v>
      </c>
      <c r="BK542" s="71">
        <v>44750</v>
      </c>
      <c r="BY542" s="113">
        <v>70588823</v>
      </c>
      <c r="BZ542" s="24">
        <v>1</v>
      </c>
      <c r="CA542" s="24">
        <v>0</v>
      </c>
      <c r="CB542" s="145">
        <v>44713</v>
      </c>
      <c r="CE542" s="113">
        <v>123182270</v>
      </c>
      <c r="CF542" s="24">
        <v>1</v>
      </c>
      <c r="CG542" s="24">
        <v>0</v>
      </c>
      <c r="CH542" s="145">
        <v>44781</v>
      </c>
      <c r="CO542" s="5">
        <f t="shared" si="65"/>
        <v>193771093</v>
      </c>
      <c r="CP542" s="77">
        <f t="shared" si="66"/>
        <v>2</v>
      </c>
      <c r="CQ542" s="77">
        <f t="shared" si="67"/>
        <v>0</v>
      </c>
      <c r="CR542" s="117">
        <v>44781</v>
      </c>
      <c r="CS542" s="5">
        <f t="shared" si="68"/>
        <v>1228710415</v>
      </c>
      <c r="CT542" s="5"/>
      <c r="CU542" s="10"/>
      <c r="CW542" s="10" t="s">
        <v>132</v>
      </c>
      <c r="CX542" s="10" t="s">
        <v>133</v>
      </c>
      <c r="CZ542" s="10" t="s">
        <v>203</v>
      </c>
      <c r="DD542" t="s">
        <v>5010</v>
      </c>
    </row>
    <row r="543" spans="1:108" ht="16.5" customHeight="1">
      <c r="A543" s="147">
        <v>225</v>
      </c>
      <c r="B543" s="10">
        <v>2021</v>
      </c>
      <c r="C543" s="16" t="s">
        <v>5011</v>
      </c>
      <c r="D543" s="140" t="s">
        <v>5012</v>
      </c>
      <c r="E543" s="202" t="s">
        <v>5013</v>
      </c>
      <c r="G543" s="10" t="s">
        <v>1964</v>
      </c>
      <c r="H543" s="10" t="s">
        <v>1939</v>
      </c>
      <c r="I543" s="10" t="s">
        <v>1883</v>
      </c>
      <c r="J543" s="10" t="s">
        <v>5014</v>
      </c>
      <c r="K543" s="10" t="s">
        <v>5015</v>
      </c>
      <c r="L543" s="10" t="str">
        <f t="shared" si="64"/>
        <v>GERMAN RAMIREZ BARBOSA___</v>
      </c>
      <c r="M543" s="10" t="s">
        <v>1849</v>
      </c>
      <c r="N543" s="93">
        <v>19342296</v>
      </c>
      <c r="O543" s="132">
        <v>1</v>
      </c>
      <c r="P543" t="s">
        <v>123</v>
      </c>
      <c r="Q543" s="10" t="s">
        <v>2031</v>
      </c>
      <c r="R543" s="10" t="s">
        <v>1851</v>
      </c>
      <c r="S543" s="10"/>
      <c r="T543" s="10" t="s">
        <v>5015</v>
      </c>
      <c r="U543" s="10" t="s">
        <v>122</v>
      </c>
      <c r="V543" s="22">
        <v>19342296</v>
      </c>
      <c r="W543" s="10" t="s">
        <v>4985</v>
      </c>
      <c r="X543" s="10"/>
      <c r="Y543" s="10"/>
      <c r="Z543" s="22">
        <v>2139043</v>
      </c>
      <c r="AA543" s="22"/>
      <c r="AB543" s="118">
        <v>4</v>
      </c>
      <c r="AC543" s="10"/>
      <c r="AD543" s="99">
        <v>44558</v>
      </c>
      <c r="AE543" s="108">
        <v>44596</v>
      </c>
      <c r="AG543" s="14">
        <v>44715</v>
      </c>
      <c r="AH543" s="2">
        <f t="shared" si="69"/>
        <v>115054500</v>
      </c>
      <c r="AI543" s="113">
        <v>460218000</v>
      </c>
      <c r="AJ543" t="s">
        <v>5016</v>
      </c>
      <c r="AK543" s="2" t="s">
        <v>252</v>
      </c>
      <c r="AL543" s="10">
        <v>787</v>
      </c>
      <c r="AM543" s="2" t="s">
        <v>5017</v>
      </c>
      <c r="AN543" s="145">
        <v>44561</v>
      </c>
      <c r="AO543" s="10" t="s">
        <v>131</v>
      </c>
      <c r="AP543" s="24" t="s">
        <v>3689</v>
      </c>
      <c r="AQ543" s="24">
        <v>2</v>
      </c>
      <c r="AR543" s="10">
        <f>IFERROR(VLOOKUP(AQ543,PROGRAMAS!D273:E330,2,0), )</f>
        <v>0</v>
      </c>
      <c r="AS543" s="10">
        <v>33</v>
      </c>
      <c r="AT543" s="10" t="str">
        <f>IFERROR(VLOOKUP(AS543,PROGRAMAS!B2:C59,2,0), )</f>
        <v>Más árboles y más y mejor espacio público</v>
      </c>
      <c r="AU543" s="10">
        <v>2139</v>
      </c>
      <c r="AV543" s="10" t="str">
        <f>IFERROR(VLOOKUP(AU543,PROGRAMAS!G2:I24,2,0), )</f>
        <v>TEUSAQUILLO CON PARQUES PARA DISFRUTAR</v>
      </c>
      <c r="AW543" s="22"/>
      <c r="AX543" s="22">
        <v>1</v>
      </c>
      <c r="AY543" s="22"/>
      <c r="AZ543" s="22">
        <v>1</v>
      </c>
      <c r="BA543" s="22"/>
      <c r="BB543" s="22"/>
      <c r="BC543" s="22"/>
      <c r="BG543" s="71">
        <v>44715</v>
      </c>
      <c r="BK543" s="71">
        <v>44735</v>
      </c>
      <c r="BY543" s="113">
        <v>0</v>
      </c>
      <c r="BZ543" s="24">
        <v>0</v>
      </c>
      <c r="CA543" s="24">
        <v>15</v>
      </c>
      <c r="CB543" s="145">
        <v>44750</v>
      </c>
      <c r="CO543" s="5">
        <f t="shared" si="65"/>
        <v>0</v>
      </c>
      <c r="CP543" s="77">
        <f t="shared" si="66"/>
        <v>0</v>
      </c>
      <c r="CQ543" s="77">
        <f t="shared" si="67"/>
        <v>15</v>
      </c>
      <c r="CR543" s="145">
        <v>44750</v>
      </c>
      <c r="CS543" s="5">
        <f t="shared" si="68"/>
        <v>460218000</v>
      </c>
      <c r="CT543" s="5"/>
      <c r="CU543" s="10"/>
      <c r="CW543" s="10" t="s">
        <v>132</v>
      </c>
      <c r="CX543" s="10" t="s">
        <v>133</v>
      </c>
      <c r="CZ543" s="10" t="s">
        <v>217</v>
      </c>
    </row>
    <row r="544" spans="1:108" ht="16.5" customHeight="1">
      <c r="A544" s="147">
        <v>226</v>
      </c>
      <c r="B544" s="10">
        <v>2021</v>
      </c>
      <c r="C544" s="16" t="s">
        <v>5018</v>
      </c>
      <c r="D544" s="140" t="s">
        <v>5019</v>
      </c>
      <c r="E544" s="203" t="s">
        <v>5020</v>
      </c>
      <c r="G544" s="10" t="s">
        <v>2026</v>
      </c>
      <c r="H544" s="10" t="s">
        <v>2027</v>
      </c>
      <c r="I544" s="10" t="s">
        <v>1883</v>
      </c>
      <c r="J544" s="10" t="s">
        <v>5021</v>
      </c>
      <c r="K544" s="10" t="s">
        <v>5022</v>
      </c>
      <c r="L544" s="10" t="str">
        <f t="shared" si="64"/>
        <v>J MELO INGENIERIA DE PROYECTOS SAS___</v>
      </c>
      <c r="M544" s="10" t="s">
        <v>1849</v>
      </c>
      <c r="N544" s="93">
        <v>900866325</v>
      </c>
      <c r="O544" s="132">
        <v>1</v>
      </c>
      <c r="P544" t="s">
        <v>123</v>
      </c>
      <c r="Q544" s="10" t="s">
        <v>2031</v>
      </c>
      <c r="R544" s="10" t="s">
        <v>1851</v>
      </c>
      <c r="S544" s="10"/>
      <c r="T544" s="6" t="s">
        <v>5023</v>
      </c>
      <c r="U544" s="10" t="s">
        <v>122</v>
      </c>
      <c r="V544" s="22">
        <v>84084521</v>
      </c>
      <c r="W544" s="10" t="s">
        <v>4172</v>
      </c>
      <c r="X544" s="10"/>
      <c r="Y544" s="10"/>
      <c r="Z544" s="22">
        <v>3203659473</v>
      </c>
      <c r="AA544" s="22"/>
      <c r="AB544" s="118">
        <v>4</v>
      </c>
      <c r="AD544" s="99">
        <v>44558</v>
      </c>
      <c r="AE544" s="108">
        <v>44594</v>
      </c>
      <c r="AH544" s="2">
        <f t="shared" si="69"/>
        <v>24100000</v>
      </c>
      <c r="AI544" s="113">
        <v>96400000</v>
      </c>
      <c r="AL544" s="10"/>
      <c r="AO544" s="10" t="s">
        <v>131</v>
      </c>
      <c r="AR544" s="10">
        <f>IFERROR(VLOOKUP(AQ544,PROGRAMAS!D274:E331,2,0), )</f>
        <v>0</v>
      </c>
      <c r="AS544" s="10">
        <v>49</v>
      </c>
      <c r="AT544" s="10" t="str">
        <f>IFERROR(VLOOKUP(AS544,PROGRAMAS!B2:C59,2,0), )</f>
        <v>Movilidad segura, sostenible y accesible</v>
      </c>
      <c r="AU544" s="10">
        <v>2154</v>
      </c>
      <c r="AV544" s="10" t="str">
        <f>IFERROR(VLOOKUP(AU544,PROGRAMAS!G2:I24,2,0), )</f>
        <v>TEUSAQUILLO MEJOR CON LA MALLA VIAL Y ESPACIO PÚBLICO</v>
      </c>
      <c r="AW544" s="22">
        <v>2</v>
      </c>
      <c r="AX544" s="22">
        <v>2</v>
      </c>
      <c r="AY544" s="22"/>
      <c r="AZ544" s="22">
        <v>1</v>
      </c>
      <c r="BA544" s="22"/>
      <c r="BB544" s="22"/>
      <c r="BC544" s="22"/>
      <c r="BG544" s="71">
        <v>44713</v>
      </c>
      <c r="BK544" s="71">
        <v>44750</v>
      </c>
      <c r="BY544" s="113">
        <v>29411177</v>
      </c>
      <c r="BZ544" s="24">
        <v>1</v>
      </c>
      <c r="CA544" s="24">
        <v>0</v>
      </c>
      <c r="CB544" s="145">
        <v>44743</v>
      </c>
      <c r="CE544" s="2">
        <v>24046015</v>
      </c>
      <c r="CF544" s="24">
        <v>1</v>
      </c>
      <c r="CG544" s="24">
        <v>0</v>
      </c>
      <c r="CH544" s="145">
        <v>44812</v>
      </c>
      <c r="CO544" s="5">
        <f t="shared" si="65"/>
        <v>53457192</v>
      </c>
      <c r="CP544" s="77">
        <f t="shared" si="66"/>
        <v>2</v>
      </c>
      <c r="CQ544" s="77">
        <f t="shared" si="67"/>
        <v>0</v>
      </c>
      <c r="CS544" s="5">
        <f t="shared" si="68"/>
        <v>149857192</v>
      </c>
      <c r="CT544" s="5"/>
      <c r="CU544" s="10"/>
      <c r="DA544" s="10" t="s">
        <v>1032</v>
      </c>
      <c r="DB544" s="122" t="s">
        <v>5024</v>
      </c>
      <c r="DC544" s="122" t="s">
        <v>5025</v>
      </c>
    </row>
    <row r="545" spans="1:107" ht="16.5" customHeight="1">
      <c r="A545" s="119">
        <v>227</v>
      </c>
      <c r="B545" s="10">
        <v>2021</v>
      </c>
      <c r="C545" s="16" t="s">
        <v>5026</v>
      </c>
      <c r="D545" s="140" t="s">
        <v>5027</v>
      </c>
      <c r="E545" s="203" t="s">
        <v>5028</v>
      </c>
      <c r="G545" s="10" t="s">
        <v>2026</v>
      </c>
      <c r="H545" s="10" t="s">
        <v>2027</v>
      </c>
      <c r="I545" s="10" t="s">
        <v>1883</v>
      </c>
      <c r="J545" s="10" t="s">
        <v>5029</v>
      </c>
      <c r="K545" s="10" t="s">
        <v>5030</v>
      </c>
      <c r="L545" s="10" t="str">
        <f t="shared" si="64"/>
        <v>DAN  SOLUCIONES E INGENIERIA___</v>
      </c>
      <c r="M545" s="10" t="s">
        <v>1849</v>
      </c>
      <c r="N545" s="93">
        <v>900503599</v>
      </c>
      <c r="O545" s="132">
        <v>3</v>
      </c>
      <c r="Q545" s="10" t="s">
        <v>2031</v>
      </c>
      <c r="R545" s="10" t="s">
        <v>1851</v>
      </c>
      <c r="S545" s="10"/>
      <c r="T545" s="10"/>
      <c r="U545" s="10"/>
      <c r="V545" s="22"/>
      <c r="W545" s="10"/>
      <c r="X545" s="10"/>
      <c r="Y545" s="10"/>
      <c r="Z545" s="22"/>
      <c r="AA545" s="22"/>
      <c r="AB545" s="118">
        <v>4</v>
      </c>
      <c r="AC545" s="10"/>
      <c r="AD545" s="99">
        <v>44558</v>
      </c>
      <c r="AE545" s="108">
        <v>44596</v>
      </c>
      <c r="AH545" s="2">
        <f t="shared" si="69"/>
        <v>7873875</v>
      </c>
      <c r="AI545" s="113">
        <v>31495500</v>
      </c>
      <c r="AL545" s="10"/>
      <c r="AO545" s="10" t="s">
        <v>131</v>
      </c>
      <c r="AR545" s="10">
        <f>IFERROR(VLOOKUP(AQ545,PROGRAMAS!D275:E332,2,0), )</f>
        <v>0</v>
      </c>
      <c r="AS545" s="10">
        <v>33</v>
      </c>
      <c r="AT545" s="10" t="str">
        <f>IFERROR(VLOOKUP(AS545,PROGRAMAS!B2:C59,2,0), )</f>
        <v>Más árboles y más y mejor espacio público</v>
      </c>
      <c r="AU545" s="10">
        <v>2139</v>
      </c>
      <c r="AV545" s="10" t="str">
        <f>IFERROR(VLOOKUP(AU545,PROGRAMAS!G2:I24,2,0), )</f>
        <v>TEUSAQUILLO CON PARQUES PARA DISFRUTAR</v>
      </c>
      <c r="AW545" s="22"/>
      <c r="AX545" s="22">
        <v>1</v>
      </c>
      <c r="AY545" s="22"/>
      <c r="AZ545" s="22">
        <v>1</v>
      </c>
      <c r="BA545" s="22"/>
      <c r="BB545" s="22"/>
      <c r="BC545" s="22"/>
      <c r="BG545" s="71">
        <v>44715</v>
      </c>
      <c r="BK545" s="71">
        <v>44735</v>
      </c>
      <c r="BY545" s="113">
        <v>0</v>
      </c>
      <c r="BZ545" s="24">
        <v>0</v>
      </c>
      <c r="CA545" s="24">
        <v>15</v>
      </c>
      <c r="CB545" s="145">
        <v>44750</v>
      </c>
      <c r="CO545" s="5">
        <f t="shared" si="65"/>
        <v>0</v>
      </c>
      <c r="CP545" s="77">
        <f t="shared" si="66"/>
        <v>0</v>
      </c>
      <c r="CQ545" s="77">
        <f t="shared" si="67"/>
        <v>15</v>
      </c>
      <c r="CS545" s="5">
        <f t="shared" si="68"/>
        <v>31495500</v>
      </c>
      <c r="CT545" s="5"/>
      <c r="CU545" s="10"/>
      <c r="DA545" s="10" t="s">
        <v>1563</v>
      </c>
      <c r="DB545" s="122" t="s">
        <v>5031</v>
      </c>
      <c r="DC545" s="122" t="s">
        <v>4143</v>
      </c>
    </row>
    <row r="546" spans="1:107" ht="16.5" customHeight="1">
      <c r="A546" s="119">
        <v>228</v>
      </c>
      <c r="B546" s="10">
        <v>2021</v>
      </c>
      <c r="C546" s="16" t="s">
        <v>5032</v>
      </c>
      <c r="D546" s="140" t="s">
        <v>5033</v>
      </c>
      <c r="E546" s="203" t="s">
        <v>5034</v>
      </c>
      <c r="G546" s="10" t="s">
        <v>1987</v>
      </c>
      <c r="H546" s="10" t="s">
        <v>118</v>
      </c>
      <c r="I546" s="10" t="s">
        <v>119</v>
      </c>
      <c r="J546" s="10" t="s">
        <v>5035</v>
      </c>
      <c r="K546" s="10" t="s">
        <v>5036</v>
      </c>
      <c r="L546" s="10" t="str">
        <f t="shared" si="64"/>
        <v>IMPULSAR- FUNDACION SOCIAL___</v>
      </c>
      <c r="M546" s="10" t="s">
        <v>1849</v>
      </c>
      <c r="N546" s="93">
        <v>900164390</v>
      </c>
      <c r="O546" s="132">
        <v>6</v>
      </c>
      <c r="Q546" s="10" t="s">
        <v>1850</v>
      </c>
      <c r="R546" s="10" t="s">
        <v>1851</v>
      </c>
      <c r="S546" s="10"/>
      <c r="T546" s="10"/>
      <c r="U546" s="10"/>
      <c r="V546" s="22"/>
      <c r="W546" s="10"/>
      <c r="X546" s="10"/>
      <c r="Y546" s="10"/>
      <c r="Z546" s="22"/>
      <c r="AA546" s="22"/>
      <c r="AB546" s="118">
        <v>3</v>
      </c>
      <c r="AD546" s="99">
        <v>44558</v>
      </c>
      <c r="AE546" s="108">
        <v>44197</v>
      </c>
      <c r="AG546" s="14">
        <v>44690</v>
      </c>
      <c r="AH546" s="2">
        <f t="shared" si="69"/>
        <v>33333333.333333332</v>
      </c>
      <c r="AI546" s="113">
        <v>100000000</v>
      </c>
      <c r="AJ546" t="s">
        <v>5037</v>
      </c>
      <c r="AK546" s="2" t="s">
        <v>2130</v>
      </c>
      <c r="AL546" s="10">
        <v>778</v>
      </c>
      <c r="AM546" t="s">
        <v>5038</v>
      </c>
      <c r="AN546" s="2">
        <v>44560</v>
      </c>
      <c r="AO546" s="10" t="s">
        <v>131</v>
      </c>
      <c r="AP546" s="24">
        <v>1.3301160106000001E+20</v>
      </c>
      <c r="AR546" s="10">
        <f>IFERROR(VLOOKUP(AQ546,PROGRAMAS!D276:E333,2,0), )</f>
        <v>0</v>
      </c>
      <c r="AS546" s="10">
        <v>6</v>
      </c>
      <c r="AT546" s="10" t="str">
        <f>IFERROR(VLOOKUP(AS546,PROGRAMAS!B2:C59,2,0), )</f>
        <v>Sistema Distrital de Cuidado</v>
      </c>
      <c r="AU546" s="10">
        <v>2094</v>
      </c>
      <c r="AV546" s="10" t="str">
        <f>IFERROR(VLOOKUP(AU546,PROGRAMAS!G2:I24,2,0), )</f>
        <v>TEUSAQUILLO CONSTRUYENDO ACCIONES PARA EL FORTALECIMIENTO DE CAPACIDADES DE LA GENTE, LA REACTIVACIÓN ECONÓMICA Y EL IMPULSO EMPRESARIAL E INDUSTRIAL DE LA LOCALIDAD.</v>
      </c>
      <c r="AW546" s="22"/>
      <c r="AX546" s="22">
        <v>2</v>
      </c>
      <c r="AY546" s="22"/>
      <c r="AZ546" s="22"/>
      <c r="BA546" s="22"/>
      <c r="BB546" s="22"/>
      <c r="BC546" s="22"/>
      <c r="BY546" s="113">
        <v>0</v>
      </c>
      <c r="BZ546" s="24">
        <v>3</v>
      </c>
      <c r="CA546" s="24">
        <v>0</v>
      </c>
      <c r="CB546" s="145">
        <v>44782</v>
      </c>
      <c r="CG546" s="24">
        <v>15</v>
      </c>
      <c r="CH546" s="145">
        <v>44797</v>
      </c>
      <c r="CO546" s="5">
        <f t="shared" si="65"/>
        <v>0</v>
      </c>
      <c r="CP546" s="77">
        <f t="shared" si="66"/>
        <v>3</v>
      </c>
      <c r="CQ546" s="77">
        <f t="shared" si="67"/>
        <v>15</v>
      </c>
      <c r="CR546" s="117">
        <v>44797</v>
      </c>
      <c r="CS546" s="5">
        <f t="shared" si="68"/>
        <v>100000000</v>
      </c>
      <c r="CT546" s="5"/>
      <c r="CU546" s="10"/>
      <c r="CW546" t="s">
        <v>133</v>
      </c>
      <c r="CX546" t="s">
        <v>133</v>
      </c>
      <c r="CZ546" s="10" t="s">
        <v>5039</v>
      </c>
      <c r="DA546" s="10" t="s">
        <v>5040</v>
      </c>
      <c r="DB546" s="122" t="s">
        <v>5041</v>
      </c>
      <c r="DC546" s="122" t="s">
        <v>5042</v>
      </c>
    </row>
    <row r="547" spans="1:107" ht="16.5" customHeight="1">
      <c r="A547" s="119">
        <v>229</v>
      </c>
      <c r="B547" s="10">
        <v>2021</v>
      </c>
      <c r="C547" s="16" t="s">
        <v>5043</v>
      </c>
      <c r="D547" s="140" t="s">
        <v>5044</v>
      </c>
      <c r="E547" s="205" t="s">
        <v>5045</v>
      </c>
      <c r="G547" s="10" t="s">
        <v>2098</v>
      </c>
      <c r="H547" s="10" t="s">
        <v>118</v>
      </c>
      <c r="I547" s="10" t="s">
        <v>119</v>
      </c>
      <c r="J547" s="10" t="s">
        <v>5046</v>
      </c>
      <c r="K547" s="10" t="s">
        <v>5047</v>
      </c>
      <c r="L547" s="10" t="str">
        <f t="shared" si="64"/>
        <v>VOLUNTARIADO DE ACCION BARRIO EL RECUERDO___</v>
      </c>
      <c r="M547" s="10" t="s">
        <v>1849</v>
      </c>
      <c r="N547" s="93">
        <v>830047626</v>
      </c>
      <c r="O547" s="132">
        <v>4</v>
      </c>
      <c r="Q547" s="10" t="s">
        <v>1850</v>
      </c>
      <c r="R547" s="10" t="s">
        <v>1851</v>
      </c>
      <c r="S547" s="10"/>
      <c r="T547" s="10"/>
      <c r="U547" s="10"/>
      <c r="V547" s="22"/>
      <c r="W547" s="10"/>
      <c r="X547" s="10"/>
      <c r="Y547" s="10"/>
      <c r="Z547" s="22"/>
      <c r="AA547" s="22"/>
      <c r="AB547" s="118">
        <v>24</v>
      </c>
      <c r="AC547" s="10"/>
      <c r="AD547" s="99">
        <v>44558</v>
      </c>
      <c r="AE547" s="108">
        <v>44197</v>
      </c>
      <c r="AH547" s="2">
        <f t="shared" si="69"/>
        <v>0</v>
      </c>
      <c r="AI547" s="113">
        <v>0</v>
      </c>
      <c r="AL547" s="10"/>
      <c r="AO547" s="10" t="s">
        <v>131</v>
      </c>
      <c r="AR547" s="10">
        <f>IFERROR(VLOOKUP(AQ547,PROGRAMAS!D277:E334,2,0), )</f>
        <v>0</v>
      </c>
      <c r="AS547" s="10">
        <v>57</v>
      </c>
      <c r="AT547" s="10" t="str">
        <f>IFERROR(VLOOKUP(AS547,PROGRAMAS!B2:C59,2,0), )</f>
        <v>Gestión pública local</v>
      </c>
      <c r="AU547" s="10">
        <v>2094</v>
      </c>
      <c r="AV547" s="10" t="str">
        <f>IFERROR(VLOOKUP(AU547,PROGRAMAS!G2:I24,2,0), )</f>
        <v>TEUSAQUILLO CONSTRUYENDO ACCIONES PARA EL FORTALECIMIENTO DE CAPACIDADES DE LA GENTE, LA REACTIVACIÓN ECONÓMICA Y EL IMPULSO EMPRESARIAL E INDUSTRIAL DE LA LOCALIDAD.</v>
      </c>
      <c r="AW547" s="22"/>
      <c r="AX547" s="22"/>
      <c r="AY547" s="22"/>
      <c r="AZ547" s="22"/>
      <c r="BA547" s="22"/>
      <c r="BB547" s="22"/>
      <c r="BC547" s="22"/>
      <c r="BY547" s="113">
        <v>0</v>
      </c>
      <c r="CE547" s="2">
        <v>0</v>
      </c>
      <c r="CK547" s="2">
        <v>0</v>
      </c>
      <c r="CO547" s="5">
        <f t="shared" si="65"/>
        <v>0</v>
      </c>
      <c r="CP547" s="77">
        <f t="shared" si="66"/>
        <v>0</v>
      </c>
      <c r="CQ547" s="77">
        <f t="shared" si="67"/>
        <v>0</v>
      </c>
      <c r="CS547" s="5">
        <f t="shared" si="68"/>
        <v>0</v>
      </c>
      <c r="DA547" s="10" t="s">
        <v>4242</v>
      </c>
      <c r="DB547" s="122" t="s">
        <v>5048</v>
      </c>
      <c r="DC547" s="122" t="s">
        <v>5049</v>
      </c>
    </row>
    <row r="548" spans="1:107" ht="16.5" customHeight="1">
      <c r="A548" s="119" t="s">
        <v>112</v>
      </c>
      <c r="B548" s="10">
        <v>2020</v>
      </c>
      <c r="C548" s="16" t="s">
        <v>5050</v>
      </c>
      <c r="D548" s="234" t="s">
        <v>5051</v>
      </c>
      <c r="E548" s="90" t="s">
        <v>5052</v>
      </c>
      <c r="G548" s="10" t="s">
        <v>1987</v>
      </c>
      <c r="H548" s="10" t="s">
        <v>118</v>
      </c>
      <c r="I548" s="10" t="s">
        <v>119</v>
      </c>
      <c r="J548" s="10" t="s">
        <v>5053</v>
      </c>
      <c r="K548" s="10" t="s">
        <v>5054</v>
      </c>
      <c r="L548" s="10" t="str">
        <f t="shared" si="64"/>
        <v>NATALIA MURCIA MURCIA___</v>
      </c>
      <c r="M548" s="10" t="s">
        <v>122</v>
      </c>
      <c r="N548" s="93">
        <v>1016080852</v>
      </c>
      <c r="Q548" s="10" t="s">
        <v>124</v>
      </c>
      <c r="T548" s="10"/>
      <c r="U548" s="10"/>
      <c r="V548" s="22"/>
      <c r="W548" s="10"/>
      <c r="X548" s="10"/>
      <c r="Y548" s="10"/>
      <c r="Z548" s="22">
        <v>3135863488</v>
      </c>
      <c r="AA548" s="22"/>
      <c r="AB548" s="94">
        <f>DAYS360(AD548,AE548)</f>
        <v>4</v>
      </c>
      <c r="AD548" s="99">
        <v>43853</v>
      </c>
      <c r="AE548" s="108">
        <v>43857</v>
      </c>
      <c r="AH548" s="2">
        <f t="shared" si="69"/>
        <v>5487500</v>
      </c>
      <c r="AI548" s="113">
        <v>21950000</v>
      </c>
      <c r="AR548" s="10">
        <f>IFERROR(VLOOKUP(AQ548,PROGRAMAS!D278:E335,2,0), )</f>
        <v>0</v>
      </c>
      <c r="AT548" s="10">
        <f>IFERROR(VLOOKUP(AS548,PROGRAMAS!B2:C59,2,0), )</f>
        <v>0</v>
      </c>
      <c r="AV548" s="10">
        <f>IFERROR(VLOOKUP(AU548,PROGRAMAS!G2:I24,2,0), )</f>
        <v>0</v>
      </c>
      <c r="AW548" s="22"/>
      <c r="AX548" s="22"/>
      <c r="AY548" s="22"/>
      <c r="AZ548" s="22"/>
      <c r="BA548" s="22"/>
      <c r="BB548" s="22"/>
      <c r="BC548" s="22"/>
      <c r="CQ548" s="77"/>
      <c r="DA548" s="10" t="s">
        <v>5055</v>
      </c>
      <c r="DB548" s="122" t="s">
        <v>5056</v>
      </c>
      <c r="DC548" s="122" t="s">
        <v>5057</v>
      </c>
    </row>
    <row r="549" spans="1:107" ht="16.5" customHeight="1">
      <c r="A549" s="119" t="s">
        <v>138</v>
      </c>
      <c r="B549" s="10">
        <v>2020</v>
      </c>
      <c r="C549" s="16" t="s">
        <v>5058</v>
      </c>
      <c r="D549" s="234" t="s">
        <v>5059</v>
      </c>
      <c r="E549" s="90" t="s">
        <v>5060</v>
      </c>
      <c r="G549" s="10" t="s">
        <v>1987</v>
      </c>
      <c r="H549" s="10" t="s">
        <v>118</v>
      </c>
      <c r="I549" s="10" t="s">
        <v>119</v>
      </c>
      <c r="J549" s="10" t="s">
        <v>5061</v>
      </c>
      <c r="K549" s="10" t="s">
        <v>5062</v>
      </c>
      <c r="L549" s="10" t="str">
        <f t="shared" si="64"/>
        <v>GLORIA MATIILDE SANTANA CASALLAS /TERMINACION ANTICIPADA DEL CONTRATO___</v>
      </c>
      <c r="M549" s="10" t="s">
        <v>122</v>
      </c>
      <c r="N549" s="93">
        <v>51907536</v>
      </c>
      <c r="Q549" s="10" t="s">
        <v>124</v>
      </c>
      <c r="T549" s="10"/>
      <c r="U549" s="10"/>
      <c r="V549" s="22"/>
      <c r="W549" s="10"/>
      <c r="X549" s="10"/>
      <c r="Y549" s="10"/>
      <c r="Z549" s="22">
        <v>3165253932</v>
      </c>
      <c r="AA549" s="22"/>
      <c r="AB549" s="94">
        <f t="shared" ref="AB549:AB564" si="70">DAYS360(AD549,AE549)</f>
        <v>9</v>
      </c>
      <c r="AD549" s="99">
        <v>43854</v>
      </c>
      <c r="AE549" s="108">
        <v>43864</v>
      </c>
      <c r="AH549" s="2">
        <f t="shared" si="69"/>
        <v>3513333.3333333335</v>
      </c>
      <c r="AI549" s="113">
        <v>31620000</v>
      </c>
      <c r="AT549" s="10">
        <f>IFERROR(VLOOKUP(AS549,PROGRAMAS!B2:C59,2,0), )</f>
        <v>0</v>
      </c>
      <c r="AV549" s="10">
        <f>IFERROR(VLOOKUP(AU549,PROGRAMAS!G2:I24,2,0), )</f>
        <v>0</v>
      </c>
      <c r="AW549" s="22"/>
      <c r="AX549" s="22"/>
      <c r="AY549" s="22"/>
      <c r="AZ549" s="22"/>
      <c r="BA549" s="22"/>
      <c r="BB549" s="22"/>
      <c r="BC549" s="22"/>
    </row>
    <row r="550" spans="1:107" ht="16.5" customHeight="1">
      <c r="A550" s="119" t="s">
        <v>151</v>
      </c>
      <c r="B550" s="10">
        <v>2020</v>
      </c>
      <c r="C550" s="16" t="s">
        <v>5063</v>
      </c>
      <c r="D550" s="234" t="s">
        <v>5064</v>
      </c>
      <c r="E550" s="18" t="s">
        <v>5065</v>
      </c>
      <c r="G550" s="10" t="s">
        <v>1987</v>
      </c>
      <c r="H550" s="10" t="s">
        <v>118</v>
      </c>
      <c r="I550" s="10" t="s">
        <v>119</v>
      </c>
      <c r="J550" s="10" t="s">
        <v>5066</v>
      </c>
      <c r="K550" s="10" t="s">
        <v>5067</v>
      </c>
      <c r="L550" s="10" t="str">
        <f t="shared" si="64"/>
        <v>CAMILO ALBERTO DIAZ VARELA___</v>
      </c>
      <c r="M550" s="10" t="s">
        <v>122</v>
      </c>
      <c r="N550" s="93">
        <v>1020724030</v>
      </c>
      <c r="Q550" s="10" t="s">
        <v>124</v>
      </c>
      <c r="T550" s="10"/>
      <c r="U550" s="10"/>
      <c r="V550" s="22"/>
      <c r="W550" s="10"/>
      <c r="X550" s="10"/>
      <c r="Y550" s="10"/>
      <c r="Z550" s="22">
        <v>3156711774</v>
      </c>
      <c r="AA550" s="22"/>
      <c r="AB550" s="94">
        <f t="shared" si="70"/>
        <v>3</v>
      </c>
      <c r="AD550" s="99">
        <v>43854</v>
      </c>
      <c r="AE550" s="108">
        <v>43857</v>
      </c>
      <c r="AH550" s="2">
        <f t="shared" si="69"/>
        <v>15095666.666666666</v>
      </c>
      <c r="AI550" s="113">
        <v>45287000</v>
      </c>
      <c r="AT550" s="10">
        <f>IFERROR(VLOOKUP(AS550,PROGRAMAS!B2:C59,2,0), )</f>
        <v>0</v>
      </c>
      <c r="AV550" s="10">
        <f>IFERROR(VLOOKUP(AU550,PROGRAMAS!G2:I24,2,0), )</f>
        <v>0</v>
      </c>
      <c r="AW550" s="22"/>
      <c r="AX550" s="22"/>
      <c r="AY550" s="22"/>
      <c r="AZ550" s="22"/>
      <c r="BA550" s="22"/>
      <c r="BB550" s="22"/>
      <c r="BC550" s="22"/>
    </row>
    <row r="551" spans="1:107" ht="16.5" customHeight="1">
      <c r="A551" s="119" t="s">
        <v>162</v>
      </c>
      <c r="B551" s="10">
        <v>2020</v>
      </c>
      <c r="C551" s="16" t="s">
        <v>5068</v>
      </c>
      <c r="D551" s="234" t="s">
        <v>5069</v>
      </c>
      <c r="E551" s="18" t="s">
        <v>5070</v>
      </c>
      <c r="G551" s="10" t="s">
        <v>1987</v>
      </c>
      <c r="H551" s="10" t="s">
        <v>118</v>
      </c>
      <c r="I551" s="10" t="s">
        <v>119</v>
      </c>
      <c r="J551" s="10" t="s">
        <v>5071</v>
      </c>
      <c r="K551" s="10" t="s">
        <v>5072</v>
      </c>
      <c r="L551" s="10" t="str">
        <f t="shared" si="64"/>
        <v>MARISOL QUINTAS CHANAG___</v>
      </c>
      <c r="M551" s="10" t="s">
        <v>122</v>
      </c>
      <c r="N551" s="93">
        <v>39779104</v>
      </c>
      <c r="Q551" s="10" t="s">
        <v>124</v>
      </c>
      <c r="T551" s="10"/>
      <c r="U551" s="10"/>
      <c r="V551" s="22"/>
      <c r="W551" s="10"/>
      <c r="X551" s="10"/>
      <c r="Y551" s="10"/>
      <c r="Z551" s="22">
        <v>3103262501</v>
      </c>
      <c r="AA551" s="22"/>
      <c r="AB551" s="94">
        <f t="shared" si="70"/>
        <v>7</v>
      </c>
      <c r="AD551" s="99">
        <v>43857</v>
      </c>
      <c r="AE551" s="108">
        <v>43865</v>
      </c>
      <c r="AH551" s="2">
        <f t="shared" si="69"/>
        <v>853142.85714285716</v>
      </c>
      <c r="AI551" s="113">
        <v>5972000</v>
      </c>
      <c r="AT551" s="10">
        <f>IFERROR(VLOOKUP(AS551,PROGRAMAS!B2:C59,2,0), )</f>
        <v>0</v>
      </c>
      <c r="AV551" s="10">
        <f>IFERROR(VLOOKUP(AU551,PROGRAMAS!G2:I24,2,0), )</f>
        <v>0</v>
      </c>
      <c r="AW551" s="22"/>
      <c r="AX551" s="22"/>
      <c r="AY551" s="22"/>
      <c r="AZ551" s="22"/>
      <c r="BA551" s="22"/>
      <c r="BB551" s="22"/>
      <c r="BC551" s="22"/>
    </row>
    <row r="552" spans="1:107" ht="16.5" customHeight="1">
      <c r="A552" s="119" t="s">
        <v>171</v>
      </c>
      <c r="B552" s="10">
        <v>2020</v>
      </c>
      <c r="C552" s="16" t="s">
        <v>5073</v>
      </c>
      <c r="D552" s="234" t="s">
        <v>5074</v>
      </c>
      <c r="E552" s="18" t="s">
        <v>5075</v>
      </c>
      <c r="G552" s="10" t="s">
        <v>1987</v>
      </c>
      <c r="H552" s="10" t="s">
        <v>118</v>
      </c>
      <c r="I552" s="10" t="s">
        <v>119</v>
      </c>
      <c r="J552" s="10" t="s">
        <v>5076</v>
      </c>
      <c r="K552" s="10" t="s">
        <v>5077</v>
      </c>
      <c r="L552" s="10" t="str">
        <f t="shared" si="64"/>
        <v>EDWIN PEDROZO CARDENAS___</v>
      </c>
      <c r="M552" s="10" t="s">
        <v>122</v>
      </c>
      <c r="N552" s="93">
        <v>80765413</v>
      </c>
      <c r="Q552" s="10" t="s">
        <v>124</v>
      </c>
      <c r="T552" s="10"/>
      <c r="U552" s="10"/>
      <c r="V552" s="22"/>
      <c r="W552" s="10"/>
      <c r="X552" s="10"/>
      <c r="Y552" s="10"/>
      <c r="Z552" s="22">
        <v>3203660865</v>
      </c>
      <c r="AA552" s="22"/>
      <c r="AB552" s="94">
        <f t="shared" si="70"/>
        <v>1</v>
      </c>
      <c r="AD552" s="99">
        <v>43857</v>
      </c>
      <c r="AE552" s="108">
        <v>43858</v>
      </c>
      <c r="AH552" s="2">
        <f t="shared" si="69"/>
        <v>15768000</v>
      </c>
      <c r="AI552" s="113">
        <v>15768000</v>
      </c>
      <c r="AT552" s="10">
        <f>IFERROR(VLOOKUP(AS552,PROGRAMAS!B2:C59,2,0), )</f>
        <v>0</v>
      </c>
      <c r="AV552" s="10">
        <f>IFERROR(VLOOKUP(AU552,PROGRAMAS!G2:I24,2,0), )</f>
        <v>0</v>
      </c>
      <c r="AW552" s="22"/>
      <c r="AX552" s="22"/>
      <c r="AY552" s="22"/>
      <c r="AZ552" s="22"/>
      <c r="BA552" s="22"/>
      <c r="BB552" s="22"/>
      <c r="BC552" s="22"/>
      <c r="DA552" s="10" t="s">
        <v>5055</v>
      </c>
      <c r="DB552" s="122" t="s">
        <v>5056</v>
      </c>
      <c r="DC552" s="122" t="s">
        <v>5057</v>
      </c>
    </row>
    <row r="553" spans="1:107" ht="16.5" customHeight="1">
      <c r="A553" s="119" t="s">
        <v>182</v>
      </c>
      <c r="B553" s="10">
        <v>2020</v>
      </c>
      <c r="C553" s="16" t="s">
        <v>5078</v>
      </c>
      <c r="D553" s="234" t="s">
        <v>5079</v>
      </c>
      <c r="E553" s="18" t="s">
        <v>5080</v>
      </c>
      <c r="G553" s="10" t="s">
        <v>1987</v>
      </c>
      <c r="H553" s="10" t="s">
        <v>118</v>
      </c>
      <c r="I553" s="10" t="s">
        <v>119</v>
      </c>
      <c r="J553" s="10" t="s">
        <v>5081</v>
      </c>
      <c r="K553" s="10" t="s">
        <v>5082</v>
      </c>
      <c r="L553" s="10" t="str">
        <f t="shared" si="64"/>
        <v>FABIAN HAMON___</v>
      </c>
      <c r="M553" s="10" t="s">
        <v>122</v>
      </c>
      <c r="N553" s="93">
        <v>1010196659</v>
      </c>
      <c r="Q553" s="10" t="s">
        <v>124</v>
      </c>
      <c r="T553" s="10"/>
      <c r="U553" s="10"/>
      <c r="V553" s="22"/>
      <c r="W553" s="10"/>
      <c r="X553" s="10"/>
      <c r="Y553" s="10"/>
      <c r="Z553" s="22">
        <v>3213057575</v>
      </c>
      <c r="AA553" s="22"/>
      <c r="AB553" s="94">
        <f t="shared" si="70"/>
        <v>1</v>
      </c>
      <c r="AD553" s="99">
        <v>43857</v>
      </c>
      <c r="AE553" s="108">
        <v>43858</v>
      </c>
      <c r="AH553" s="2">
        <f t="shared" si="69"/>
        <v>15768000</v>
      </c>
      <c r="AI553" s="113">
        <v>15768000</v>
      </c>
      <c r="AT553" s="10">
        <f>IFERROR(VLOOKUP(AS553,PROGRAMAS!B2:C59,2,0), )</f>
        <v>0</v>
      </c>
      <c r="AV553" s="10">
        <f>IFERROR(VLOOKUP(AU553,PROGRAMAS!G2:I24,2,0), )</f>
        <v>0</v>
      </c>
      <c r="AW553" s="22"/>
      <c r="AX553" s="22"/>
      <c r="AY553" s="22"/>
      <c r="AZ553" s="22"/>
      <c r="BA553" s="22"/>
      <c r="BB553" s="22"/>
      <c r="BC553" s="22"/>
      <c r="DA553" s="10" t="s">
        <v>5055</v>
      </c>
      <c r="DB553" s="122" t="s">
        <v>5056</v>
      </c>
      <c r="DC553" s="122" t="s">
        <v>5057</v>
      </c>
    </row>
    <row r="554" spans="1:107" ht="16.5" customHeight="1">
      <c r="A554" s="119" t="s">
        <v>193</v>
      </c>
      <c r="B554" s="10">
        <v>2020</v>
      </c>
      <c r="C554" s="16" t="s">
        <v>5083</v>
      </c>
      <c r="D554" s="234" t="s">
        <v>5084</v>
      </c>
      <c r="E554" s="18" t="s">
        <v>5085</v>
      </c>
      <c r="G554" s="10" t="s">
        <v>1987</v>
      </c>
      <c r="H554" s="10" t="s">
        <v>118</v>
      </c>
      <c r="I554" s="10" t="s">
        <v>119</v>
      </c>
      <c r="J554" s="10" t="s">
        <v>5086</v>
      </c>
      <c r="K554" s="10" t="s">
        <v>5087</v>
      </c>
      <c r="L554" s="10" t="str">
        <f t="shared" si="64"/>
        <v>LUISA FERNANDA GOMEZ ESPINOSA / DIANA MAYERLY LARROTA / CESION DEL CONTRATO ___</v>
      </c>
      <c r="M554" s="10" t="s">
        <v>122</v>
      </c>
      <c r="N554" s="93">
        <v>53077776</v>
      </c>
      <c r="Q554" s="10" t="s">
        <v>124</v>
      </c>
      <c r="T554" s="10"/>
      <c r="U554" s="10"/>
      <c r="V554" s="22"/>
      <c r="W554" s="10"/>
      <c r="X554" s="10"/>
      <c r="Y554" s="10"/>
      <c r="Z554" s="22">
        <v>3022873836</v>
      </c>
      <c r="AA554" s="22"/>
      <c r="AB554" s="94">
        <f t="shared" si="70"/>
        <v>1</v>
      </c>
      <c r="AD554" s="99">
        <v>43857</v>
      </c>
      <c r="AE554" s="108">
        <v>43858</v>
      </c>
      <c r="AH554" s="2">
        <f t="shared" si="69"/>
        <v>16468000</v>
      </c>
      <c r="AI554" s="113">
        <v>16468000</v>
      </c>
      <c r="AT554" s="10">
        <f>IFERROR(VLOOKUP(AS554,PROGRAMAS!B2:C59,2,0), )</f>
        <v>0</v>
      </c>
      <c r="AV554" s="10">
        <f>IFERROR(VLOOKUP(AU554,PROGRAMAS!G2:I24,2,0), )</f>
        <v>0</v>
      </c>
      <c r="AW554" s="22"/>
      <c r="AX554" s="22"/>
      <c r="AY554" s="22"/>
      <c r="AZ554" s="22"/>
      <c r="BA554" s="22"/>
      <c r="BB554" s="22"/>
      <c r="BC554" s="22"/>
      <c r="DA554" s="10" t="s">
        <v>5055</v>
      </c>
      <c r="DB554" s="122" t="s">
        <v>5056</v>
      </c>
      <c r="DC554" s="122" t="s">
        <v>5057</v>
      </c>
    </row>
    <row r="555" spans="1:107" ht="16.5" customHeight="1">
      <c r="A555" s="119" t="s">
        <v>206</v>
      </c>
      <c r="B555" s="10">
        <v>2020</v>
      </c>
      <c r="C555" s="16" t="s">
        <v>5088</v>
      </c>
      <c r="D555" s="234" t="s">
        <v>5089</v>
      </c>
      <c r="E555" s="90" t="s">
        <v>5090</v>
      </c>
      <c r="G555" s="10" t="s">
        <v>1987</v>
      </c>
      <c r="H555" s="10" t="s">
        <v>118</v>
      </c>
      <c r="I555" s="10" t="s">
        <v>119</v>
      </c>
      <c r="J555" s="10" t="s">
        <v>5091</v>
      </c>
      <c r="K555" s="10" t="s">
        <v>5092</v>
      </c>
      <c r="L555" s="10" t="str">
        <f t="shared" si="64"/>
        <v>JAIME RENE BARAJAS GARCIA___</v>
      </c>
      <c r="M555" s="10" t="s">
        <v>122</v>
      </c>
      <c r="N555" s="93">
        <v>1032449032</v>
      </c>
      <c r="Q555" s="10" t="s">
        <v>124</v>
      </c>
      <c r="T555" s="10"/>
      <c r="U555" s="10"/>
      <c r="V555" s="22"/>
      <c r="W555" s="10"/>
      <c r="X555" s="10"/>
      <c r="Y555" s="10"/>
      <c r="Z555" s="22">
        <v>3213434864</v>
      </c>
      <c r="AA555" s="22"/>
      <c r="AB555" s="94">
        <f t="shared" si="70"/>
        <v>8</v>
      </c>
      <c r="AD555" s="99">
        <v>43857</v>
      </c>
      <c r="AE555" s="108">
        <v>43866</v>
      </c>
      <c r="AH555" s="2">
        <f t="shared" si="69"/>
        <v>3555500</v>
      </c>
      <c r="AI555" s="113">
        <v>28444000</v>
      </c>
      <c r="AT555" s="10">
        <f>IFERROR(VLOOKUP(AS555,PROGRAMAS!B2:C59,2,0), )</f>
        <v>0</v>
      </c>
      <c r="AV555" s="10">
        <f>IFERROR(VLOOKUP(AU555,PROGRAMAS!G2:I24,2,0), )</f>
        <v>0</v>
      </c>
      <c r="AW555" s="22"/>
      <c r="AX555" s="22"/>
      <c r="AY555" s="22"/>
      <c r="AZ555" s="22"/>
      <c r="BA555" s="22"/>
      <c r="BB555" s="22"/>
      <c r="BC555" s="22"/>
      <c r="DA555" s="10" t="s">
        <v>5055</v>
      </c>
      <c r="DB555" s="122" t="s">
        <v>5056</v>
      </c>
      <c r="DC555" s="122" t="s">
        <v>5057</v>
      </c>
    </row>
    <row r="556" spans="1:107" ht="16.5" customHeight="1">
      <c r="A556" s="119" t="s">
        <v>218</v>
      </c>
      <c r="B556" s="10">
        <v>2020</v>
      </c>
      <c r="C556" s="16" t="s">
        <v>5093</v>
      </c>
      <c r="D556" s="234" t="s">
        <v>5094</v>
      </c>
      <c r="E556" s="18" t="s">
        <v>5095</v>
      </c>
      <c r="G556" s="10" t="s">
        <v>1987</v>
      </c>
      <c r="H556" s="10" t="s">
        <v>118</v>
      </c>
      <c r="I556" s="10" t="s">
        <v>119</v>
      </c>
      <c r="J556" s="10" t="s">
        <v>5096</v>
      </c>
      <c r="K556" s="10" t="s">
        <v>3635</v>
      </c>
      <c r="L556" s="10" t="str">
        <f t="shared" si="64"/>
        <v>OMAR ARTURO CALDERON ZAQUE___</v>
      </c>
      <c r="M556" s="10" t="s">
        <v>122</v>
      </c>
      <c r="N556" s="93">
        <v>79694258</v>
      </c>
      <c r="Q556" s="10" t="s">
        <v>124</v>
      </c>
      <c r="T556" s="10"/>
      <c r="U556" s="10"/>
      <c r="V556" s="22"/>
      <c r="W556" s="10"/>
      <c r="X556" s="10"/>
      <c r="Y556" s="10"/>
      <c r="Z556" s="22">
        <v>3043861528</v>
      </c>
      <c r="AA556" s="22"/>
      <c r="AB556" s="94">
        <f t="shared" si="70"/>
        <v>0</v>
      </c>
      <c r="AD556" s="99">
        <v>43872</v>
      </c>
      <c r="AE556" s="108">
        <v>43872</v>
      </c>
      <c r="AH556" s="2">
        <f t="shared" si="69"/>
        <v>0</v>
      </c>
      <c r="AI556" s="113">
        <v>24000000</v>
      </c>
      <c r="AT556" s="10">
        <f>IFERROR(VLOOKUP(AS556,PROGRAMAS!B2:C59,2,0), )</f>
        <v>0</v>
      </c>
      <c r="AV556" s="10">
        <f>IFERROR(VLOOKUP(AU556,PROGRAMAS!G2:I24,2,0), )</f>
        <v>0</v>
      </c>
      <c r="AW556" s="22"/>
      <c r="AX556" s="22"/>
      <c r="AY556" s="22"/>
      <c r="AZ556" s="22"/>
      <c r="BA556" s="22"/>
      <c r="BB556" s="22"/>
      <c r="BC556" s="22"/>
    </row>
    <row r="557" spans="1:107" ht="16.5" customHeight="1">
      <c r="A557" s="119" t="s">
        <v>229</v>
      </c>
      <c r="B557" s="10">
        <v>2020</v>
      </c>
      <c r="C557" s="16" t="s">
        <v>5097</v>
      </c>
      <c r="D557" s="234" t="s">
        <v>5098</v>
      </c>
      <c r="E557" s="18" t="s">
        <v>5099</v>
      </c>
      <c r="G557" s="10" t="s">
        <v>1987</v>
      </c>
      <c r="H557" s="10" t="s">
        <v>118</v>
      </c>
      <c r="I557" s="10" t="s">
        <v>119</v>
      </c>
      <c r="J557" s="10" t="s">
        <v>5100</v>
      </c>
      <c r="K557" s="10" t="s">
        <v>5101</v>
      </c>
      <c r="L557" s="10" t="str">
        <f t="shared" si="64"/>
        <v>CLEMENCIA GARCIA DE SENN___</v>
      </c>
      <c r="M557" s="10" t="s">
        <v>122</v>
      </c>
      <c r="N557" s="93">
        <v>41657049</v>
      </c>
      <c r="Q557" s="10" t="s">
        <v>124</v>
      </c>
      <c r="T557" s="10"/>
      <c r="U557" s="10"/>
      <c r="V557" s="22"/>
      <c r="W557" s="10"/>
      <c r="X557" s="10"/>
      <c r="Y557" s="10"/>
      <c r="Z557" s="22" t="s">
        <v>5102</v>
      </c>
      <c r="AA557" s="22"/>
      <c r="AB557" s="94">
        <f t="shared" si="70"/>
        <v>1</v>
      </c>
      <c r="AD557" s="99">
        <v>43873</v>
      </c>
      <c r="AE557" s="108">
        <v>43874</v>
      </c>
      <c r="AH557" s="2">
        <f t="shared" si="69"/>
        <v>33356000</v>
      </c>
      <c r="AI557" s="113">
        <v>33356000</v>
      </c>
      <c r="AT557" s="10">
        <f>IFERROR(VLOOKUP(AS557,PROGRAMAS!B2:C59,2,0), )</f>
        <v>0</v>
      </c>
      <c r="AV557" s="10">
        <f>IFERROR(VLOOKUP(AU557,PROGRAMAS!G2:I24,2,0), )</f>
        <v>0</v>
      </c>
      <c r="AW557" s="22"/>
      <c r="AX557" s="22"/>
      <c r="AY557" s="22"/>
      <c r="AZ557" s="22"/>
      <c r="BA557" s="22"/>
      <c r="BB557" s="22"/>
      <c r="BC557" s="22"/>
    </row>
    <row r="558" spans="1:107" ht="16.5" customHeight="1">
      <c r="A558" s="119" t="s">
        <v>242</v>
      </c>
      <c r="B558" s="10">
        <v>2020</v>
      </c>
      <c r="C558" s="16" t="s">
        <v>5103</v>
      </c>
      <c r="D558" s="234" t="s">
        <v>5103</v>
      </c>
      <c r="E558" s="18" t="s">
        <v>5104</v>
      </c>
      <c r="G558" s="10" t="s">
        <v>1987</v>
      </c>
      <c r="H558" s="10" t="s">
        <v>118</v>
      </c>
      <c r="I558" s="10" t="s">
        <v>119</v>
      </c>
      <c r="J558" s="10" t="s">
        <v>5105</v>
      </c>
      <c r="K558" s="10" t="s">
        <v>157</v>
      </c>
      <c r="L558" s="10" t="str">
        <f t="shared" si="64"/>
        <v>EDNA MARGARITA DAVILA NOVOA___</v>
      </c>
      <c r="M558" s="10" t="s">
        <v>122</v>
      </c>
      <c r="N558" s="93">
        <v>39540981</v>
      </c>
      <c r="Q558" s="10" t="s">
        <v>124</v>
      </c>
      <c r="T558" s="10"/>
      <c r="U558" s="10"/>
      <c r="V558" s="22"/>
      <c r="W558" s="10"/>
      <c r="X558" s="10"/>
      <c r="Y558" s="10"/>
      <c r="Z558" s="22" t="s">
        <v>5106</v>
      </c>
      <c r="AA558" s="22"/>
      <c r="AB558" s="94">
        <f t="shared" si="70"/>
        <v>0</v>
      </c>
      <c r="AD558" s="99">
        <v>43874</v>
      </c>
      <c r="AE558" s="108">
        <v>43874</v>
      </c>
      <c r="AH558" s="2">
        <f t="shared" si="69"/>
        <v>0</v>
      </c>
      <c r="AI558" s="113">
        <v>10180000</v>
      </c>
      <c r="AT558" s="10">
        <f>IFERROR(VLOOKUP(AS558,PROGRAMAS!B2:C59,2,0), )</f>
        <v>0</v>
      </c>
      <c r="AV558" s="10">
        <f>IFERROR(VLOOKUP(AU558,PROGRAMAS!G2:I24,2,0), )</f>
        <v>0</v>
      </c>
      <c r="AW558" s="22"/>
      <c r="AX558" s="22"/>
      <c r="AY558" s="22"/>
      <c r="AZ558" s="22"/>
      <c r="BA558" s="22"/>
      <c r="BB558" s="22"/>
      <c r="BC558" s="22"/>
    </row>
    <row r="559" spans="1:107" ht="16.5" customHeight="1">
      <c r="A559" s="119" t="s">
        <v>254</v>
      </c>
      <c r="B559" s="10">
        <v>2020</v>
      </c>
      <c r="C559" s="16" t="s">
        <v>5107</v>
      </c>
      <c r="D559" s="234" t="s">
        <v>5108</v>
      </c>
      <c r="E559" s="18" t="s">
        <v>5109</v>
      </c>
      <c r="G559" s="10" t="s">
        <v>1987</v>
      </c>
      <c r="H559" s="10" t="s">
        <v>118</v>
      </c>
      <c r="I559" s="10" t="s">
        <v>119</v>
      </c>
      <c r="J559" s="10" t="s">
        <v>5110</v>
      </c>
      <c r="K559" s="10" t="s">
        <v>5111</v>
      </c>
      <c r="L559" s="10" t="str">
        <f t="shared" si="64"/>
        <v>PILAR ROCIO CASTRO DURAN___</v>
      </c>
      <c r="M559" s="10" t="s">
        <v>122</v>
      </c>
      <c r="N559" s="93">
        <v>52040200</v>
      </c>
      <c r="Q559" s="10" t="s">
        <v>124</v>
      </c>
      <c r="T559" s="10"/>
      <c r="U559" s="10"/>
      <c r="V559" s="22"/>
      <c r="W559" s="10"/>
      <c r="X559" s="10"/>
      <c r="Y559" s="10"/>
      <c r="Z559" s="22">
        <v>3144509561</v>
      </c>
      <c r="AA559" s="22"/>
      <c r="AB559" s="94">
        <f t="shared" si="70"/>
        <v>0</v>
      </c>
      <c r="AD559" s="99">
        <v>43874</v>
      </c>
      <c r="AE559" s="108">
        <v>43874</v>
      </c>
      <c r="AH559" s="2">
        <f t="shared" si="69"/>
        <v>0</v>
      </c>
      <c r="AI559" s="113">
        <v>19200000</v>
      </c>
      <c r="AT559" s="10">
        <f>IFERROR(VLOOKUP(AS559,PROGRAMAS!B2:C59,2,0), )</f>
        <v>0</v>
      </c>
      <c r="AV559" s="10">
        <f>IFERROR(VLOOKUP(AU559,PROGRAMAS!G2:I24,2,0), )</f>
        <v>0</v>
      </c>
      <c r="AW559" s="22"/>
      <c r="AX559" s="22"/>
      <c r="AY559" s="22"/>
      <c r="AZ559" s="22"/>
      <c r="BA559" s="22"/>
      <c r="BB559" s="22"/>
      <c r="BC559" s="22"/>
    </row>
    <row r="560" spans="1:107" ht="16.5" customHeight="1">
      <c r="A560" s="119" t="s">
        <v>265</v>
      </c>
      <c r="B560" s="10">
        <v>2020</v>
      </c>
      <c r="C560" s="16" t="s">
        <v>5112</v>
      </c>
      <c r="D560" s="234" t="s">
        <v>5112</v>
      </c>
      <c r="E560" s="18" t="s">
        <v>5113</v>
      </c>
      <c r="G560" s="10" t="s">
        <v>1987</v>
      </c>
      <c r="H560" s="10" t="s">
        <v>118</v>
      </c>
      <c r="I560" s="10" t="s">
        <v>119</v>
      </c>
      <c r="J560" s="10" t="s">
        <v>5114</v>
      </c>
      <c r="K560" s="10" t="s">
        <v>5115</v>
      </c>
      <c r="L560" s="10" t="str">
        <f t="shared" si="64"/>
        <v>YAIRA MILENA QUINTERO GUACALI___</v>
      </c>
      <c r="M560" s="10" t="s">
        <v>122</v>
      </c>
      <c r="N560" s="93">
        <v>52273020</v>
      </c>
      <c r="Q560" s="10" t="s">
        <v>124</v>
      </c>
      <c r="T560" s="10"/>
      <c r="U560" s="10"/>
      <c r="V560" s="22"/>
      <c r="W560" s="10"/>
      <c r="X560" s="10"/>
      <c r="Y560" s="10"/>
      <c r="Z560" s="22">
        <v>3204956177</v>
      </c>
      <c r="AA560" s="22"/>
      <c r="AB560" s="94">
        <f t="shared" si="70"/>
        <v>0</v>
      </c>
      <c r="AD560" s="99">
        <v>43875</v>
      </c>
      <c r="AE560" s="108">
        <v>43875</v>
      </c>
      <c r="AH560" s="2">
        <f t="shared" si="69"/>
        <v>0</v>
      </c>
      <c r="AI560" s="113">
        <v>16856000</v>
      </c>
      <c r="AT560" s="10">
        <f>IFERROR(VLOOKUP(AS560,PROGRAMAS!B2:C59,2,0), )</f>
        <v>0</v>
      </c>
      <c r="AV560" s="10">
        <f>IFERROR(VLOOKUP(AU560,PROGRAMAS!G2:I24,2,0), )</f>
        <v>0</v>
      </c>
      <c r="AW560" s="22"/>
      <c r="AX560" s="22"/>
      <c r="AY560" s="22"/>
      <c r="AZ560" s="22"/>
      <c r="BA560" s="22"/>
      <c r="BB560" s="22"/>
      <c r="BC560" s="22"/>
      <c r="DA560" s="10" t="s">
        <v>5116</v>
      </c>
      <c r="DB560" s="122" t="s">
        <v>5117</v>
      </c>
    </row>
    <row r="561" spans="1:107" ht="16.5" customHeight="1">
      <c r="A561" s="119" t="s">
        <v>279</v>
      </c>
      <c r="B561" s="10">
        <v>2020</v>
      </c>
      <c r="C561" s="16" t="s">
        <v>5118</v>
      </c>
      <c r="D561" s="234" t="s">
        <v>5119</v>
      </c>
      <c r="E561" s="18" t="s">
        <v>5120</v>
      </c>
      <c r="G561" s="10" t="s">
        <v>1987</v>
      </c>
      <c r="H561" s="10" t="s">
        <v>118</v>
      </c>
      <c r="I561" s="10" t="s">
        <v>119</v>
      </c>
      <c r="J561" s="10" t="s">
        <v>5121</v>
      </c>
      <c r="K561" s="10" t="s">
        <v>5122</v>
      </c>
      <c r="L561" s="10" t="str">
        <f t="shared" si="64"/>
        <v>MAGDA LORENA DAVILA VELANDIA___</v>
      </c>
      <c r="M561" s="10" t="s">
        <v>122</v>
      </c>
      <c r="N561" s="93">
        <v>52489542</v>
      </c>
      <c r="Q561" s="10" t="s">
        <v>124</v>
      </c>
      <c r="T561" s="10"/>
      <c r="U561" s="10"/>
      <c r="V561" s="22"/>
      <c r="W561" s="10"/>
      <c r="X561" s="10"/>
      <c r="Y561" s="10"/>
      <c r="Z561" s="22">
        <v>3142144448</v>
      </c>
      <c r="AA561" s="22"/>
      <c r="AB561" s="94">
        <f t="shared" si="70"/>
        <v>0</v>
      </c>
      <c r="AD561" s="99">
        <v>43875</v>
      </c>
      <c r="AE561" s="108">
        <v>43875</v>
      </c>
      <c r="AH561" s="2">
        <f t="shared" si="69"/>
        <v>0</v>
      </c>
      <c r="AI561" s="113">
        <v>21064000</v>
      </c>
      <c r="AT561" s="10">
        <f>IFERROR(VLOOKUP(AS561,PROGRAMAS!B2:C59,2,0), )</f>
        <v>0</v>
      </c>
      <c r="AV561" s="10">
        <f>IFERROR(VLOOKUP(AU561,PROGRAMAS!G2:I24,2,0), )</f>
        <v>0</v>
      </c>
      <c r="AW561" s="22"/>
      <c r="AX561" s="22"/>
      <c r="AY561" s="22"/>
      <c r="AZ561" s="22"/>
      <c r="BA561" s="22"/>
      <c r="BB561" s="22"/>
      <c r="BC561" s="22"/>
    </row>
    <row r="562" spans="1:107" ht="16.5" customHeight="1">
      <c r="A562" s="119" t="s">
        <v>294</v>
      </c>
      <c r="B562" s="10">
        <v>2020</v>
      </c>
      <c r="C562" s="16" t="s">
        <v>5123</v>
      </c>
      <c r="D562" s="234" t="s">
        <v>5124</v>
      </c>
      <c r="E562" s="18" t="s">
        <v>5125</v>
      </c>
      <c r="G562" s="10" t="s">
        <v>1987</v>
      </c>
      <c r="H562" s="10" t="s">
        <v>118</v>
      </c>
      <c r="I562" s="10" t="s">
        <v>119</v>
      </c>
      <c r="J562" s="10" t="s">
        <v>5126</v>
      </c>
      <c r="K562" s="10" t="s">
        <v>1448</v>
      </c>
      <c r="L562" s="10" t="str">
        <f t="shared" si="64"/>
        <v>MARIA ELENA ORTEGA AMAYA___</v>
      </c>
      <c r="M562" s="10" t="s">
        <v>122</v>
      </c>
      <c r="N562" s="93">
        <v>52865785</v>
      </c>
      <c r="Q562" s="10" t="s">
        <v>124</v>
      </c>
      <c r="T562" s="10"/>
      <c r="U562" s="10"/>
      <c r="V562" s="22"/>
      <c r="W562" s="10"/>
      <c r="X562" s="10"/>
      <c r="Y562" s="10"/>
      <c r="Z562" s="22">
        <v>3212444104</v>
      </c>
      <c r="AA562" s="22"/>
      <c r="AB562" s="94">
        <f t="shared" si="70"/>
        <v>3</v>
      </c>
      <c r="AD562" s="99">
        <v>43875</v>
      </c>
      <c r="AE562" s="108">
        <v>43878</v>
      </c>
      <c r="AH562" s="2">
        <f t="shared" si="69"/>
        <v>5618666.666666667</v>
      </c>
      <c r="AI562" s="113">
        <v>16856000</v>
      </c>
      <c r="AT562" s="10">
        <f>IFERROR(VLOOKUP(AS562,PROGRAMAS!B2:C59,2,0), )</f>
        <v>0</v>
      </c>
      <c r="AV562" s="10">
        <f>IFERROR(VLOOKUP(AU562,PROGRAMAS!G2:I24,2,0), )</f>
        <v>0</v>
      </c>
      <c r="AW562" s="22"/>
      <c r="AX562" s="22"/>
      <c r="AY562" s="22"/>
      <c r="AZ562" s="22"/>
      <c r="BA562" s="22"/>
      <c r="BB562" s="22"/>
      <c r="BC562" s="22"/>
      <c r="DA562" s="10" t="s">
        <v>5127</v>
      </c>
      <c r="DB562" s="122" t="s">
        <v>5117</v>
      </c>
    </row>
    <row r="563" spans="1:107" ht="16.5" customHeight="1">
      <c r="A563" s="119" t="s">
        <v>299</v>
      </c>
      <c r="B563" s="10">
        <v>2020</v>
      </c>
      <c r="C563" s="16" t="s">
        <v>5128</v>
      </c>
      <c r="D563" s="234" t="s">
        <v>5129</v>
      </c>
      <c r="E563" s="18" t="s">
        <v>5130</v>
      </c>
      <c r="G563" s="10" t="s">
        <v>1987</v>
      </c>
      <c r="H563" s="10" t="s">
        <v>118</v>
      </c>
      <c r="I563" s="10" t="s">
        <v>119</v>
      </c>
      <c r="J563" s="10" t="s">
        <v>5131</v>
      </c>
      <c r="K563" s="10" t="s">
        <v>5132</v>
      </c>
      <c r="L563" s="10" t="str">
        <f t="shared" si="64"/>
        <v>ANA MILENA BERMUDEZ___</v>
      </c>
      <c r="M563" s="10" t="s">
        <v>122</v>
      </c>
      <c r="N563" s="93">
        <v>52851220</v>
      </c>
      <c r="Q563" s="10" t="s">
        <v>124</v>
      </c>
      <c r="T563" s="10"/>
      <c r="U563" s="10"/>
      <c r="V563" s="22"/>
      <c r="W563" s="10"/>
      <c r="X563" s="10"/>
      <c r="Y563" s="10"/>
      <c r="Z563" s="22">
        <v>3123851744</v>
      </c>
      <c r="AA563" s="22"/>
      <c r="AB563" s="94">
        <f t="shared" si="70"/>
        <v>0</v>
      </c>
      <c r="AD563" s="99">
        <v>43875</v>
      </c>
      <c r="AE563" s="108">
        <v>43875</v>
      </c>
      <c r="AH563" s="2">
        <f t="shared" si="69"/>
        <v>0</v>
      </c>
      <c r="AI563" s="113">
        <v>11976000</v>
      </c>
      <c r="AT563" s="10">
        <f>IFERROR(VLOOKUP(AS563,PROGRAMAS!B2:C59,2,0), )</f>
        <v>0</v>
      </c>
      <c r="AV563" s="10">
        <f>IFERROR(VLOOKUP(AU563,PROGRAMAS!G2:I24,2,0), )</f>
        <v>0</v>
      </c>
      <c r="AW563" s="22"/>
      <c r="AX563" s="22"/>
      <c r="AY563" s="22"/>
      <c r="AZ563" s="22"/>
      <c r="BA563" s="22"/>
      <c r="BB563" s="22"/>
      <c r="BC563" s="22"/>
    </row>
    <row r="564" spans="1:107" ht="16.5" customHeight="1">
      <c r="A564" s="119" t="s">
        <v>304</v>
      </c>
      <c r="B564" s="10">
        <v>2020</v>
      </c>
      <c r="C564" s="16" t="s">
        <v>5133</v>
      </c>
      <c r="D564" s="234" t="s">
        <v>5134</v>
      </c>
      <c r="E564" s="18" t="s">
        <v>5135</v>
      </c>
      <c r="G564" s="10" t="s">
        <v>1987</v>
      </c>
      <c r="H564" s="10" t="s">
        <v>118</v>
      </c>
      <c r="I564" s="10" t="s">
        <v>119</v>
      </c>
      <c r="J564" s="10" t="s">
        <v>5136</v>
      </c>
      <c r="K564" s="10" t="s">
        <v>5137</v>
      </c>
      <c r="L564" s="10" t="str">
        <f t="shared" si="64"/>
        <v>LUIS GABRIEL NOSSA ROJAS  ___</v>
      </c>
      <c r="M564" s="10" t="s">
        <v>122</v>
      </c>
      <c r="N564" s="93">
        <v>1010164064</v>
      </c>
      <c r="Q564" s="10" t="s">
        <v>124</v>
      </c>
      <c r="T564" s="10"/>
      <c r="U564" s="10"/>
      <c r="V564" s="22"/>
      <c r="W564" s="10"/>
      <c r="X564" s="10"/>
      <c r="Y564" s="10"/>
      <c r="Z564" s="22">
        <v>3045922485</v>
      </c>
      <c r="AA564" s="22"/>
      <c r="AB564" s="94">
        <f t="shared" si="70"/>
        <v>3</v>
      </c>
      <c r="AD564" s="99">
        <v>43875</v>
      </c>
      <c r="AE564" s="108">
        <v>43878</v>
      </c>
      <c r="AH564" s="2">
        <f t="shared" si="69"/>
        <v>2800000</v>
      </c>
      <c r="AI564" s="113">
        <v>8400000</v>
      </c>
      <c r="AT564" s="10">
        <f>IFERROR(VLOOKUP(AS564,PROGRAMAS!B2:C59,2,0), )</f>
        <v>0</v>
      </c>
      <c r="AV564" s="10">
        <f>IFERROR(VLOOKUP(AU564,PROGRAMAS!G2:I24,2,0), )</f>
        <v>0</v>
      </c>
      <c r="AW564" s="22"/>
      <c r="AX564" s="22"/>
      <c r="AY564" s="22"/>
      <c r="AZ564" s="22"/>
      <c r="BA564" s="22"/>
      <c r="BB564" s="22"/>
      <c r="BC564" s="22"/>
    </row>
    <row r="565" spans="1:107" ht="16.5" customHeight="1">
      <c r="A565" s="119" t="s">
        <v>310</v>
      </c>
      <c r="B565" s="10">
        <v>2020</v>
      </c>
      <c r="C565" s="16" t="s">
        <v>5138</v>
      </c>
      <c r="D565" s="234" t="s">
        <v>5139</v>
      </c>
      <c r="E565" s="18" t="s">
        <v>5140</v>
      </c>
      <c r="G565" s="10" t="s">
        <v>1987</v>
      </c>
      <c r="H565" s="10" t="s">
        <v>118</v>
      </c>
      <c r="I565" s="10" t="s">
        <v>119</v>
      </c>
      <c r="J565" s="10" t="s">
        <v>5141</v>
      </c>
      <c r="K565" s="10" t="s">
        <v>5142</v>
      </c>
      <c r="L565" s="10" t="str">
        <f t="shared" si="64"/>
        <v>BLANCA LEIDY NAVARRO DOMINGUEZ___</v>
      </c>
      <c r="M565" s="10" t="s">
        <v>122</v>
      </c>
      <c r="N565" s="93">
        <v>10352081</v>
      </c>
      <c r="Q565" s="10" t="s">
        <v>124</v>
      </c>
      <c r="T565" s="10"/>
      <c r="U565" s="10"/>
      <c r="V565" s="22"/>
      <c r="W565" s="10"/>
      <c r="X565" s="10"/>
      <c r="Y565" s="10"/>
      <c r="Z565" s="22">
        <v>3118402452</v>
      </c>
      <c r="AA565" s="22"/>
      <c r="AD565" s="99">
        <v>43875</v>
      </c>
      <c r="AE565" s="108">
        <v>43875</v>
      </c>
      <c r="AH565" s="2">
        <f t="shared" si="69"/>
        <v>0</v>
      </c>
      <c r="AI565" s="113">
        <v>16816000</v>
      </c>
      <c r="AT565" s="10">
        <f>IFERROR(VLOOKUP(AS565,PROGRAMAS!B2:C59,2,0), )</f>
        <v>0</v>
      </c>
      <c r="AV565" s="10">
        <f>IFERROR(VLOOKUP(AU565,PROGRAMAS!G2:I24,2,0), )</f>
        <v>0</v>
      </c>
      <c r="AW565" s="22"/>
      <c r="AX565" s="22"/>
      <c r="AY565" s="22"/>
      <c r="AZ565" s="22"/>
      <c r="BA565" s="22"/>
      <c r="BB565" s="22"/>
      <c r="BC565" s="22"/>
      <c r="DA565" s="10" t="s">
        <v>5127</v>
      </c>
      <c r="DB565" s="122" t="s">
        <v>5117</v>
      </c>
    </row>
    <row r="566" spans="1:107" ht="16.5" customHeight="1">
      <c r="A566" s="119" t="s">
        <v>317</v>
      </c>
      <c r="B566" s="10">
        <v>2020</v>
      </c>
      <c r="C566" s="16" t="s">
        <v>5143</v>
      </c>
      <c r="D566" s="234" t="s">
        <v>5144</v>
      </c>
      <c r="E566" s="18" t="s">
        <v>5145</v>
      </c>
      <c r="G566" s="10" t="s">
        <v>1987</v>
      </c>
      <c r="H566" s="10" t="s">
        <v>118</v>
      </c>
      <c r="I566" s="10" t="s">
        <v>119</v>
      </c>
      <c r="J566" s="10" t="s">
        <v>5146</v>
      </c>
      <c r="K566" s="10" t="s">
        <v>5147</v>
      </c>
      <c r="L566" s="10" t="str">
        <f t="shared" si="64"/>
        <v>ANDREA MILENA GONZALEZ ZULUAGA___</v>
      </c>
      <c r="M566" s="10" t="s">
        <v>122</v>
      </c>
      <c r="N566" s="93">
        <v>52478358</v>
      </c>
      <c r="Q566" s="10" t="s">
        <v>124</v>
      </c>
      <c r="T566" s="10"/>
      <c r="U566" s="10"/>
      <c r="V566" s="22"/>
      <c r="W566" s="10"/>
      <c r="X566" s="10"/>
      <c r="Y566" s="10"/>
      <c r="Z566" s="22">
        <v>3103342554</v>
      </c>
      <c r="AA566" s="22"/>
      <c r="AD566" s="99">
        <v>43878</v>
      </c>
      <c r="AE566" s="108">
        <v>43879</v>
      </c>
      <c r="AH566" s="2">
        <f t="shared" si="69"/>
        <v>0</v>
      </c>
      <c r="AI566" s="113">
        <v>16856000</v>
      </c>
      <c r="AT566" s="10">
        <f>IFERROR(VLOOKUP(AS566,PROGRAMAS!B2:C59,2,0), )</f>
        <v>0</v>
      </c>
      <c r="AV566" s="10">
        <f>IFERROR(VLOOKUP(AU566,PROGRAMAS!G2:I24,2,0), )</f>
        <v>0</v>
      </c>
      <c r="AW566" s="22"/>
      <c r="AX566" s="22"/>
      <c r="AY566" s="22"/>
      <c r="AZ566" s="22"/>
      <c r="BA566" s="22"/>
      <c r="BB566" s="22"/>
      <c r="BC566" s="22"/>
      <c r="DA566" s="10" t="s">
        <v>5127</v>
      </c>
      <c r="DB566" s="122" t="s">
        <v>5117</v>
      </c>
    </row>
    <row r="567" spans="1:107" ht="16.5" customHeight="1">
      <c r="A567" s="119" t="s">
        <v>323</v>
      </c>
      <c r="B567" s="10">
        <v>2020</v>
      </c>
      <c r="C567" s="16" t="s">
        <v>5148</v>
      </c>
      <c r="D567" s="234" t="s">
        <v>5149</v>
      </c>
      <c r="E567" s="18" t="s">
        <v>5150</v>
      </c>
      <c r="G567" s="10" t="s">
        <v>1987</v>
      </c>
      <c r="H567" s="10" t="s">
        <v>118</v>
      </c>
      <c r="I567" s="10" t="s">
        <v>119</v>
      </c>
      <c r="J567" s="10" t="s">
        <v>5151</v>
      </c>
      <c r="K567" s="10" t="s">
        <v>5152</v>
      </c>
      <c r="L567" s="10" t="str">
        <f t="shared" si="64"/>
        <v>ANDREA ROMERO LOPEZ___</v>
      </c>
      <c r="M567" s="10" t="s">
        <v>122</v>
      </c>
      <c r="N567" s="93">
        <v>52430142</v>
      </c>
      <c r="Q567" s="10" t="s">
        <v>124</v>
      </c>
      <c r="T567" s="10"/>
      <c r="U567" s="10"/>
      <c r="V567" s="22"/>
      <c r="W567" s="10"/>
      <c r="X567" s="10"/>
      <c r="Y567" s="10"/>
      <c r="Z567" s="22">
        <v>3134072471</v>
      </c>
      <c r="AA567" s="22"/>
      <c r="AD567" s="99">
        <v>43878</v>
      </c>
      <c r="AE567" s="108">
        <v>43878</v>
      </c>
      <c r="AH567" s="2">
        <f t="shared" si="69"/>
        <v>0</v>
      </c>
      <c r="AI567" s="113">
        <v>16120000</v>
      </c>
      <c r="AT567" s="10">
        <f>IFERROR(VLOOKUP(AS567,PROGRAMAS!B2:C59,2,0), )</f>
        <v>0</v>
      </c>
      <c r="AV567" s="10">
        <f>IFERROR(VLOOKUP(AU567,PROGRAMAS!G2:I24,2,0), )</f>
        <v>0</v>
      </c>
      <c r="AW567" s="22"/>
      <c r="AX567" s="22"/>
      <c r="AY567" s="22"/>
      <c r="AZ567" s="22"/>
      <c r="BA567" s="22"/>
      <c r="BB567" s="22"/>
      <c r="BC567" s="22"/>
      <c r="DA567" s="10" t="s">
        <v>5055</v>
      </c>
      <c r="DB567" s="122" t="s">
        <v>5153</v>
      </c>
      <c r="DC567" s="122" t="s">
        <v>5057</v>
      </c>
    </row>
    <row r="568" spans="1:107" ht="16.5" customHeight="1">
      <c r="A568" s="119" t="s">
        <v>330</v>
      </c>
      <c r="B568" s="10">
        <v>2020</v>
      </c>
      <c r="C568" s="16" t="s">
        <v>5154</v>
      </c>
      <c r="D568" s="213" t="s">
        <v>5155</v>
      </c>
      <c r="E568" s="18" t="s">
        <v>5156</v>
      </c>
      <c r="G568" s="10" t="s">
        <v>1987</v>
      </c>
      <c r="H568" s="10" t="s">
        <v>118</v>
      </c>
      <c r="I568" s="10" t="s">
        <v>119</v>
      </c>
      <c r="J568" s="10" t="s">
        <v>5157</v>
      </c>
      <c r="K568" s="10" t="s">
        <v>5158</v>
      </c>
      <c r="L568" s="10" t="str">
        <f t="shared" si="64"/>
        <v>KAREN LORENA MONTOYA HENAO / CONTRATISTA RECHAZA CONTRATO EN SECOP___</v>
      </c>
      <c r="M568" s="10" t="s">
        <v>122</v>
      </c>
      <c r="N568" s="93">
        <v>1057305535</v>
      </c>
      <c r="Q568" s="10" t="s">
        <v>124</v>
      </c>
      <c r="T568" s="10"/>
      <c r="U568" s="10"/>
      <c r="V568" s="22"/>
      <c r="W568" s="10"/>
      <c r="X568" s="10"/>
      <c r="Y568" s="10"/>
      <c r="Z568" s="22" t="s">
        <v>5159</v>
      </c>
      <c r="AA568" s="22"/>
      <c r="AD568" s="99" t="s">
        <v>1851</v>
      </c>
      <c r="AE568" s="108" t="s">
        <v>1851</v>
      </c>
      <c r="AH568" s="2">
        <f t="shared" si="69"/>
        <v>0</v>
      </c>
      <c r="AI568" s="113">
        <v>15768000</v>
      </c>
      <c r="AT568" s="10">
        <f>IFERROR(VLOOKUP(AS568,PROGRAMAS!B2:C59,2,0), )</f>
        <v>0</v>
      </c>
      <c r="AV568" s="10">
        <f>IFERROR(VLOOKUP(AU568,PROGRAMAS!G2:I24,2,0), )</f>
        <v>0</v>
      </c>
      <c r="AW568" s="22"/>
      <c r="AX568" s="22"/>
      <c r="AY568" s="22"/>
      <c r="AZ568" s="22"/>
      <c r="BA568" s="22"/>
      <c r="BB568" s="22"/>
      <c r="BC568" s="22"/>
    </row>
    <row r="569" spans="1:107" ht="16.5" customHeight="1">
      <c r="A569" s="119" t="s">
        <v>336</v>
      </c>
      <c r="B569" s="10">
        <v>2020</v>
      </c>
      <c r="C569" s="16" t="s">
        <v>5160</v>
      </c>
      <c r="D569" s="234" t="s">
        <v>5161</v>
      </c>
      <c r="E569" s="233" t="s">
        <v>5162</v>
      </c>
      <c r="G569" s="10" t="s">
        <v>1987</v>
      </c>
      <c r="H569" s="10" t="s">
        <v>118</v>
      </c>
      <c r="I569" s="10" t="s">
        <v>119</v>
      </c>
      <c r="J569" s="10" t="s">
        <v>5163</v>
      </c>
      <c r="K569" s="10" t="s">
        <v>3216</v>
      </c>
      <c r="L569" s="10" t="str">
        <f t="shared" si="64"/>
        <v>DIANA MARCELA CANO PIÑEROS___</v>
      </c>
      <c r="M569" s="10" t="s">
        <v>122</v>
      </c>
      <c r="N569" s="93">
        <v>52867297</v>
      </c>
      <c r="Q569" s="10" t="s">
        <v>124</v>
      </c>
      <c r="T569" s="10"/>
      <c r="U569" s="10"/>
      <c r="V569" s="22"/>
      <c r="W569" s="10"/>
      <c r="X569" s="10"/>
      <c r="Y569" s="10"/>
      <c r="Z569" s="22">
        <v>3134612732</v>
      </c>
      <c r="AA569" s="22"/>
      <c r="AD569" s="99">
        <v>43878</v>
      </c>
      <c r="AE569" s="108">
        <v>43878</v>
      </c>
      <c r="AH569" s="2">
        <f t="shared" si="69"/>
        <v>0</v>
      </c>
      <c r="AI569" s="113">
        <v>18000000</v>
      </c>
      <c r="AT569" s="10">
        <f>IFERROR(VLOOKUP(AS569,PROGRAMAS!B2:C59,2,0), )</f>
        <v>0</v>
      </c>
      <c r="AV569" s="10">
        <f>IFERROR(VLOOKUP(AU569,PROGRAMAS!G2:I24,2,0), )</f>
        <v>0</v>
      </c>
      <c r="AW569" s="22"/>
      <c r="AX569" s="22"/>
      <c r="AY569" s="22"/>
      <c r="AZ569" s="22"/>
      <c r="BA569" s="22"/>
      <c r="BB569" s="22"/>
      <c r="BC569" s="22"/>
      <c r="DA569" s="10" t="s">
        <v>5164</v>
      </c>
      <c r="DB569" s="122" t="s">
        <v>5165</v>
      </c>
    </row>
    <row r="570" spans="1:107" ht="16.5" customHeight="1">
      <c r="A570" s="119" t="s">
        <v>343</v>
      </c>
      <c r="B570" s="10">
        <v>2020</v>
      </c>
      <c r="C570" s="16" t="s">
        <v>5166</v>
      </c>
      <c r="D570" s="234" t="s">
        <v>5166</v>
      </c>
      <c r="E570" s="18" t="s">
        <v>5167</v>
      </c>
      <c r="G570" s="10" t="s">
        <v>1987</v>
      </c>
      <c r="H570" s="10" t="s">
        <v>118</v>
      </c>
      <c r="I570" s="10" t="s">
        <v>119</v>
      </c>
      <c r="J570" s="10" t="s">
        <v>5168</v>
      </c>
      <c r="K570" s="10" t="s">
        <v>5169</v>
      </c>
      <c r="L570" s="10" t="str">
        <f t="shared" si="64"/>
        <v>JENNIFER HERNANDEZ BAUTISTA___</v>
      </c>
      <c r="M570" s="10" t="s">
        <v>122</v>
      </c>
      <c r="N570" s="93">
        <v>1015396080</v>
      </c>
      <c r="Q570" s="10" t="s">
        <v>124</v>
      </c>
      <c r="T570" s="10"/>
      <c r="U570" s="10"/>
      <c r="V570" s="22"/>
      <c r="W570" s="10"/>
      <c r="X570" s="10"/>
      <c r="Y570" s="10"/>
      <c r="Z570" s="22">
        <v>3103044010</v>
      </c>
      <c r="AA570" s="22"/>
      <c r="AD570" s="99">
        <v>43879</v>
      </c>
      <c r="AE570" s="108">
        <v>43999</v>
      </c>
      <c r="AH570" s="2">
        <f t="shared" si="69"/>
        <v>0</v>
      </c>
      <c r="AI570" s="113">
        <v>16856000</v>
      </c>
      <c r="AT570" s="10">
        <f>IFERROR(VLOOKUP(AS570,PROGRAMAS!B2:C59,2,0), )</f>
        <v>0</v>
      </c>
      <c r="AV570" s="10">
        <f>IFERROR(VLOOKUP(AU570,PROGRAMAS!G2:I24,2,0), )</f>
        <v>0</v>
      </c>
      <c r="AW570" s="22"/>
      <c r="AX570" s="22"/>
      <c r="AY570" s="22"/>
      <c r="AZ570" s="22"/>
      <c r="BA570" s="22"/>
      <c r="BB570" s="22"/>
      <c r="BC570" s="22"/>
    </row>
    <row r="571" spans="1:107" ht="16.5" customHeight="1">
      <c r="A571" s="119" t="s">
        <v>350</v>
      </c>
      <c r="B571" s="10">
        <v>2020</v>
      </c>
      <c r="C571" s="16" t="s">
        <v>5170</v>
      </c>
      <c r="D571" s="234" t="s">
        <v>5170</v>
      </c>
      <c r="E571" s="18" t="s">
        <v>5171</v>
      </c>
      <c r="G571" s="10" t="s">
        <v>1987</v>
      </c>
      <c r="H571" s="10" t="s">
        <v>118</v>
      </c>
      <c r="I571" s="10" t="s">
        <v>119</v>
      </c>
      <c r="J571" s="10" t="s">
        <v>5172</v>
      </c>
      <c r="K571" s="10" t="s">
        <v>5173</v>
      </c>
      <c r="L571" s="10" t="str">
        <f t="shared" si="64"/>
        <v>CATHERINE HURTADO SANCHEZ___</v>
      </c>
      <c r="M571" s="10" t="s">
        <v>122</v>
      </c>
      <c r="N571" s="93">
        <v>52530406</v>
      </c>
      <c r="Q571" s="10" t="s">
        <v>124</v>
      </c>
      <c r="T571" s="10"/>
      <c r="U571" s="10"/>
      <c r="V571" s="22"/>
      <c r="W571" s="10"/>
      <c r="X571" s="10"/>
      <c r="Y571" s="10"/>
      <c r="Z571" s="22">
        <v>3134208315</v>
      </c>
      <c r="AA571" s="22"/>
      <c r="AD571" s="99">
        <v>43879</v>
      </c>
      <c r="AE571" s="108">
        <v>43879</v>
      </c>
      <c r="AH571" s="2">
        <f t="shared" si="69"/>
        <v>0</v>
      </c>
      <c r="AI571" s="113">
        <v>16800000</v>
      </c>
      <c r="AT571" s="10">
        <f>IFERROR(VLOOKUP(AS571,PROGRAMAS!B2:C59,2,0), )</f>
        <v>0</v>
      </c>
      <c r="AV571" s="10">
        <f>IFERROR(VLOOKUP(AU571,PROGRAMAS!G2:I24,2,0), )</f>
        <v>0</v>
      </c>
      <c r="AW571" s="22"/>
      <c r="AX571" s="22"/>
      <c r="AY571" s="22"/>
      <c r="AZ571" s="22"/>
      <c r="BA571" s="22"/>
      <c r="BB571" s="22"/>
      <c r="BC571" s="22"/>
      <c r="DA571" s="10" t="s">
        <v>5174</v>
      </c>
      <c r="DB571" s="122" t="s">
        <v>5117</v>
      </c>
    </row>
    <row r="572" spans="1:107" ht="16.5" customHeight="1">
      <c r="A572" s="119" t="s">
        <v>357</v>
      </c>
      <c r="B572" s="10">
        <v>2020</v>
      </c>
      <c r="C572" s="16" t="s">
        <v>5175</v>
      </c>
      <c r="D572" s="234" t="s">
        <v>5175</v>
      </c>
      <c r="E572" s="18" t="s">
        <v>5176</v>
      </c>
      <c r="G572" s="10" t="s">
        <v>1987</v>
      </c>
      <c r="H572" s="10" t="s">
        <v>118</v>
      </c>
      <c r="I572" s="10" t="s">
        <v>119</v>
      </c>
      <c r="J572" s="10" t="s">
        <v>5177</v>
      </c>
      <c r="K572" s="10" t="s">
        <v>5178</v>
      </c>
      <c r="L572" s="10" t="str">
        <f t="shared" si="64"/>
        <v>JOSE FERNANDO JIMENEZ REYES___</v>
      </c>
      <c r="M572" s="10" t="s">
        <v>122</v>
      </c>
      <c r="N572" s="93">
        <v>19444882</v>
      </c>
      <c r="Q572" s="10" t="s">
        <v>124</v>
      </c>
      <c r="T572" s="10"/>
      <c r="U572" s="10"/>
      <c r="V572" s="22"/>
      <c r="W572" s="10"/>
      <c r="X572" s="10"/>
      <c r="Y572" s="10"/>
      <c r="Z572" s="22">
        <v>3115803404</v>
      </c>
      <c r="AA572" s="22"/>
      <c r="AD572" s="99">
        <v>43879</v>
      </c>
      <c r="AE572" s="108">
        <v>43879</v>
      </c>
      <c r="AH572" s="2">
        <f t="shared" si="69"/>
        <v>0</v>
      </c>
      <c r="AI572" s="113">
        <v>16800000</v>
      </c>
      <c r="AT572" s="10">
        <f>IFERROR(VLOOKUP(AS572,PROGRAMAS!B2:C59,2,0), )</f>
        <v>0</v>
      </c>
      <c r="AV572" s="10">
        <f>IFERROR(VLOOKUP(AU572,PROGRAMAS!G2:I24,2,0), )</f>
        <v>0</v>
      </c>
      <c r="AW572" s="22"/>
      <c r="AX572" s="22"/>
      <c r="AY572" s="22"/>
      <c r="AZ572" s="22"/>
      <c r="BA572" s="22"/>
      <c r="BB572" s="22"/>
      <c r="BC572" s="22"/>
    </row>
    <row r="573" spans="1:107" ht="16.5" customHeight="1">
      <c r="A573" s="119" t="s">
        <v>368</v>
      </c>
      <c r="B573" s="10">
        <v>2020</v>
      </c>
      <c r="C573" s="16" t="s">
        <v>5179</v>
      </c>
      <c r="D573" s="234" t="s">
        <v>5179</v>
      </c>
      <c r="E573" s="18" t="s">
        <v>5180</v>
      </c>
      <c r="G573" s="10" t="s">
        <v>1987</v>
      </c>
      <c r="H573" s="10" t="s">
        <v>118</v>
      </c>
      <c r="I573" s="10" t="s">
        <v>119</v>
      </c>
      <c r="J573" s="10" t="s">
        <v>5181</v>
      </c>
      <c r="K573" s="10" t="s">
        <v>5182</v>
      </c>
      <c r="L573" s="10" t="str">
        <f t="shared" si="64"/>
        <v>DIEGO ALEJANDRO PUENTES ROBAYO ___</v>
      </c>
      <c r="M573" s="10" t="s">
        <v>122</v>
      </c>
      <c r="N573" s="93">
        <v>1024524659</v>
      </c>
      <c r="Q573" s="10" t="s">
        <v>124</v>
      </c>
      <c r="T573" s="10"/>
      <c r="U573" s="10"/>
      <c r="V573" s="22"/>
      <c r="W573" s="10"/>
      <c r="X573" s="10"/>
      <c r="Y573" s="10"/>
      <c r="Z573" s="22"/>
      <c r="AA573" s="22"/>
      <c r="AD573" s="99">
        <v>43880</v>
      </c>
      <c r="AE573" s="108">
        <v>43880</v>
      </c>
      <c r="AH573" s="2">
        <f t="shared" si="69"/>
        <v>0</v>
      </c>
      <c r="AI573" s="113">
        <v>16800000</v>
      </c>
      <c r="AT573" s="10">
        <f>IFERROR(VLOOKUP(AS573,PROGRAMAS!B2:C59,2,0), )</f>
        <v>0</v>
      </c>
      <c r="AV573" s="10">
        <f>IFERROR(VLOOKUP(AU573,PROGRAMAS!G2:I24,2,0), )</f>
        <v>0</v>
      </c>
      <c r="AW573" s="22"/>
      <c r="AX573" s="22"/>
      <c r="AY573" s="22"/>
      <c r="AZ573" s="22"/>
      <c r="BA573" s="22"/>
      <c r="BB573" s="22"/>
      <c r="BC573" s="22"/>
    </row>
    <row r="574" spans="1:107" ht="16.5" customHeight="1">
      <c r="A574" s="119" t="s">
        <v>375</v>
      </c>
      <c r="B574" s="10">
        <v>2020</v>
      </c>
      <c r="C574" s="16" t="s">
        <v>5183</v>
      </c>
      <c r="D574" s="234" t="s">
        <v>5183</v>
      </c>
      <c r="E574" s="18" t="s">
        <v>5184</v>
      </c>
      <c r="G574" s="10" t="s">
        <v>1987</v>
      </c>
      <c r="H574" s="10" t="s">
        <v>118</v>
      </c>
      <c r="I574" s="10" t="s">
        <v>119</v>
      </c>
      <c r="J574" s="10" t="s">
        <v>5185</v>
      </c>
      <c r="K574" s="10" t="s">
        <v>5186</v>
      </c>
      <c r="L574" s="10" t="str">
        <f t="shared" ref="L574:L637" si="71">_xlfn.CONCAT(K574,"_",BP574,"_",BS574,"_",BV574)</f>
        <v>GINNA MARCELA PEREZ PRENS___</v>
      </c>
      <c r="M574" s="10" t="s">
        <v>122</v>
      </c>
      <c r="N574" s="93">
        <v>1143336664</v>
      </c>
      <c r="Q574" s="10" t="s">
        <v>124</v>
      </c>
      <c r="T574" s="10"/>
      <c r="U574" s="10"/>
      <c r="V574" s="22"/>
      <c r="W574" s="10"/>
      <c r="X574" s="10"/>
      <c r="Y574" s="10"/>
      <c r="Z574" s="22">
        <v>3007177241</v>
      </c>
      <c r="AA574" s="22"/>
      <c r="AD574" s="99">
        <v>43879</v>
      </c>
      <c r="AE574" s="108">
        <v>43879</v>
      </c>
      <c r="AH574" s="2">
        <f t="shared" si="69"/>
        <v>0</v>
      </c>
      <c r="AI574" s="113">
        <v>18000000</v>
      </c>
      <c r="AT574" s="10">
        <f>IFERROR(VLOOKUP(AS574,PROGRAMAS!B2:C59,2,0), )</f>
        <v>0</v>
      </c>
      <c r="AV574" s="10">
        <f>IFERROR(VLOOKUP(AU574,PROGRAMAS!G2:I24,2,0), )</f>
        <v>0</v>
      </c>
      <c r="AW574" s="22"/>
      <c r="AX574" s="22"/>
      <c r="AY574" s="22"/>
      <c r="AZ574" s="22"/>
      <c r="BA574" s="22"/>
      <c r="BB574" s="22"/>
      <c r="BC574" s="22"/>
      <c r="DA574" s="10" t="s">
        <v>5164</v>
      </c>
      <c r="DB574" s="122" t="s">
        <v>5117</v>
      </c>
    </row>
    <row r="575" spans="1:107" ht="16.5" customHeight="1">
      <c r="A575" s="119" t="s">
        <v>383</v>
      </c>
      <c r="B575" s="10">
        <v>2020</v>
      </c>
      <c r="C575" s="16" t="s">
        <v>5187</v>
      </c>
      <c r="D575" s="234" t="s">
        <v>5187</v>
      </c>
      <c r="E575" s="18" t="s">
        <v>5188</v>
      </c>
      <c r="G575" s="10" t="s">
        <v>1987</v>
      </c>
      <c r="H575" s="10" t="s">
        <v>118</v>
      </c>
      <c r="I575" s="10" t="s">
        <v>119</v>
      </c>
      <c r="J575" s="10" t="s">
        <v>5189</v>
      </c>
      <c r="K575" s="10" t="s">
        <v>5190</v>
      </c>
      <c r="L575" s="10" t="str">
        <f t="shared" si="71"/>
        <v>IVAN FELIPE CASTRO___</v>
      </c>
      <c r="M575" s="10" t="s">
        <v>122</v>
      </c>
      <c r="N575" s="93">
        <v>1136881476</v>
      </c>
      <c r="Q575" s="10" t="s">
        <v>124</v>
      </c>
      <c r="T575" s="10"/>
      <c r="U575" s="10"/>
      <c r="V575" s="22"/>
      <c r="W575" s="10"/>
      <c r="X575" s="10"/>
      <c r="Y575" s="10"/>
      <c r="Z575" s="22">
        <v>3012252014</v>
      </c>
      <c r="AA575" s="22"/>
      <c r="AD575" s="99">
        <v>43879</v>
      </c>
      <c r="AE575" s="108"/>
      <c r="AH575" s="2">
        <f t="shared" ref="AH575:AH638" si="72">IFERROR((AI575/AB575), )</f>
        <v>0</v>
      </c>
      <c r="AI575" s="113">
        <v>11976000</v>
      </c>
      <c r="AT575" s="10">
        <f>IFERROR(VLOOKUP(AS575,PROGRAMAS!B2:C59,2,0), )</f>
        <v>0</v>
      </c>
      <c r="AV575" s="10">
        <f>IFERROR(VLOOKUP(AU575,PROGRAMAS!G2:I24,2,0), )</f>
        <v>0</v>
      </c>
      <c r="AW575" s="22"/>
      <c r="AX575" s="22"/>
      <c r="AY575" s="22"/>
      <c r="AZ575" s="22"/>
      <c r="BA575" s="22"/>
      <c r="BB575" s="22"/>
      <c r="BC575" s="22"/>
    </row>
    <row r="576" spans="1:107" ht="16.5" customHeight="1">
      <c r="A576" s="119" t="s">
        <v>389</v>
      </c>
      <c r="B576" s="10">
        <v>2020</v>
      </c>
      <c r="C576" s="16" t="s">
        <v>5191</v>
      </c>
      <c r="D576" s="234" t="s">
        <v>5191</v>
      </c>
      <c r="E576" s="18" t="s">
        <v>5192</v>
      </c>
      <c r="G576" s="10" t="s">
        <v>1987</v>
      </c>
      <c r="H576" s="10" t="s">
        <v>118</v>
      </c>
      <c r="I576" s="10" t="s">
        <v>119</v>
      </c>
      <c r="J576" s="10" t="s">
        <v>5193</v>
      </c>
      <c r="K576" s="10" t="s">
        <v>5127</v>
      </c>
      <c r="L576" s="10" t="str">
        <f t="shared" si="71"/>
        <v>YOLANDA HERRERA VELOZA___</v>
      </c>
      <c r="M576" s="10" t="s">
        <v>122</v>
      </c>
      <c r="N576" s="93">
        <v>51715897</v>
      </c>
      <c r="Q576" s="10" t="s">
        <v>124</v>
      </c>
      <c r="T576" s="10"/>
      <c r="U576" s="10"/>
      <c r="V576" s="22"/>
      <c r="W576" s="10"/>
      <c r="X576" s="10"/>
      <c r="Y576" s="10"/>
      <c r="Z576" s="22">
        <v>3005566503</v>
      </c>
      <c r="AA576" s="22"/>
      <c r="AD576" s="99">
        <v>43879</v>
      </c>
      <c r="AE576" s="108"/>
      <c r="AH576" s="2">
        <f t="shared" si="72"/>
        <v>0</v>
      </c>
      <c r="AI576" s="113">
        <v>33356000</v>
      </c>
      <c r="AT576" s="10">
        <f>IFERROR(VLOOKUP(AS576,PROGRAMAS!B2:C59,2,0), )</f>
        <v>0</v>
      </c>
      <c r="AV576" s="10">
        <f>IFERROR(VLOOKUP(AU576,PROGRAMAS!G2:I24,2,0), )</f>
        <v>0</v>
      </c>
      <c r="AW576" s="22"/>
      <c r="AX576" s="22"/>
      <c r="AY576" s="22"/>
      <c r="AZ576" s="22"/>
      <c r="BA576" s="22"/>
      <c r="BB576" s="22"/>
      <c r="BC576" s="22"/>
    </row>
    <row r="577" spans="1:107" ht="16.5" customHeight="1">
      <c r="A577" s="119" t="s">
        <v>395</v>
      </c>
      <c r="B577" s="10">
        <v>2020</v>
      </c>
      <c r="C577" s="16" t="s">
        <v>5194</v>
      </c>
      <c r="D577" s="234" t="s">
        <v>5194</v>
      </c>
      <c r="E577" s="18" t="s">
        <v>5195</v>
      </c>
      <c r="G577" s="10" t="s">
        <v>1987</v>
      </c>
      <c r="H577" s="10" t="s">
        <v>118</v>
      </c>
      <c r="I577" s="10" t="s">
        <v>119</v>
      </c>
      <c r="J577" s="10" t="s">
        <v>3847</v>
      </c>
      <c r="K577" s="10" t="s">
        <v>5196</v>
      </c>
      <c r="L577" s="10" t="str">
        <f t="shared" si="71"/>
        <v>TERESA CRISTINA MARGARITA ALBANO TORRES___</v>
      </c>
      <c r="M577" s="10" t="s">
        <v>122</v>
      </c>
      <c r="N577" s="93">
        <v>51563156</v>
      </c>
      <c r="Q577" s="10" t="s">
        <v>124</v>
      </c>
      <c r="T577" s="10"/>
      <c r="U577" s="10"/>
      <c r="V577" s="22"/>
      <c r="W577" s="10"/>
      <c r="X577" s="10"/>
      <c r="Y577" s="10"/>
      <c r="Z577" s="22">
        <v>3002992581</v>
      </c>
      <c r="AA577" s="22"/>
      <c r="AD577" s="99">
        <v>43881</v>
      </c>
      <c r="AE577" s="108">
        <v>43879</v>
      </c>
      <c r="AH577" s="2">
        <f t="shared" si="72"/>
        <v>0</v>
      </c>
      <c r="AI577" s="113">
        <v>10180000</v>
      </c>
      <c r="AT577" s="10">
        <f>IFERROR(VLOOKUP(AS577,PROGRAMAS!B2:C59,2,0), )</f>
        <v>0</v>
      </c>
      <c r="AV577" s="10">
        <f>IFERROR(VLOOKUP(AU577,PROGRAMAS!G2:I24,2,0), )</f>
        <v>0</v>
      </c>
      <c r="AW577" s="22"/>
      <c r="AX577" s="22"/>
      <c r="AY577" s="22"/>
      <c r="AZ577" s="22"/>
      <c r="BA577" s="22"/>
      <c r="BB577" s="22"/>
      <c r="BC577" s="22"/>
      <c r="DA577" s="10" t="s">
        <v>5197</v>
      </c>
      <c r="DB577" s="122" t="s">
        <v>5117</v>
      </c>
    </row>
    <row r="578" spans="1:107" ht="16.5" customHeight="1">
      <c r="A578" s="119" t="s">
        <v>402</v>
      </c>
      <c r="B578" s="10">
        <v>2020</v>
      </c>
      <c r="C578" s="16" t="s">
        <v>5198</v>
      </c>
      <c r="D578" s="234" t="s">
        <v>5198</v>
      </c>
      <c r="E578" s="18" t="s">
        <v>5199</v>
      </c>
      <c r="G578" s="10" t="s">
        <v>1987</v>
      </c>
      <c r="H578" s="10" t="s">
        <v>118</v>
      </c>
      <c r="I578" s="10" t="s">
        <v>119</v>
      </c>
      <c r="J578" s="10" t="s">
        <v>5200</v>
      </c>
      <c r="K578" s="10" t="s">
        <v>5201</v>
      </c>
      <c r="L578" s="10" t="str">
        <f t="shared" si="71"/>
        <v>JORGE ENRIQUE CAMARGO / KAREN LORENA MORA FORERO CESION DE CONTRATO___</v>
      </c>
      <c r="M578" s="10" t="s">
        <v>122</v>
      </c>
      <c r="N578" s="93">
        <v>7224133</v>
      </c>
      <c r="Q578" s="10" t="s">
        <v>124</v>
      </c>
      <c r="T578" s="10"/>
      <c r="U578" s="10"/>
      <c r="V578" s="22"/>
      <c r="W578" s="10"/>
      <c r="X578" s="10"/>
      <c r="Y578" s="10"/>
      <c r="Z578" s="22">
        <v>3104778069</v>
      </c>
      <c r="AA578" s="22"/>
      <c r="AD578" s="99">
        <v>43881</v>
      </c>
      <c r="AE578" s="108">
        <v>43892</v>
      </c>
      <c r="AH578" s="2">
        <f t="shared" si="72"/>
        <v>0</v>
      </c>
      <c r="AI578" s="113">
        <v>18000000</v>
      </c>
      <c r="AT578" s="10">
        <f>IFERROR(VLOOKUP(AS578,PROGRAMAS!B2:C59,2,0), )</f>
        <v>0</v>
      </c>
      <c r="AV578" s="10">
        <f>IFERROR(VLOOKUP(AU578,PROGRAMAS!G2:I24,2,0), )</f>
        <v>0</v>
      </c>
      <c r="AW578" s="22"/>
      <c r="AX578" s="22"/>
      <c r="AY578" s="22"/>
      <c r="AZ578" s="22"/>
      <c r="BA578" s="22"/>
      <c r="BB578" s="22"/>
      <c r="BC578" s="22"/>
      <c r="DA578" s="10" t="s">
        <v>5202</v>
      </c>
      <c r="DB578" s="122" t="s">
        <v>5117</v>
      </c>
    </row>
    <row r="579" spans="1:107" ht="16.5" customHeight="1">
      <c r="A579" s="119" t="s">
        <v>408</v>
      </c>
      <c r="B579" s="10">
        <v>2020</v>
      </c>
      <c r="C579" s="16" t="s">
        <v>5203</v>
      </c>
      <c r="D579" s="234" t="s">
        <v>5203</v>
      </c>
      <c r="E579" s="18" t="s">
        <v>5204</v>
      </c>
      <c r="G579" s="10" t="s">
        <v>1987</v>
      </c>
      <c r="H579" s="10" t="s">
        <v>118</v>
      </c>
      <c r="I579" s="10" t="s">
        <v>119</v>
      </c>
      <c r="J579" s="10" t="s">
        <v>5205</v>
      </c>
      <c r="K579" s="10" t="s">
        <v>5206</v>
      </c>
      <c r="L579" s="10" t="str">
        <f t="shared" si="71"/>
        <v>JHONATAN DAVID GARCES TOLEDO___</v>
      </c>
      <c r="M579" s="10" t="s">
        <v>122</v>
      </c>
      <c r="N579" s="93">
        <v>1007705</v>
      </c>
      <c r="Q579" s="10" t="s">
        <v>124</v>
      </c>
      <c r="T579" s="10"/>
      <c r="U579" s="10"/>
      <c r="V579" s="22"/>
      <c r="W579" s="10"/>
      <c r="X579" s="10"/>
      <c r="Y579" s="10"/>
      <c r="Z579" s="22">
        <v>3124511097</v>
      </c>
      <c r="AA579" s="22"/>
      <c r="AD579" s="99">
        <v>43880</v>
      </c>
      <c r="AE579" s="108">
        <v>43882</v>
      </c>
      <c r="AH579" s="2">
        <f t="shared" si="72"/>
        <v>0</v>
      </c>
      <c r="AI579" s="113">
        <v>8400000</v>
      </c>
      <c r="AT579" s="10">
        <f>IFERROR(VLOOKUP(AS579,PROGRAMAS!B2:C59,2,0), )</f>
        <v>0</v>
      </c>
      <c r="AV579" s="10">
        <f>IFERROR(VLOOKUP(AU579,PROGRAMAS!G2:I24,2,0), )</f>
        <v>0</v>
      </c>
      <c r="AW579" s="22"/>
      <c r="AX579" s="22"/>
      <c r="AY579" s="22"/>
      <c r="AZ579" s="22"/>
      <c r="BA579" s="22"/>
      <c r="BB579" s="22"/>
      <c r="BC579" s="22"/>
      <c r="DA579" s="10" t="s">
        <v>5055</v>
      </c>
      <c r="DB579" s="122" t="s">
        <v>5153</v>
      </c>
      <c r="DC579" s="122" t="s">
        <v>5057</v>
      </c>
    </row>
    <row r="580" spans="1:107" ht="16.5" customHeight="1">
      <c r="A580" s="119" t="s">
        <v>415</v>
      </c>
      <c r="B580" s="10">
        <v>2020</v>
      </c>
      <c r="C580" s="16" t="s">
        <v>5207</v>
      </c>
      <c r="D580" s="234" t="s">
        <v>5207</v>
      </c>
      <c r="E580" s="18" t="s">
        <v>5208</v>
      </c>
      <c r="G580" s="10" t="s">
        <v>1987</v>
      </c>
      <c r="H580" s="10" t="s">
        <v>118</v>
      </c>
      <c r="I580" s="10" t="s">
        <v>119</v>
      </c>
      <c r="J580" s="10" t="s">
        <v>5209</v>
      </c>
      <c r="K580" s="10" t="s">
        <v>5210</v>
      </c>
      <c r="L580" s="10" t="str">
        <f t="shared" si="71"/>
        <v>FABIAN LEONARDO MUÑOZ GUERRERO___</v>
      </c>
      <c r="M580" s="10" t="s">
        <v>122</v>
      </c>
      <c r="N580" s="93">
        <v>1072668595</v>
      </c>
      <c r="Q580" s="10" t="s">
        <v>124</v>
      </c>
      <c r="T580" s="10"/>
      <c r="U580" s="10"/>
      <c r="V580" s="22"/>
      <c r="W580" s="10"/>
      <c r="X580" s="10"/>
      <c r="Y580" s="10"/>
      <c r="Z580" s="22">
        <v>3142885962</v>
      </c>
      <c r="AA580" s="22"/>
      <c r="AD580" s="99">
        <v>43881</v>
      </c>
      <c r="AE580" s="108">
        <v>43882</v>
      </c>
      <c r="AH580" s="2">
        <f t="shared" si="72"/>
        <v>0</v>
      </c>
      <c r="AI580" s="113">
        <v>5972000</v>
      </c>
      <c r="AT580" s="10">
        <f>IFERROR(VLOOKUP(AS580,PROGRAMAS!B2:C59,2,0), )</f>
        <v>0</v>
      </c>
      <c r="AV580" s="10">
        <f>IFERROR(VLOOKUP(AU580,PROGRAMAS!G2:I24,2,0), )</f>
        <v>0</v>
      </c>
      <c r="AW580" s="22"/>
      <c r="AX580" s="22"/>
      <c r="AY580" s="22"/>
      <c r="AZ580" s="22"/>
      <c r="BA580" s="22"/>
      <c r="BB580" s="22"/>
      <c r="BC580" s="22"/>
    </row>
    <row r="581" spans="1:107" ht="16.5" customHeight="1">
      <c r="A581" s="119" t="s">
        <v>423</v>
      </c>
      <c r="B581" s="10">
        <v>2020</v>
      </c>
      <c r="C581" s="16" t="s">
        <v>5211</v>
      </c>
      <c r="D581" s="234" t="s">
        <v>5211</v>
      </c>
      <c r="E581" s="18" t="s">
        <v>5212</v>
      </c>
      <c r="G581" s="10" t="s">
        <v>1987</v>
      </c>
      <c r="H581" s="10" t="s">
        <v>118</v>
      </c>
      <c r="I581" s="10" t="s">
        <v>119</v>
      </c>
      <c r="J581" s="10" t="s">
        <v>5213</v>
      </c>
      <c r="K581" s="10" t="s">
        <v>5214</v>
      </c>
      <c r="L581" s="10" t="str">
        <f t="shared" si="71"/>
        <v>JOHN JAIRO ARBELAEZ___</v>
      </c>
      <c r="M581" s="10" t="s">
        <v>122</v>
      </c>
      <c r="N581" s="93">
        <v>79415517</v>
      </c>
      <c r="Q581" s="10" t="s">
        <v>124</v>
      </c>
      <c r="T581" s="10"/>
      <c r="U581" s="10"/>
      <c r="V581" s="22"/>
      <c r="W581" s="10"/>
      <c r="X581" s="10"/>
      <c r="Y581" s="10"/>
      <c r="Z581" s="22">
        <v>3138914553</v>
      </c>
      <c r="AA581" s="22"/>
      <c r="AD581" s="99">
        <v>43881</v>
      </c>
      <c r="AE581" s="108">
        <v>43881</v>
      </c>
      <c r="AH581" s="2">
        <f t="shared" si="72"/>
        <v>0</v>
      </c>
      <c r="AI581" s="113">
        <v>20000000</v>
      </c>
      <c r="AT581" s="10">
        <f>IFERROR(VLOOKUP(AS581,PROGRAMAS!B2:C59,2,0), )</f>
        <v>0</v>
      </c>
      <c r="AV581" s="10">
        <f>IFERROR(VLOOKUP(AU581,PROGRAMAS!G2:I24,2,0), )</f>
        <v>0</v>
      </c>
      <c r="AW581" s="22"/>
      <c r="AX581" s="22"/>
      <c r="AY581" s="22"/>
      <c r="AZ581" s="22"/>
      <c r="BA581" s="22"/>
      <c r="BB581" s="22"/>
      <c r="BC581" s="22"/>
    </row>
    <row r="582" spans="1:107" ht="16.5" customHeight="1">
      <c r="A582" s="119" t="s">
        <v>437</v>
      </c>
      <c r="B582" s="10">
        <v>2020</v>
      </c>
      <c r="C582" s="16" t="s">
        <v>5215</v>
      </c>
      <c r="D582" s="234" t="s">
        <v>5215</v>
      </c>
      <c r="E582" s="18" t="s">
        <v>5216</v>
      </c>
      <c r="G582" s="10" t="s">
        <v>1987</v>
      </c>
      <c r="H582" s="10" t="s">
        <v>118</v>
      </c>
      <c r="I582" s="10" t="s">
        <v>119</v>
      </c>
      <c r="J582" s="10" t="s">
        <v>5217</v>
      </c>
      <c r="K582" s="10" t="s">
        <v>5218</v>
      </c>
      <c r="L582" s="10" t="str">
        <f t="shared" si="71"/>
        <v>CRISTIAN  DAVID TORRES SALCEDO___</v>
      </c>
      <c r="M582" s="10" t="s">
        <v>122</v>
      </c>
      <c r="N582" s="93">
        <v>1019095843</v>
      </c>
      <c r="Q582" s="10" t="s">
        <v>124</v>
      </c>
      <c r="T582" s="10"/>
      <c r="U582" s="10"/>
      <c r="V582" s="22"/>
      <c r="W582" s="10"/>
      <c r="X582" s="10"/>
      <c r="Y582" s="10"/>
      <c r="Z582" s="22">
        <v>3124815814</v>
      </c>
      <c r="AA582" s="22"/>
      <c r="AD582" s="99">
        <v>43880</v>
      </c>
      <c r="AE582" s="108">
        <v>43882</v>
      </c>
      <c r="AH582" s="2">
        <f t="shared" si="72"/>
        <v>0</v>
      </c>
      <c r="AI582" s="113">
        <v>16800000</v>
      </c>
      <c r="AT582" s="10">
        <f>IFERROR(VLOOKUP(AS582,PROGRAMAS!B2:C59,2,0), )</f>
        <v>0</v>
      </c>
      <c r="AV582" s="10">
        <f>IFERROR(VLOOKUP(AU582,PROGRAMAS!G2:I24,2,0), )</f>
        <v>0</v>
      </c>
      <c r="AW582" s="22"/>
      <c r="AX582" s="22"/>
      <c r="AY582" s="22"/>
      <c r="AZ582" s="22"/>
      <c r="BA582" s="22"/>
      <c r="BB582" s="22"/>
      <c r="BC582" s="22"/>
      <c r="DA582" s="10" t="s">
        <v>5219</v>
      </c>
      <c r="DB582" s="122" t="s">
        <v>5117</v>
      </c>
    </row>
    <row r="583" spans="1:107" ht="16.5" customHeight="1">
      <c r="A583" s="119" t="s">
        <v>449</v>
      </c>
      <c r="B583" s="10">
        <v>2020</v>
      </c>
      <c r="C583" s="16" t="s">
        <v>5220</v>
      </c>
      <c r="D583" s="234" t="s">
        <v>5220</v>
      </c>
      <c r="E583" s="18" t="s">
        <v>5221</v>
      </c>
      <c r="G583" s="10" t="s">
        <v>1987</v>
      </c>
      <c r="H583" s="10" t="s">
        <v>118</v>
      </c>
      <c r="I583" s="10" t="s">
        <v>119</v>
      </c>
      <c r="J583" s="10" t="s">
        <v>5222</v>
      </c>
      <c r="K583" s="10" t="s">
        <v>5223</v>
      </c>
      <c r="L583" s="10" t="str">
        <f t="shared" si="71"/>
        <v>SANDRA BENILDA AHUMADA CONTRERAS___</v>
      </c>
      <c r="M583" s="10" t="s">
        <v>122</v>
      </c>
      <c r="N583" s="93">
        <v>52555645</v>
      </c>
      <c r="Q583" s="10" t="s">
        <v>124</v>
      </c>
      <c r="T583" s="10"/>
      <c r="U583" s="10"/>
      <c r="V583" s="22"/>
      <c r="W583" s="10"/>
      <c r="X583" s="10"/>
      <c r="Y583" s="10"/>
      <c r="Z583" s="22">
        <v>3132674001</v>
      </c>
      <c r="AA583" s="22"/>
      <c r="AD583" s="99">
        <v>43880</v>
      </c>
      <c r="AE583" s="108">
        <v>43880</v>
      </c>
      <c r="AH583" s="2">
        <f t="shared" si="72"/>
        <v>0</v>
      </c>
      <c r="AI583" s="113">
        <v>16856000</v>
      </c>
      <c r="AT583" s="10">
        <f>IFERROR(VLOOKUP(AS583,PROGRAMAS!B2:C59,2,0), )</f>
        <v>0</v>
      </c>
      <c r="AV583" s="10">
        <f>IFERROR(VLOOKUP(AU583,PROGRAMAS!G2:I24,2,0), )</f>
        <v>0</v>
      </c>
      <c r="AW583" s="22"/>
      <c r="AX583" s="22"/>
      <c r="AY583" s="22"/>
      <c r="AZ583" s="22"/>
      <c r="BA583" s="22"/>
      <c r="BB583" s="22"/>
      <c r="BC583" s="22"/>
    </row>
    <row r="584" spans="1:107" ht="16.5" customHeight="1">
      <c r="A584" s="119" t="s">
        <v>460</v>
      </c>
      <c r="B584" s="10">
        <v>2020</v>
      </c>
      <c r="C584" s="16" t="s">
        <v>5224</v>
      </c>
      <c r="D584" s="234" t="s">
        <v>5224</v>
      </c>
      <c r="E584" s="18" t="s">
        <v>5225</v>
      </c>
      <c r="G584" s="10" t="s">
        <v>1987</v>
      </c>
      <c r="H584" s="10" t="s">
        <v>118</v>
      </c>
      <c r="I584" s="10" t="s">
        <v>119</v>
      </c>
      <c r="J584" s="10" t="s">
        <v>5226</v>
      </c>
      <c r="K584" s="10" t="s">
        <v>5227</v>
      </c>
      <c r="L584" s="10" t="str">
        <f t="shared" si="71"/>
        <v>JHONES NEIDER PABON RUBIO___</v>
      </c>
      <c r="M584" s="10" t="s">
        <v>122</v>
      </c>
      <c r="N584" s="93">
        <v>1022958650</v>
      </c>
      <c r="Q584" s="10" t="s">
        <v>124</v>
      </c>
      <c r="T584" s="10"/>
      <c r="U584" s="10"/>
      <c r="V584" s="22"/>
      <c r="W584" s="10"/>
      <c r="X584" s="10"/>
      <c r="Y584" s="10"/>
      <c r="Z584" s="22" t="s">
        <v>5228</v>
      </c>
      <c r="AA584" s="22"/>
      <c r="AD584" s="99">
        <v>43886</v>
      </c>
      <c r="AE584" s="108">
        <v>43886</v>
      </c>
      <c r="AH584" s="2">
        <f t="shared" si="72"/>
        <v>0</v>
      </c>
      <c r="AI584" s="113">
        <v>12000000</v>
      </c>
      <c r="AT584" s="10">
        <f>IFERROR(VLOOKUP(AS584,PROGRAMAS!B2:C59,2,0), )</f>
        <v>0</v>
      </c>
      <c r="AV584" s="10">
        <f>IFERROR(VLOOKUP(AU584,PROGRAMAS!G2:I24,2,0), )</f>
        <v>0</v>
      </c>
      <c r="AW584" s="22"/>
      <c r="AX584" s="22"/>
      <c r="AY584" s="22"/>
      <c r="AZ584" s="22"/>
      <c r="BA584" s="22"/>
      <c r="BB584" s="22"/>
      <c r="BC584" s="22"/>
      <c r="DA584" s="10" t="s">
        <v>5229</v>
      </c>
      <c r="DB584" s="122" t="s">
        <v>5117</v>
      </c>
    </row>
    <row r="585" spans="1:107" ht="16.5" customHeight="1">
      <c r="A585" s="119" t="s">
        <v>475</v>
      </c>
      <c r="B585" s="10">
        <v>2020</v>
      </c>
      <c r="C585" s="16" t="s">
        <v>5230</v>
      </c>
      <c r="D585" s="234" t="s">
        <v>5230</v>
      </c>
      <c r="E585" s="18" t="s">
        <v>5231</v>
      </c>
      <c r="G585" s="10" t="s">
        <v>1987</v>
      </c>
      <c r="H585" s="10" t="s">
        <v>118</v>
      </c>
      <c r="I585" s="10" t="s">
        <v>119</v>
      </c>
      <c r="J585" s="10" t="s">
        <v>5232</v>
      </c>
      <c r="K585" s="10" t="s">
        <v>5233</v>
      </c>
      <c r="L585" s="10" t="str">
        <f t="shared" si="71"/>
        <v>FABIAN SORZA___</v>
      </c>
      <c r="M585" s="10" t="s">
        <v>122</v>
      </c>
      <c r="N585" s="93">
        <v>1018415070</v>
      </c>
      <c r="Q585" s="10" t="s">
        <v>124</v>
      </c>
      <c r="T585" s="10"/>
      <c r="U585" s="10"/>
      <c r="V585" s="22"/>
      <c r="W585" s="10"/>
      <c r="X585" s="10"/>
      <c r="Y585" s="10"/>
      <c r="Z585" s="22">
        <v>3123499199</v>
      </c>
      <c r="AA585" s="22"/>
      <c r="AD585" s="99">
        <v>43880</v>
      </c>
      <c r="AE585" s="108">
        <v>43882</v>
      </c>
      <c r="AH585" s="2">
        <f t="shared" si="72"/>
        <v>0</v>
      </c>
      <c r="AI585" s="113">
        <v>16856000</v>
      </c>
      <c r="AT585" s="10">
        <f>IFERROR(VLOOKUP(AS585,PROGRAMAS!B2:C59,2,0), )</f>
        <v>0</v>
      </c>
      <c r="AV585" s="10">
        <f>IFERROR(VLOOKUP(AU585,PROGRAMAS!G2:I24,2,0), )</f>
        <v>0</v>
      </c>
      <c r="AW585" s="22"/>
      <c r="AX585" s="22"/>
      <c r="AY585" s="22"/>
      <c r="AZ585" s="22"/>
      <c r="BA585" s="22"/>
      <c r="BB585" s="22"/>
      <c r="BC585" s="22"/>
    </row>
    <row r="586" spans="1:107" ht="16.5" customHeight="1">
      <c r="A586" s="119" t="s">
        <v>488</v>
      </c>
      <c r="B586" s="10">
        <v>2020</v>
      </c>
      <c r="C586" s="16" t="s">
        <v>5234</v>
      </c>
      <c r="D586" s="234" t="s">
        <v>5234</v>
      </c>
      <c r="E586" s="18" t="s">
        <v>5235</v>
      </c>
      <c r="G586" s="10" t="s">
        <v>1987</v>
      </c>
      <c r="H586" s="10" t="s">
        <v>118</v>
      </c>
      <c r="I586" s="10" t="s">
        <v>119</v>
      </c>
      <c r="J586" s="10" t="s">
        <v>5236</v>
      </c>
      <c r="K586" s="10" t="s">
        <v>5237</v>
      </c>
      <c r="L586" s="10" t="str">
        <f t="shared" si="71"/>
        <v>EDGAR MEDINA ROJAS /LUZ MARINA PARRA CRISTANCHO CESION DE CONTRATO___</v>
      </c>
      <c r="M586" s="10" t="s">
        <v>122</v>
      </c>
      <c r="N586" s="93">
        <v>19429807</v>
      </c>
      <c r="Q586" s="10" t="s">
        <v>124</v>
      </c>
      <c r="T586" s="10"/>
      <c r="U586" s="10"/>
      <c r="V586" s="22"/>
      <c r="W586" s="10"/>
      <c r="X586" s="10"/>
      <c r="Y586" s="10"/>
      <c r="Z586" s="22">
        <v>3132011288</v>
      </c>
      <c r="AA586" s="22"/>
      <c r="AD586" s="99">
        <v>43880</v>
      </c>
      <c r="AE586" s="108">
        <v>43892</v>
      </c>
      <c r="AH586" s="2">
        <f t="shared" si="72"/>
        <v>0</v>
      </c>
      <c r="AI586" s="113">
        <v>16856000</v>
      </c>
      <c r="AT586" s="10">
        <f>IFERROR(VLOOKUP(AS586,PROGRAMAS!B2:C59,2,0), )</f>
        <v>0</v>
      </c>
      <c r="AV586" s="10">
        <f>IFERROR(VLOOKUP(AU586,PROGRAMAS!G2:I24,2,0), )</f>
        <v>0</v>
      </c>
      <c r="AW586" s="22"/>
      <c r="AX586" s="22"/>
      <c r="AY586" s="22"/>
      <c r="AZ586" s="22"/>
      <c r="BA586" s="22"/>
      <c r="BB586" s="22"/>
      <c r="BC586" s="22"/>
      <c r="DA586" s="10" t="s">
        <v>5116</v>
      </c>
      <c r="DB586" s="122" t="s">
        <v>5117</v>
      </c>
    </row>
    <row r="587" spans="1:107" ht="16.5" customHeight="1">
      <c r="A587" s="119" t="s">
        <v>498</v>
      </c>
      <c r="B587" s="10">
        <v>2020</v>
      </c>
      <c r="C587" s="16" t="s">
        <v>5238</v>
      </c>
      <c r="D587" s="234" t="s">
        <v>5238</v>
      </c>
      <c r="E587" s="18" t="s">
        <v>5239</v>
      </c>
      <c r="G587" s="10" t="s">
        <v>1987</v>
      </c>
      <c r="H587" s="10" t="s">
        <v>118</v>
      </c>
      <c r="I587" s="10" t="s">
        <v>119</v>
      </c>
      <c r="J587" s="10" t="s">
        <v>5240</v>
      </c>
      <c r="K587" s="10" t="s">
        <v>5241</v>
      </c>
      <c r="L587" s="10" t="str">
        <f t="shared" si="71"/>
        <v>CATALINA RODRIGUEZ  RIFALDO___</v>
      </c>
      <c r="M587" s="10" t="s">
        <v>122</v>
      </c>
      <c r="N587" s="93">
        <v>35354173</v>
      </c>
      <c r="Q587" s="10" t="s">
        <v>124</v>
      </c>
      <c r="T587" s="10"/>
      <c r="U587" s="10"/>
      <c r="V587" s="22"/>
      <c r="W587" s="10"/>
      <c r="X587" s="10"/>
      <c r="Y587" s="10"/>
      <c r="Z587" s="22">
        <v>3155621966</v>
      </c>
      <c r="AA587" s="22"/>
      <c r="AD587" s="99">
        <v>43880</v>
      </c>
      <c r="AE587" s="108">
        <v>43882</v>
      </c>
      <c r="AH587" s="2">
        <f t="shared" si="72"/>
        <v>0</v>
      </c>
      <c r="AI587" s="113">
        <v>18000000</v>
      </c>
      <c r="AT587" s="10">
        <f>IFERROR(VLOOKUP(AS587,PROGRAMAS!B2:C59,2,0), )</f>
        <v>0</v>
      </c>
      <c r="AV587" s="10">
        <f>IFERROR(VLOOKUP(AU587,PROGRAMAS!G2:I24,2,0), )</f>
        <v>0</v>
      </c>
      <c r="AW587" s="22"/>
      <c r="AX587" s="22"/>
      <c r="AY587" s="22"/>
      <c r="AZ587" s="22"/>
      <c r="BA587" s="22"/>
      <c r="BB587" s="22"/>
      <c r="BC587" s="22"/>
      <c r="DA587" s="10" t="s">
        <v>5164</v>
      </c>
      <c r="DB587" s="122" t="s">
        <v>5117</v>
      </c>
    </row>
    <row r="588" spans="1:107" ht="16.5" customHeight="1">
      <c r="A588" s="119" t="s">
        <v>513</v>
      </c>
      <c r="B588" s="10">
        <v>2020</v>
      </c>
      <c r="C588" s="16" t="s">
        <v>5242</v>
      </c>
      <c r="D588" s="234" t="s">
        <v>5242</v>
      </c>
      <c r="E588" s="18" t="s">
        <v>5243</v>
      </c>
      <c r="G588" s="10" t="s">
        <v>1987</v>
      </c>
      <c r="H588" s="10" t="s">
        <v>118</v>
      </c>
      <c r="I588" s="10" t="s">
        <v>119</v>
      </c>
      <c r="J588" s="10" t="s">
        <v>5244</v>
      </c>
      <c r="K588" s="10" t="s">
        <v>5245</v>
      </c>
      <c r="L588" s="10" t="str">
        <f t="shared" si="71"/>
        <v>YARLIS YASMIN CASTAÑEDA CARDONA___</v>
      </c>
      <c r="M588" s="10" t="s">
        <v>122</v>
      </c>
      <c r="N588" s="93">
        <v>53004579</v>
      </c>
      <c r="Q588" s="10" t="s">
        <v>124</v>
      </c>
      <c r="T588" s="10"/>
      <c r="U588" s="10"/>
      <c r="V588" s="22"/>
      <c r="W588" s="10"/>
      <c r="X588" s="10"/>
      <c r="Y588" s="10"/>
      <c r="Z588" s="22">
        <v>3115677597</v>
      </c>
      <c r="AA588" s="22"/>
      <c r="AD588" s="99">
        <v>43880</v>
      </c>
      <c r="AE588" s="108">
        <v>43882</v>
      </c>
      <c r="AH588" s="2">
        <f t="shared" si="72"/>
        <v>0</v>
      </c>
      <c r="AI588" s="113">
        <v>10180000</v>
      </c>
      <c r="AT588" s="10">
        <f>IFERROR(VLOOKUP(AS588,PROGRAMAS!B2:C59,2,0), )</f>
        <v>0</v>
      </c>
      <c r="AV588" s="10">
        <f>IFERROR(VLOOKUP(AU588,PROGRAMAS!G2:I24,2,0), )</f>
        <v>0</v>
      </c>
      <c r="AW588" s="22"/>
      <c r="AX588" s="22"/>
      <c r="AY588" s="22"/>
      <c r="AZ588" s="22"/>
      <c r="BA588" s="22"/>
      <c r="BB588" s="22"/>
      <c r="BC588" s="22"/>
    </row>
    <row r="589" spans="1:107" ht="16.5" customHeight="1">
      <c r="A589" s="119" t="s">
        <v>520</v>
      </c>
      <c r="B589" s="10">
        <v>2020</v>
      </c>
      <c r="C589" s="16" t="s">
        <v>5246</v>
      </c>
      <c r="D589" s="234" t="s">
        <v>5246</v>
      </c>
      <c r="E589" s="18" t="s">
        <v>5247</v>
      </c>
      <c r="G589" s="10" t="s">
        <v>1987</v>
      </c>
      <c r="H589" s="10" t="s">
        <v>118</v>
      </c>
      <c r="I589" s="10" t="s">
        <v>119</v>
      </c>
      <c r="J589" s="10" t="s">
        <v>732</v>
      </c>
      <c r="K589" s="10" t="s">
        <v>5248</v>
      </c>
      <c r="L589" s="10" t="str">
        <f t="shared" si="71"/>
        <v>AIRASOL HUERTAS BOLAÑOS ___</v>
      </c>
      <c r="M589" s="10" t="s">
        <v>122</v>
      </c>
      <c r="N589" s="93">
        <v>1014283517</v>
      </c>
      <c r="Q589" s="10" t="s">
        <v>124</v>
      </c>
      <c r="T589" s="10"/>
      <c r="U589" s="10"/>
      <c r="V589" s="22"/>
      <c r="W589" s="10"/>
      <c r="X589" s="10"/>
      <c r="Y589" s="10"/>
      <c r="Z589" s="22">
        <v>3115021317</v>
      </c>
      <c r="AA589" s="22"/>
      <c r="AD589" s="99">
        <v>43881</v>
      </c>
      <c r="AE589" s="108">
        <v>43882</v>
      </c>
      <c r="AH589" s="2">
        <f t="shared" si="72"/>
        <v>0</v>
      </c>
      <c r="AI589" s="113">
        <v>8400000</v>
      </c>
      <c r="AT589" s="10">
        <f>IFERROR(VLOOKUP(AS589,PROGRAMAS!B2:C59,2,0), )</f>
        <v>0</v>
      </c>
      <c r="AV589" s="10">
        <f>IFERROR(VLOOKUP(AU589,PROGRAMAS!G2:I24,2,0), )</f>
        <v>0</v>
      </c>
      <c r="AW589" s="22"/>
      <c r="AX589" s="22"/>
      <c r="AY589" s="22"/>
      <c r="AZ589" s="22"/>
      <c r="BA589" s="22"/>
      <c r="BB589" s="22"/>
      <c r="BC589" s="22"/>
      <c r="DA589" s="10" t="s">
        <v>5055</v>
      </c>
      <c r="DB589" s="122" t="s">
        <v>5153</v>
      </c>
      <c r="DC589" s="122" t="s">
        <v>5057</v>
      </c>
    </row>
    <row r="590" spans="1:107" ht="16.5" customHeight="1">
      <c r="A590" s="119" t="s">
        <v>527</v>
      </c>
      <c r="B590" s="10">
        <v>2020</v>
      </c>
      <c r="C590" s="16" t="s">
        <v>5249</v>
      </c>
      <c r="D590" s="234" t="s">
        <v>5249</v>
      </c>
      <c r="E590" s="18" t="s">
        <v>5250</v>
      </c>
      <c r="G590" s="10" t="s">
        <v>1987</v>
      </c>
      <c r="H590" s="10" t="s">
        <v>118</v>
      </c>
      <c r="I590" s="10" t="s">
        <v>119</v>
      </c>
      <c r="J590" s="10" t="s">
        <v>5251</v>
      </c>
      <c r="K590" s="10" t="s">
        <v>5252</v>
      </c>
      <c r="L590" s="10" t="str">
        <f t="shared" si="71"/>
        <v>LAURA ESTEFANIA RESTREPO GONZALEZ___</v>
      </c>
      <c r="M590" s="10" t="s">
        <v>122</v>
      </c>
      <c r="N590" s="93">
        <v>1018431</v>
      </c>
      <c r="Q590" s="10" t="s">
        <v>124</v>
      </c>
      <c r="T590" s="10"/>
      <c r="U590" s="10"/>
      <c r="V590" s="22"/>
      <c r="W590" s="10"/>
      <c r="X590" s="10"/>
      <c r="Y590" s="10"/>
      <c r="Z590" s="22">
        <v>3103330273</v>
      </c>
      <c r="AA590" s="22"/>
      <c r="AD590" s="99">
        <v>43881</v>
      </c>
      <c r="AE590" s="108">
        <v>43885</v>
      </c>
      <c r="AH590" s="2">
        <f t="shared" si="72"/>
        <v>0</v>
      </c>
      <c r="AI590" s="113">
        <v>24000000</v>
      </c>
      <c r="AT590" s="10">
        <f>IFERROR(VLOOKUP(AS590,PROGRAMAS!B2:C59,2,0), )</f>
        <v>0</v>
      </c>
      <c r="AV590" s="10">
        <f>IFERROR(VLOOKUP(AU590,PROGRAMAS!G2:I24,2,0), )</f>
        <v>0</v>
      </c>
      <c r="AW590" s="22"/>
      <c r="AX590" s="22"/>
      <c r="AY590" s="22"/>
      <c r="AZ590" s="22"/>
      <c r="BA590" s="22"/>
      <c r="BB590" s="22"/>
      <c r="BC590" s="22"/>
      <c r="DA590" s="10" t="s">
        <v>5219</v>
      </c>
      <c r="DB590" s="122" t="s">
        <v>5117</v>
      </c>
    </row>
    <row r="591" spans="1:107" ht="16.5" customHeight="1">
      <c r="A591" s="119" t="s">
        <v>540</v>
      </c>
      <c r="B591" s="10">
        <v>2020</v>
      </c>
      <c r="C591" s="16" t="s">
        <v>5253</v>
      </c>
      <c r="D591" s="234" t="s">
        <v>5253</v>
      </c>
      <c r="E591" s="18" t="s">
        <v>5254</v>
      </c>
      <c r="G591" s="10" t="s">
        <v>1987</v>
      </c>
      <c r="H591" s="10" t="s">
        <v>118</v>
      </c>
      <c r="I591" s="10" t="s">
        <v>119</v>
      </c>
      <c r="J591" s="10" t="s">
        <v>5255</v>
      </c>
      <c r="K591" s="10" t="s">
        <v>5256</v>
      </c>
      <c r="L591" s="10" t="str">
        <f t="shared" si="71"/>
        <v>LUZ MERY  PEREZ RUGE___</v>
      </c>
      <c r="M591" s="10" t="s">
        <v>122</v>
      </c>
      <c r="N591" s="93">
        <v>53062985</v>
      </c>
      <c r="Q591" s="10" t="s">
        <v>124</v>
      </c>
      <c r="T591" s="10"/>
      <c r="U591" s="10"/>
      <c r="V591" s="22"/>
      <c r="W591" s="10"/>
      <c r="X591" s="10"/>
      <c r="Y591" s="10"/>
      <c r="Z591" s="22">
        <v>3115428966</v>
      </c>
      <c r="AA591" s="22"/>
      <c r="AD591" s="99">
        <v>43882</v>
      </c>
      <c r="AE591" s="108">
        <v>43885</v>
      </c>
      <c r="AH591" s="2">
        <f t="shared" si="72"/>
        <v>0</v>
      </c>
      <c r="AI591" s="113">
        <v>15768000</v>
      </c>
      <c r="AT591" s="10">
        <f>IFERROR(VLOOKUP(AS591,PROGRAMAS!B2:C59,2,0), )</f>
        <v>0</v>
      </c>
      <c r="AV591" s="10">
        <f>IFERROR(VLOOKUP(AU591,PROGRAMAS!G2:I24,2,0), )</f>
        <v>0</v>
      </c>
      <c r="AW591" s="22"/>
      <c r="AX591" s="22"/>
      <c r="AY591" s="22"/>
      <c r="AZ591" s="22"/>
      <c r="BA591" s="22"/>
      <c r="BB591" s="22"/>
      <c r="BC591" s="22"/>
      <c r="DA591" s="10" t="s">
        <v>5055</v>
      </c>
      <c r="DB591" s="122" t="s">
        <v>5153</v>
      </c>
      <c r="DC591" s="122" t="s">
        <v>5057</v>
      </c>
    </row>
    <row r="592" spans="1:107" ht="16.5" customHeight="1">
      <c r="A592" s="119" t="s">
        <v>550</v>
      </c>
      <c r="B592" s="10">
        <v>2020</v>
      </c>
      <c r="C592" s="16" t="s">
        <v>5257</v>
      </c>
      <c r="D592" s="234" t="s">
        <v>5257</v>
      </c>
      <c r="E592" s="18" t="s">
        <v>5258</v>
      </c>
      <c r="G592" s="10" t="s">
        <v>1987</v>
      </c>
      <c r="H592" s="10" t="s">
        <v>118</v>
      </c>
      <c r="I592" s="10" t="s">
        <v>119</v>
      </c>
      <c r="J592" s="10" t="s">
        <v>5259</v>
      </c>
      <c r="K592" s="10" t="s">
        <v>5260</v>
      </c>
      <c r="L592" s="10" t="str">
        <f t="shared" si="71"/>
        <v>CARLOS ERNESTO RIVERA___</v>
      </c>
      <c r="M592" s="10" t="s">
        <v>122</v>
      </c>
      <c r="N592" s="93">
        <v>79803637</v>
      </c>
      <c r="Q592" s="10" t="s">
        <v>124</v>
      </c>
      <c r="T592" s="10"/>
      <c r="U592" s="10"/>
      <c r="V592" s="22"/>
      <c r="W592" s="10"/>
      <c r="X592" s="10"/>
      <c r="Y592" s="10"/>
      <c r="Z592" s="22">
        <v>3012275115</v>
      </c>
      <c r="AA592" s="22"/>
      <c r="AD592" s="99">
        <v>43887</v>
      </c>
      <c r="AE592" s="108">
        <v>43887</v>
      </c>
      <c r="AH592" s="2">
        <f t="shared" si="72"/>
        <v>0</v>
      </c>
      <c r="AI592" s="113">
        <v>16468000</v>
      </c>
      <c r="AT592" s="10">
        <f>IFERROR(VLOOKUP(AS592,PROGRAMAS!B2:C59,2,0), )</f>
        <v>0</v>
      </c>
      <c r="AV592" s="10">
        <f>IFERROR(VLOOKUP(AU592,PROGRAMAS!G2:I24,2,0), )</f>
        <v>0</v>
      </c>
      <c r="AW592" s="22"/>
      <c r="AX592" s="22"/>
      <c r="AY592" s="22"/>
      <c r="AZ592" s="22"/>
      <c r="BA592" s="22"/>
      <c r="BB592" s="22"/>
      <c r="BC592" s="22"/>
      <c r="DA592" s="10" t="s">
        <v>5055</v>
      </c>
      <c r="DB592" s="122" t="s">
        <v>5153</v>
      </c>
      <c r="DC592" s="122" t="s">
        <v>5057</v>
      </c>
    </row>
    <row r="593" spans="1:107" ht="16.5" customHeight="1">
      <c r="A593" s="119" t="s">
        <v>562</v>
      </c>
      <c r="B593" s="10">
        <v>2020</v>
      </c>
      <c r="C593" s="16" t="s">
        <v>5261</v>
      </c>
      <c r="D593" s="234" t="s">
        <v>5261</v>
      </c>
      <c r="E593" s="18" t="s">
        <v>5262</v>
      </c>
      <c r="G593" s="10" t="s">
        <v>1987</v>
      </c>
      <c r="H593" s="10" t="s">
        <v>118</v>
      </c>
      <c r="I593" s="10" t="s">
        <v>119</v>
      </c>
      <c r="J593" s="10" t="s">
        <v>5263</v>
      </c>
      <c r="K593" s="10" t="s">
        <v>5264</v>
      </c>
      <c r="L593" s="10" t="str">
        <f t="shared" si="71"/>
        <v>EDY  YANET ROJAS GARCIA___</v>
      </c>
      <c r="M593" s="10" t="s">
        <v>122</v>
      </c>
      <c r="N593" s="93">
        <v>51982796</v>
      </c>
      <c r="Q593" s="10" t="s">
        <v>124</v>
      </c>
      <c r="T593" s="10"/>
      <c r="U593" s="10"/>
      <c r="V593" s="22"/>
      <c r="W593" s="10"/>
      <c r="X593" s="10"/>
      <c r="Y593" s="10"/>
      <c r="Z593" s="22">
        <v>3134742905</v>
      </c>
      <c r="AA593" s="22"/>
      <c r="AD593" s="99">
        <v>43882</v>
      </c>
      <c r="AE593" s="108">
        <v>43882</v>
      </c>
      <c r="AH593" s="2">
        <f t="shared" si="72"/>
        <v>0</v>
      </c>
      <c r="AI593" s="113">
        <v>8400000</v>
      </c>
      <c r="AT593" s="10">
        <f>IFERROR(VLOOKUP(AS593,PROGRAMAS!B2:C59,2,0), )</f>
        <v>0</v>
      </c>
      <c r="AV593" s="10">
        <f>IFERROR(VLOOKUP(AU593,PROGRAMAS!G2:I24,2,0), )</f>
        <v>0</v>
      </c>
      <c r="AW593" s="22"/>
      <c r="AX593" s="22"/>
      <c r="AY593" s="22"/>
      <c r="AZ593" s="22"/>
      <c r="BA593" s="22"/>
      <c r="BB593" s="22"/>
      <c r="BC593" s="22"/>
    </row>
    <row r="594" spans="1:107" ht="16.5" customHeight="1">
      <c r="A594" s="119" t="s">
        <v>573</v>
      </c>
      <c r="B594" s="10">
        <v>2020</v>
      </c>
      <c r="C594" s="16" t="s">
        <v>5265</v>
      </c>
      <c r="D594" s="234" t="s">
        <v>5265</v>
      </c>
      <c r="E594" s="18" t="s">
        <v>5266</v>
      </c>
      <c r="G594" s="10" t="s">
        <v>1987</v>
      </c>
      <c r="H594" s="10" t="s">
        <v>118</v>
      </c>
      <c r="I594" s="10" t="s">
        <v>119</v>
      </c>
      <c r="J594" s="10" t="s">
        <v>5267</v>
      </c>
      <c r="K594" s="10" t="s">
        <v>5268</v>
      </c>
      <c r="L594" s="10" t="str">
        <f t="shared" si="71"/>
        <v>DANNA STEPHANIA CASTILLO MEDINA /TERMINACION ANTICIPADA DE CONTRATO___</v>
      </c>
      <c r="M594" s="10" t="s">
        <v>122</v>
      </c>
      <c r="N594" s="93">
        <v>1000268501</v>
      </c>
      <c r="Q594" s="10" t="s">
        <v>124</v>
      </c>
      <c r="T594" s="10"/>
      <c r="U594" s="10"/>
      <c r="V594" s="22"/>
      <c r="W594" s="10"/>
      <c r="X594" s="10"/>
      <c r="Y594" s="10"/>
      <c r="Z594" s="22">
        <v>3166202738</v>
      </c>
      <c r="AA594" s="22"/>
      <c r="AD594" s="99">
        <v>43882</v>
      </c>
      <c r="AE594" s="108" t="s">
        <v>1851</v>
      </c>
      <c r="AH594" s="2">
        <f t="shared" si="72"/>
        <v>0</v>
      </c>
      <c r="AI594" s="113"/>
      <c r="AT594" s="10">
        <f>IFERROR(VLOOKUP(AS594,PROGRAMAS!B2:C59,2,0), )</f>
        <v>0</v>
      </c>
      <c r="AV594" s="10">
        <f>IFERROR(VLOOKUP(AU594,PROGRAMAS!G2:I24,2,0), )</f>
        <v>0</v>
      </c>
      <c r="AW594" s="22"/>
      <c r="AX594" s="22"/>
      <c r="AY594" s="22"/>
      <c r="AZ594" s="22"/>
      <c r="BA594" s="22"/>
      <c r="BB594" s="22"/>
      <c r="BC594" s="22"/>
    </row>
    <row r="595" spans="1:107" ht="16.5" customHeight="1">
      <c r="A595" s="119" t="s">
        <v>579</v>
      </c>
      <c r="B595" s="10">
        <v>2020</v>
      </c>
      <c r="C595" s="16" t="s">
        <v>5269</v>
      </c>
      <c r="D595" s="234" t="s">
        <v>5269</v>
      </c>
      <c r="E595" s="18" t="s">
        <v>5270</v>
      </c>
      <c r="G595" s="10" t="s">
        <v>1987</v>
      </c>
      <c r="H595" s="10" t="s">
        <v>118</v>
      </c>
      <c r="I595" s="10" t="s">
        <v>119</v>
      </c>
      <c r="J595" s="10" t="s">
        <v>732</v>
      </c>
      <c r="K595" s="10" t="s">
        <v>5271</v>
      </c>
      <c r="L595" s="10" t="str">
        <f t="shared" si="71"/>
        <v>NINI  JOHANA ROJAS PARDO___</v>
      </c>
      <c r="M595" s="10" t="s">
        <v>122</v>
      </c>
      <c r="N595" s="93">
        <v>52769475</v>
      </c>
      <c r="Q595" s="10" t="s">
        <v>124</v>
      </c>
      <c r="T595" s="10"/>
      <c r="U595" s="10"/>
      <c r="V595" s="22"/>
      <c r="W595" s="10"/>
      <c r="X595" s="10"/>
      <c r="Y595" s="10"/>
      <c r="Z595" s="22">
        <v>3157561264</v>
      </c>
      <c r="AA595" s="22"/>
      <c r="AD595" s="99">
        <v>43885</v>
      </c>
      <c r="AE595" s="108">
        <v>43886</v>
      </c>
      <c r="AH595" s="2">
        <f t="shared" si="72"/>
        <v>0</v>
      </c>
      <c r="AI595" s="113">
        <v>8400000</v>
      </c>
      <c r="AT595" s="10">
        <f>IFERROR(VLOOKUP(AS595,PROGRAMAS!B2:C59,2,0), )</f>
        <v>0</v>
      </c>
      <c r="AV595" s="10">
        <f>IFERROR(VLOOKUP(AU595,PROGRAMAS!G2:I24,2,0), )</f>
        <v>0</v>
      </c>
      <c r="AW595" s="22"/>
      <c r="AX595" s="22"/>
      <c r="AY595" s="22"/>
      <c r="AZ595" s="22"/>
      <c r="BA595" s="22"/>
      <c r="BB595" s="22"/>
      <c r="BC595" s="22"/>
      <c r="DA595" s="10" t="s">
        <v>5055</v>
      </c>
      <c r="DB595" s="122" t="s">
        <v>5153</v>
      </c>
      <c r="DC595" s="122" t="s">
        <v>5057</v>
      </c>
    </row>
    <row r="596" spans="1:107" ht="16.5" customHeight="1">
      <c r="A596" s="119" t="s">
        <v>585</v>
      </c>
      <c r="B596" s="10">
        <v>2020</v>
      </c>
      <c r="C596" s="16" t="s">
        <v>5272</v>
      </c>
      <c r="D596" s="234" t="s">
        <v>5272</v>
      </c>
      <c r="E596" s="18" t="s">
        <v>5273</v>
      </c>
      <c r="G596" s="10" t="s">
        <v>1987</v>
      </c>
      <c r="H596" s="10" t="s">
        <v>118</v>
      </c>
      <c r="I596" s="10" t="s">
        <v>119</v>
      </c>
      <c r="J596" s="10" t="s">
        <v>5274</v>
      </c>
      <c r="K596" s="10" t="s">
        <v>5275</v>
      </c>
      <c r="L596" s="10" t="str">
        <f t="shared" si="71"/>
        <v>LUISA FERNANDA  GOMEZ ESPINOSA___</v>
      </c>
      <c r="M596" s="10" t="s">
        <v>122</v>
      </c>
      <c r="N596" s="93">
        <v>53077776</v>
      </c>
      <c r="Q596" s="10" t="s">
        <v>124</v>
      </c>
      <c r="T596" s="10"/>
      <c r="U596" s="10"/>
      <c r="V596" s="22"/>
      <c r="W596" s="10"/>
      <c r="X596" s="10"/>
      <c r="Y596" s="10"/>
      <c r="Z596" s="22">
        <v>3022873836</v>
      </c>
      <c r="AA596" s="22"/>
      <c r="AD596" s="99">
        <v>43887</v>
      </c>
      <c r="AE596" s="108">
        <v>43887</v>
      </c>
      <c r="AH596" s="2">
        <f t="shared" si="72"/>
        <v>0</v>
      </c>
      <c r="AI596" s="113">
        <v>32936000</v>
      </c>
      <c r="AT596" s="10">
        <f>IFERROR(VLOOKUP(AS596,PROGRAMAS!B2:C59,2,0), )</f>
        <v>0</v>
      </c>
      <c r="AV596" s="10">
        <f>IFERROR(VLOOKUP(AU596,PROGRAMAS!G2:I24,2,0), )</f>
        <v>0</v>
      </c>
      <c r="AW596" s="22"/>
      <c r="AX596" s="22"/>
      <c r="AY596" s="22"/>
      <c r="AZ596" s="22"/>
      <c r="BA596" s="22"/>
      <c r="BB596" s="22"/>
      <c r="BC596" s="22"/>
    </row>
    <row r="597" spans="1:107" ht="16.5" customHeight="1">
      <c r="A597" s="119" t="s">
        <v>591</v>
      </c>
      <c r="B597" s="10">
        <v>2020</v>
      </c>
      <c r="C597" s="16" t="s">
        <v>5276</v>
      </c>
      <c r="D597" s="234" t="s">
        <v>5276</v>
      </c>
      <c r="E597" s="18" t="s">
        <v>5277</v>
      </c>
      <c r="G597" s="10" t="s">
        <v>1987</v>
      </c>
      <c r="H597" s="10" t="s">
        <v>118</v>
      </c>
      <c r="I597" s="10" t="s">
        <v>119</v>
      </c>
      <c r="J597" s="10" t="s">
        <v>5278</v>
      </c>
      <c r="K597" s="10" t="s">
        <v>5279</v>
      </c>
      <c r="L597" s="10" t="str">
        <f t="shared" si="71"/>
        <v>EMMA GONZALEZ ARBOLEDA___</v>
      </c>
      <c r="M597" s="10" t="s">
        <v>122</v>
      </c>
      <c r="N597" s="93">
        <v>51723646</v>
      </c>
      <c r="Q597" s="10" t="s">
        <v>124</v>
      </c>
      <c r="T597" s="10"/>
      <c r="U597" s="10"/>
      <c r="V597" s="22"/>
      <c r="W597" s="10"/>
      <c r="X597" s="10"/>
      <c r="Y597" s="10"/>
      <c r="Z597" s="22">
        <v>3214104150</v>
      </c>
      <c r="AA597" s="22"/>
      <c r="AD597" s="99">
        <v>43899</v>
      </c>
      <c r="AE597" s="108">
        <v>43899</v>
      </c>
      <c r="AH597" s="2">
        <f t="shared" si="72"/>
        <v>0</v>
      </c>
      <c r="AI597" s="113">
        <v>16000000</v>
      </c>
      <c r="AT597" s="10">
        <f>IFERROR(VLOOKUP(AS597,PROGRAMAS!B2:C59,2,0), )</f>
        <v>0</v>
      </c>
      <c r="AV597" s="10">
        <f>IFERROR(VLOOKUP(AU597,PROGRAMAS!G2:I24,2,0), )</f>
        <v>0</v>
      </c>
      <c r="AW597" s="22"/>
      <c r="AX597" s="22"/>
      <c r="AY597" s="22"/>
      <c r="AZ597" s="22"/>
      <c r="BA597" s="22"/>
      <c r="BB597" s="22"/>
      <c r="BC597" s="22"/>
      <c r="DA597" s="10" t="s">
        <v>5164</v>
      </c>
      <c r="DB597" s="122" t="s">
        <v>5117</v>
      </c>
    </row>
    <row r="598" spans="1:107" ht="16.5" customHeight="1">
      <c r="A598" s="119" t="s">
        <v>599</v>
      </c>
      <c r="B598" s="10">
        <v>2020</v>
      </c>
      <c r="C598" s="16" t="s">
        <v>5280</v>
      </c>
      <c r="D598" s="234" t="s">
        <v>5280</v>
      </c>
      <c r="E598" s="18" t="s">
        <v>5281</v>
      </c>
      <c r="G598" s="10" t="s">
        <v>1987</v>
      </c>
      <c r="H598" s="10" t="s">
        <v>118</v>
      </c>
      <c r="I598" s="10" t="s">
        <v>119</v>
      </c>
      <c r="J598" s="10" t="s">
        <v>5282</v>
      </c>
      <c r="K598" s="10" t="s">
        <v>5283</v>
      </c>
      <c r="L598" s="10" t="str">
        <f t="shared" si="71"/>
        <v>VIANEY LUCIA ARDILA DAVILA___</v>
      </c>
      <c r="M598" s="10" t="s">
        <v>122</v>
      </c>
      <c r="N598" s="93">
        <v>1097332656</v>
      </c>
      <c r="Q598" s="10" t="s">
        <v>124</v>
      </c>
      <c r="T598" s="10"/>
      <c r="U598" s="10"/>
      <c r="V598" s="22"/>
      <c r="W598" s="10"/>
      <c r="X598" s="10"/>
      <c r="Y598" s="10"/>
      <c r="Z598" s="22">
        <v>3203481204</v>
      </c>
      <c r="AA598" s="22"/>
      <c r="AD598" s="99">
        <v>43885</v>
      </c>
      <c r="AE598" s="108">
        <v>43886</v>
      </c>
      <c r="AH598" s="2">
        <f t="shared" si="72"/>
        <v>0</v>
      </c>
      <c r="AI598" s="113">
        <v>10400000</v>
      </c>
      <c r="AT598" s="10">
        <f>IFERROR(VLOOKUP(AS598,PROGRAMAS!B2:C59,2,0), )</f>
        <v>0</v>
      </c>
      <c r="AV598" s="10">
        <f>IFERROR(VLOOKUP(AU598,PROGRAMAS!G2:I24,2,0), )</f>
        <v>0</v>
      </c>
      <c r="AW598" s="22"/>
      <c r="AX598" s="22"/>
      <c r="AY598" s="22"/>
      <c r="AZ598" s="22"/>
      <c r="BA598" s="22"/>
      <c r="BB598" s="22"/>
      <c r="BC598" s="22"/>
      <c r="DA598" s="10" t="s">
        <v>5055</v>
      </c>
      <c r="DB598" s="122" t="s">
        <v>5153</v>
      </c>
      <c r="DC598" s="122" t="s">
        <v>5057</v>
      </c>
    </row>
    <row r="599" spans="1:107" ht="16.5" customHeight="1">
      <c r="A599" s="119" t="s">
        <v>606</v>
      </c>
      <c r="B599" s="10">
        <v>2020</v>
      </c>
      <c r="C599" s="16" t="s">
        <v>5284</v>
      </c>
      <c r="D599" s="234" t="s">
        <v>5284</v>
      </c>
      <c r="E599" s="18" t="s">
        <v>5285</v>
      </c>
      <c r="G599" s="10" t="s">
        <v>1987</v>
      </c>
      <c r="H599" s="10" t="s">
        <v>118</v>
      </c>
      <c r="I599" s="10" t="s">
        <v>119</v>
      </c>
      <c r="J599" s="10" t="s">
        <v>5286</v>
      </c>
      <c r="K599" s="10" t="s">
        <v>199</v>
      </c>
      <c r="L599" s="10" t="str">
        <f t="shared" si="71"/>
        <v>GLORIA MATILDE SANTANA CASALLAS___</v>
      </c>
      <c r="M599" s="10" t="s">
        <v>122</v>
      </c>
      <c r="N599" s="93">
        <v>51907536</v>
      </c>
      <c r="Q599" s="10" t="s">
        <v>124</v>
      </c>
      <c r="T599" s="10"/>
      <c r="U599" s="10"/>
      <c r="V599" s="22"/>
      <c r="W599" s="10"/>
      <c r="X599" s="10"/>
      <c r="Y599" s="10"/>
      <c r="Z599" s="22">
        <v>3165253932</v>
      </c>
      <c r="AA599" s="22"/>
      <c r="AD599" s="99">
        <v>43882</v>
      </c>
      <c r="AE599" s="108">
        <v>43882</v>
      </c>
      <c r="AH599" s="2">
        <f t="shared" si="72"/>
        <v>0</v>
      </c>
      <c r="AI599" s="113">
        <v>31000000</v>
      </c>
      <c r="AT599" s="10">
        <f>IFERROR(VLOOKUP(AS599,PROGRAMAS!B2:C59,2,0), )</f>
        <v>0</v>
      </c>
      <c r="AV599" s="10">
        <f>IFERROR(VLOOKUP(AU599,PROGRAMAS!G2:I24,2,0), )</f>
        <v>0</v>
      </c>
      <c r="AW599" s="22"/>
      <c r="AX599" s="22"/>
      <c r="AY599" s="22"/>
      <c r="AZ599" s="22"/>
      <c r="BA599" s="22"/>
      <c r="BB599" s="22"/>
      <c r="BC599" s="22"/>
      <c r="DA599" s="10" t="s">
        <v>5055</v>
      </c>
      <c r="DB599" s="122" t="s">
        <v>5153</v>
      </c>
      <c r="DC599" s="122" t="s">
        <v>5057</v>
      </c>
    </row>
    <row r="600" spans="1:107" ht="16.5" customHeight="1">
      <c r="A600" s="119" t="s">
        <v>612</v>
      </c>
      <c r="B600" s="10">
        <v>2020</v>
      </c>
      <c r="C600" s="16" t="s">
        <v>5287</v>
      </c>
      <c r="D600" s="234" t="s">
        <v>5287</v>
      </c>
      <c r="E600" s="18" t="s">
        <v>5288</v>
      </c>
      <c r="G600" s="10" t="s">
        <v>1987</v>
      </c>
      <c r="H600" s="10" t="s">
        <v>118</v>
      </c>
      <c r="I600" s="10" t="s">
        <v>119</v>
      </c>
      <c r="J600" s="10" t="s">
        <v>5289</v>
      </c>
      <c r="K600" s="10" t="s">
        <v>5290</v>
      </c>
      <c r="L600" s="10" t="str">
        <f t="shared" si="71"/>
        <v>DANNA STEPHANIA CASTILLO MEDINA___</v>
      </c>
      <c r="M600" s="10" t="s">
        <v>122</v>
      </c>
      <c r="N600" s="93">
        <v>1000268501</v>
      </c>
      <c r="Q600" s="10" t="s">
        <v>124</v>
      </c>
      <c r="T600" s="10"/>
      <c r="U600" s="10"/>
      <c r="V600" s="22"/>
      <c r="W600" s="10"/>
      <c r="X600" s="10"/>
      <c r="Y600" s="10"/>
      <c r="Z600" s="22">
        <v>3166202738</v>
      </c>
      <c r="AA600" s="22"/>
      <c r="AD600" s="99">
        <v>43887</v>
      </c>
      <c r="AE600" s="108">
        <v>43887</v>
      </c>
      <c r="AH600" s="2">
        <f t="shared" si="72"/>
        <v>0</v>
      </c>
      <c r="AI600" s="113">
        <v>8400000</v>
      </c>
      <c r="AT600" s="10">
        <f>IFERROR(VLOOKUP(AS600,PROGRAMAS!B2:C59,2,0), )</f>
        <v>0</v>
      </c>
      <c r="AV600" s="10">
        <f>IFERROR(VLOOKUP(AU600,PROGRAMAS!G2:I24,2,0), )</f>
        <v>0</v>
      </c>
      <c r="AW600" s="22"/>
      <c r="AX600" s="22"/>
      <c r="AY600" s="22"/>
      <c r="AZ600" s="22"/>
      <c r="BA600" s="22"/>
      <c r="BB600" s="22"/>
      <c r="BC600" s="22"/>
      <c r="DA600" s="10" t="s">
        <v>5219</v>
      </c>
      <c r="DB600" s="122" t="s">
        <v>5117</v>
      </c>
    </row>
    <row r="601" spans="1:107" ht="16.5" customHeight="1">
      <c r="A601" s="119" t="s">
        <v>618</v>
      </c>
      <c r="B601" s="10">
        <v>2020</v>
      </c>
      <c r="C601" s="16" t="s">
        <v>5291</v>
      </c>
      <c r="D601" s="234" t="s">
        <v>5291</v>
      </c>
      <c r="E601" s="18" t="s">
        <v>5292</v>
      </c>
      <c r="G601" s="10" t="s">
        <v>1987</v>
      </c>
      <c r="H601" s="10" t="s">
        <v>118</v>
      </c>
      <c r="I601" s="10" t="s">
        <v>119</v>
      </c>
      <c r="J601" s="10" t="s">
        <v>5293</v>
      </c>
      <c r="K601" s="10" t="s">
        <v>5294</v>
      </c>
      <c r="L601" s="10" t="str">
        <f t="shared" si="71"/>
        <v>DOUGLAS JOSE FRANCO GERENA___</v>
      </c>
      <c r="M601" s="10" t="s">
        <v>122</v>
      </c>
      <c r="N601" s="93">
        <v>79489821</v>
      </c>
      <c r="Q601" s="10" t="s">
        <v>124</v>
      </c>
      <c r="T601" s="10"/>
      <c r="U601" s="10"/>
      <c r="V601" s="22"/>
      <c r="W601" s="10"/>
      <c r="X601" s="10"/>
      <c r="Y601" s="10"/>
      <c r="Z601" s="22">
        <v>3118829237</v>
      </c>
      <c r="AA601" s="22"/>
      <c r="AD601" s="99">
        <v>43887</v>
      </c>
      <c r="AE601" s="108">
        <v>43887</v>
      </c>
      <c r="AH601" s="2">
        <f t="shared" si="72"/>
        <v>0</v>
      </c>
      <c r="AI601" s="113">
        <v>48000000</v>
      </c>
      <c r="AT601" s="10">
        <f>IFERROR(VLOOKUP(AS601,PROGRAMAS!B2:C59,2,0), )</f>
        <v>0</v>
      </c>
      <c r="AV601" s="10">
        <f>IFERROR(VLOOKUP(AU601,PROGRAMAS!G2:I24,2,0), )</f>
        <v>0</v>
      </c>
      <c r="AW601" s="22"/>
      <c r="AX601" s="22"/>
      <c r="AY601" s="22"/>
      <c r="AZ601" s="22"/>
      <c r="BA601" s="22"/>
      <c r="BB601" s="22"/>
      <c r="BC601" s="22"/>
    </row>
    <row r="602" spans="1:107" ht="16.5" customHeight="1">
      <c r="A602" s="119" t="s">
        <v>624</v>
      </c>
      <c r="B602" s="10">
        <v>2020</v>
      </c>
      <c r="C602" s="16" t="s">
        <v>5295</v>
      </c>
      <c r="D602" s="234" t="s">
        <v>5295</v>
      </c>
      <c r="E602" s="18" t="s">
        <v>5296</v>
      </c>
      <c r="G602" s="10" t="s">
        <v>1987</v>
      </c>
      <c r="H602" s="10" t="s">
        <v>118</v>
      </c>
      <c r="I602" s="10" t="s">
        <v>119</v>
      </c>
      <c r="J602" s="10" t="s">
        <v>5297</v>
      </c>
      <c r="K602" s="10" t="s">
        <v>5298</v>
      </c>
      <c r="L602" s="10" t="str">
        <f t="shared" si="71"/>
        <v>CARLOS  ALIRIO CAMACHO PARADA___</v>
      </c>
      <c r="M602" s="10" t="s">
        <v>122</v>
      </c>
      <c r="N602" s="93">
        <v>79557732</v>
      </c>
      <c r="Q602" s="10" t="s">
        <v>124</v>
      </c>
      <c r="T602" s="10"/>
      <c r="U602" s="10"/>
      <c r="V602" s="22"/>
      <c r="W602" s="10"/>
      <c r="X602" s="10"/>
      <c r="Y602" s="10"/>
      <c r="Z602" s="22">
        <v>31555865403</v>
      </c>
      <c r="AA602" s="22"/>
      <c r="AD602" s="99">
        <v>43887</v>
      </c>
      <c r="AE602" s="108">
        <v>43887</v>
      </c>
      <c r="AH602" s="2">
        <f t="shared" si="72"/>
        <v>0</v>
      </c>
      <c r="AI602" s="113">
        <v>18000000</v>
      </c>
      <c r="AT602" s="10">
        <f>IFERROR(VLOOKUP(AS602,PROGRAMAS!B2:C59,2,0), )</f>
        <v>0</v>
      </c>
      <c r="AV602" s="10">
        <f>IFERROR(VLOOKUP(AU602,PROGRAMAS!G2:I24,2,0), )</f>
        <v>0</v>
      </c>
      <c r="AW602" s="22"/>
      <c r="AX602" s="22"/>
      <c r="AY602" s="22"/>
      <c r="AZ602" s="22"/>
      <c r="BA602" s="22"/>
      <c r="BB602" s="22"/>
      <c r="BC602" s="22"/>
      <c r="DA602" s="10" t="s">
        <v>5197</v>
      </c>
      <c r="DB602" s="122" t="s">
        <v>5117</v>
      </c>
    </row>
    <row r="603" spans="1:107" ht="16.5" customHeight="1">
      <c r="A603" s="119" t="s">
        <v>635</v>
      </c>
      <c r="B603" s="10">
        <v>2020</v>
      </c>
      <c r="C603" s="16" t="s">
        <v>5299</v>
      </c>
      <c r="D603" s="234" t="s">
        <v>5299</v>
      </c>
      <c r="E603" s="18" t="s">
        <v>5300</v>
      </c>
      <c r="G603" s="10" t="s">
        <v>1987</v>
      </c>
      <c r="H603" s="10" t="s">
        <v>118</v>
      </c>
      <c r="I603" s="10" t="s">
        <v>119</v>
      </c>
      <c r="J603" s="10" t="s">
        <v>5301</v>
      </c>
      <c r="K603" s="10" t="s">
        <v>5302</v>
      </c>
      <c r="L603" s="10" t="str">
        <f t="shared" si="71"/>
        <v>ISABELA RAQUEL  FERNANDEZ PEREZ___</v>
      </c>
      <c r="M603" s="10" t="s">
        <v>122</v>
      </c>
      <c r="N603" s="93">
        <v>508756779</v>
      </c>
      <c r="Q603" s="10" t="s">
        <v>124</v>
      </c>
      <c r="T603" s="10"/>
      <c r="U603" s="10"/>
      <c r="V603" s="22"/>
      <c r="W603" s="10"/>
      <c r="X603" s="10"/>
      <c r="Y603" s="10"/>
      <c r="Z603" s="22">
        <v>3143225349</v>
      </c>
      <c r="AA603" s="22"/>
      <c r="AD603" s="99">
        <v>43887</v>
      </c>
      <c r="AE603" s="108">
        <v>43887</v>
      </c>
      <c r="AH603" s="2">
        <f t="shared" si="72"/>
        <v>0</v>
      </c>
      <c r="AI603" s="113">
        <v>28000000</v>
      </c>
      <c r="AT603" s="10">
        <f>IFERROR(VLOOKUP(AS603,PROGRAMAS!B2:C59,2,0), )</f>
        <v>0</v>
      </c>
      <c r="AV603" s="10">
        <f>IFERROR(VLOOKUP(AU603,PROGRAMAS!G2:I24,2,0), )</f>
        <v>0</v>
      </c>
      <c r="AW603" s="22"/>
      <c r="AX603" s="22"/>
      <c r="AY603" s="22"/>
      <c r="AZ603" s="22"/>
      <c r="BA603" s="22"/>
      <c r="BB603" s="22"/>
      <c r="BC603" s="22"/>
    </row>
    <row r="604" spans="1:107" ht="16.5" customHeight="1">
      <c r="A604" s="119" t="s">
        <v>649</v>
      </c>
      <c r="B604" s="10">
        <v>2020</v>
      </c>
      <c r="C604" s="16" t="s">
        <v>5303</v>
      </c>
      <c r="D604" s="234" t="s">
        <v>5303</v>
      </c>
      <c r="E604" s="18" t="s">
        <v>5304</v>
      </c>
      <c r="G604" s="10" t="s">
        <v>1987</v>
      </c>
      <c r="H604" s="10" t="s">
        <v>118</v>
      </c>
      <c r="I604" s="10" t="s">
        <v>119</v>
      </c>
      <c r="J604" s="10" t="s">
        <v>5305</v>
      </c>
      <c r="K604" s="10" t="s">
        <v>5306</v>
      </c>
      <c r="L604" s="10" t="str">
        <f t="shared" si="71"/>
        <v>OSCAR JAVIER DIAZ MONROY___</v>
      </c>
      <c r="M604" s="10" t="s">
        <v>122</v>
      </c>
      <c r="N604" s="93">
        <v>80222582</v>
      </c>
      <c r="Q604" s="10" t="s">
        <v>124</v>
      </c>
      <c r="T604" s="10"/>
      <c r="U604" s="10"/>
      <c r="V604" s="22"/>
      <c r="W604" s="10"/>
      <c r="X604" s="10"/>
      <c r="Y604" s="10"/>
      <c r="Z604" s="22">
        <v>3058159411</v>
      </c>
      <c r="AA604" s="22"/>
      <c r="AD604" s="99">
        <v>43889</v>
      </c>
      <c r="AE604" s="108">
        <v>43889</v>
      </c>
      <c r="AH604" s="2">
        <f t="shared" si="72"/>
        <v>0</v>
      </c>
      <c r="AI604" s="113">
        <v>16400000</v>
      </c>
      <c r="AT604" s="10">
        <f>IFERROR(VLOOKUP(AS604,PROGRAMAS!B2:C59,2,0), )</f>
        <v>0</v>
      </c>
      <c r="AV604" s="10">
        <f>IFERROR(VLOOKUP(AU604,PROGRAMAS!G2:I24,2,0), )</f>
        <v>0</v>
      </c>
      <c r="AW604" s="22"/>
      <c r="AX604" s="22"/>
      <c r="AY604" s="22"/>
      <c r="AZ604" s="22"/>
      <c r="BA604" s="22"/>
      <c r="BB604" s="22"/>
      <c r="BC604" s="22"/>
      <c r="DA604" s="10" t="s">
        <v>5127</v>
      </c>
      <c r="DB604" s="122" t="s">
        <v>5117</v>
      </c>
    </row>
    <row r="605" spans="1:107" ht="16.5" customHeight="1">
      <c r="A605" s="119" t="s">
        <v>661</v>
      </c>
      <c r="B605" s="10">
        <v>2020</v>
      </c>
      <c r="C605" s="16" t="s">
        <v>5307</v>
      </c>
      <c r="D605" s="234" t="s">
        <v>5307</v>
      </c>
      <c r="E605" s="18" t="s">
        <v>5308</v>
      </c>
      <c r="G605" s="10" t="s">
        <v>1987</v>
      </c>
      <c r="H605" s="10" t="s">
        <v>118</v>
      </c>
      <c r="I605" s="10" t="s">
        <v>119</v>
      </c>
      <c r="J605" s="10" t="s">
        <v>5309</v>
      </c>
      <c r="K605" s="10" t="s">
        <v>5310</v>
      </c>
      <c r="L605" s="10" t="str">
        <f t="shared" si="71"/>
        <v>FELIPE OSWALDO CARDENAS LAVERDE___</v>
      </c>
      <c r="M605" s="10" t="s">
        <v>122</v>
      </c>
      <c r="N605" s="93">
        <v>19451565</v>
      </c>
      <c r="Q605" s="10" t="s">
        <v>124</v>
      </c>
      <c r="T605" s="10"/>
      <c r="U605" s="10"/>
      <c r="V605" s="22"/>
      <c r="W605" s="10"/>
      <c r="X605" s="10"/>
      <c r="Y605" s="10"/>
      <c r="Z605" s="22">
        <v>3057960657</v>
      </c>
      <c r="AA605" s="22"/>
      <c r="AD605" s="99">
        <v>43887</v>
      </c>
      <c r="AE605" s="108">
        <v>43887</v>
      </c>
      <c r="AH605" s="2">
        <f t="shared" si="72"/>
        <v>0</v>
      </c>
      <c r="AI605" s="113">
        <v>9480000</v>
      </c>
      <c r="AT605" s="10">
        <f>IFERROR(VLOOKUP(AS605,PROGRAMAS!B2:C59,2,0), )</f>
        <v>0</v>
      </c>
      <c r="AV605" s="10">
        <f>IFERROR(VLOOKUP(AU605,PROGRAMAS!G2:I24,2,0), )</f>
        <v>0</v>
      </c>
      <c r="AW605" s="22"/>
      <c r="AX605" s="22"/>
      <c r="AY605" s="22"/>
      <c r="AZ605" s="22"/>
      <c r="BA605" s="22"/>
      <c r="BB605" s="22"/>
      <c r="BC605" s="22"/>
      <c r="DA605" s="10" t="s">
        <v>5219</v>
      </c>
      <c r="DB605" s="122" t="s">
        <v>5117</v>
      </c>
    </row>
    <row r="606" spans="1:107" ht="16.5" customHeight="1">
      <c r="A606" s="119" t="s">
        <v>672</v>
      </c>
      <c r="B606" s="10">
        <v>2020</v>
      </c>
      <c r="C606" s="16" t="s">
        <v>5311</v>
      </c>
      <c r="D606" s="234" t="s">
        <v>5311</v>
      </c>
      <c r="E606" s="18" t="s">
        <v>5312</v>
      </c>
      <c r="G606" s="10" t="s">
        <v>1987</v>
      </c>
      <c r="H606" s="10" t="s">
        <v>118</v>
      </c>
      <c r="I606" s="10" t="s">
        <v>119</v>
      </c>
      <c r="J606" s="10" t="s">
        <v>5313</v>
      </c>
      <c r="K606" s="10" t="s">
        <v>5314</v>
      </c>
      <c r="L606" s="10" t="str">
        <f t="shared" si="71"/>
        <v>NIDIA  MARLEM DIAZ GUTIERREZ___</v>
      </c>
      <c r="M606" s="10" t="s">
        <v>122</v>
      </c>
      <c r="N606" s="93">
        <v>21061272</v>
      </c>
      <c r="Q606" s="10" t="s">
        <v>124</v>
      </c>
      <c r="T606" s="10"/>
      <c r="U606" s="10"/>
      <c r="V606" s="22"/>
      <c r="W606" s="10"/>
      <c r="X606" s="10"/>
      <c r="Y606" s="10"/>
      <c r="Z606" s="22">
        <v>3102631013</v>
      </c>
      <c r="AA606" s="22"/>
      <c r="AD606" s="99">
        <v>43892</v>
      </c>
      <c r="AE606" s="108">
        <v>43892</v>
      </c>
      <c r="AH606" s="2">
        <f t="shared" si="72"/>
        <v>0</v>
      </c>
      <c r="AI606" s="113">
        <v>18400000</v>
      </c>
      <c r="AT606" s="10">
        <f>IFERROR(VLOOKUP(AS606,PROGRAMAS!B2:C59,2,0), )</f>
        <v>0</v>
      </c>
      <c r="AV606" s="10">
        <f>IFERROR(VLOOKUP(AU606,PROGRAMAS!G2:I24,2,0), )</f>
        <v>0</v>
      </c>
      <c r="AW606" s="22"/>
      <c r="AX606" s="22"/>
      <c r="AY606" s="22"/>
      <c r="AZ606" s="22"/>
      <c r="BA606" s="22"/>
      <c r="BB606" s="22"/>
      <c r="BC606" s="22"/>
    </row>
    <row r="607" spans="1:107" ht="16.5" customHeight="1">
      <c r="A607" s="119" t="s">
        <v>681</v>
      </c>
      <c r="B607" s="10">
        <v>2020</v>
      </c>
      <c r="C607" s="16" t="s">
        <v>5315</v>
      </c>
      <c r="D607" s="234" t="s">
        <v>5315</v>
      </c>
      <c r="E607" s="18" t="s">
        <v>5316</v>
      </c>
      <c r="G607" s="10" t="s">
        <v>1987</v>
      </c>
      <c r="H607" s="10" t="s">
        <v>118</v>
      </c>
      <c r="I607" s="10" t="s">
        <v>119</v>
      </c>
      <c r="J607" s="10" t="s">
        <v>5317</v>
      </c>
      <c r="K607" s="10" t="s">
        <v>5318</v>
      </c>
      <c r="L607" s="10" t="str">
        <f t="shared" si="71"/>
        <v>ANGIE VIVANA  RODRIGUEZ LOAIZA___</v>
      </c>
      <c r="M607" s="10" t="s">
        <v>122</v>
      </c>
      <c r="N607" s="93">
        <v>1031133666</v>
      </c>
      <c r="Q607" s="10" t="s">
        <v>124</v>
      </c>
      <c r="T607" s="10"/>
      <c r="U607" s="10"/>
      <c r="V607" s="22"/>
      <c r="W607" s="10"/>
      <c r="X607" s="10"/>
      <c r="Y607" s="10"/>
      <c r="Z607" s="22">
        <v>3016690374</v>
      </c>
      <c r="AA607" s="22"/>
      <c r="AD607" s="99">
        <v>43894</v>
      </c>
      <c r="AE607" s="108">
        <v>43899</v>
      </c>
      <c r="AH607" s="2">
        <f t="shared" si="72"/>
        <v>0</v>
      </c>
      <c r="AI607" s="113">
        <v>8400000</v>
      </c>
      <c r="AT607" s="10">
        <f>IFERROR(VLOOKUP(AS607,PROGRAMAS!B2:C59,2,0), )</f>
        <v>0</v>
      </c>
      <c r="AV607" s="10">
        <f>IFERROR(VLOOKUP(AU607,PROGRAMAS!G2:I24,2,0), )</f>
        <v>0</v>
      </c>
      <c r="AW607" s="22"/>
      <c r="AX607" s="22"/>
      <c r="AY607" s="22"/>
      <c r="AZ607" s="22"/>
      <c r="BA607" s="22"/>
      <c r="BB607" s="22"/>
      <c r="BC607" s="22"/>
    </row>
    <row r="608" spans="1:107" ht="16.5" customHeight="1">
      <c r="A608" s="119" t="s">
        <v>692</v>
      </c>
      <c r="B608" s="10">
        <v>2020</v>
      </c>
      <c r="C608" s="16" t="s">
        <v>5319</v>
      </c>
      <c r="D608" s="234" t="s">
        <v>5319</v>
      </c>
      <c r="E608" s="18" t="s">
        <v>5320</v>
      </c>
      <c r="G608" s="10" t="s">
        <v>1987</v>
      </c>
      <c r="H608" s="10" t="s">
        <v>118</v>
      </c>
      <c r="I608" s="10" t="s">
        <v>119</v>
      </c>
      <c r="J608" s="10" t="s">
        <v>5321</v>
      </c>
      <c r="K608" s="10" t="s">
        <v>5322</v>
      </c>
      <c r="L608" s="10" t="str">
        <f t="shared" si="71"/>
        <v>CRISTIAN  DAVID BUSTAMANTE DAVILA___</v>
      </c>
      <c r="M608" s="10" t="s">
        <v>122</v>
      </c>
      <c r="N608" s="93">
        <v>94289412</v>
      </c>
      <c r="Q608" s="10" t="s">
        <v>124</v>
      </c>
      <c r="T608" s="10"/>
      <c r="U608" s="10"/>
      <c r="V608" s="22"/>
      <c r="W608" s="10"/>
      <c r="X608" s="10"/>
      <c r="Y608" s="10"/>
      <c r="Z608" s="22">
        <v>3133611461</v>
      </c>
      <c r="AA608" s="22"/>
      <c r="AD608" s="99">
        <v>43896</v>
      </c>
      <c r="AE608" s="108">
        <v>43899</v>
      </c>
      <c r="AH608" s="2">
        <f t="shared" si="72"/>
        <v>0</v>
      </c>
      <c r="AI608" s="113">
        <v>16000000</v>
      </c>
      <c r="AT608" s="10">
        <f>IFERROR(VLOOKUP(AS608,PROGRAMAS!B2:C59,2,0), )</f>
        <v>0</v>
      </c>
      <c r="AV608" s="10">
        <f>IFERROR(VLOOKUP(AU608,PROGRAMAS!G2:I24,2,0), )</f>
        <v>0</v>
      </c>
      <c r="AW608" s="22"/>
      <c r="AX608" s="22"/>
      <c r="AY608" s="22"/>
      <c r="AZ608" s="22"/>
      <c r="BA608" s="22"/>
      <c r="BB608" s="22"/>
      <c r="BC608" s="22"/>
      <c r="DA608" s="10" t="s">
        <v>5229</v>
      </c>
      <c r="DB608" s="122" t="s">
        <v>5117</v>
      </c>
    </row>
    <row r="609" spans="1:107" ht="16.5" customHeight="1">
      <c r="A609" s="119" t="s">
        <v>702</v>
      </c>
      <c r="B609" s="10">
        <v>2020</v>
      </c>
      <c r="C609" s="16" t="s">
        <v>5323</v>
      </c>
      <c r="D609" s="234" t="s">
        <v>5323</v>
      </c>
      <c r="E609" s="18" t="s">
        <v>5324</v>
      </c>
      <c r="G609" s="10" t="s">
        <v>1987</v>
      </c>
      <c r="H609" s="10" t="s">
        <v>118</v>
      </c>
      <c r="I609" s="10" t="s">
        <v>119</v>
      </c>
      <c r="J609" s="10" t="s">
        <v>5325</v>
      </c>
      <c r="K609" s="10" t="s">
        <v>5326</v>
      </c>
      <c r="L609" s="10" t="str">
        <f t="shared" si="71"/>
        <v>CESAR MAURICIO CACERES HERNANDEZ ___</v>
      </c>
      <c r="M609" s="10" t="s">
        <v>122</v>
      </c>
      <c r="N609" s="93">
        <v>91290518</v>
      </c>
      <c r="P609" t="s">
        <v>272</v>
      </c>
      <c r="Q609" s="10" t="s">
        <v>124</v>
      </c>
      <c r="R609" t="s">
        <v>3662</v>
      </c>
      <c r="T609" s="10"/>
      <c r="U609" s="10"/>
      <c r="V609" s="22"/>
      <c r="W609" s="10"/>
      <c r="X609" s="10"/>
      <c r="Y609" s="10"/>
      <c r="Z609" s="22">
        <v>3015043534</v>
      </c>
      <c r="AA609" s="22"/>
      <c r="AD609" s="99">
        <v>43899</v>
      </c>
      <c r="AE609" s="108">
        <v>43901</v>
      </c>
      <c r="AH609" s="2">
        <f t="shared" si="72"/>
        <v>0</v>
      </c>
      <c r="AI609" s="113">
        <v>16856000</v>
      </c>
      <c r="AT609" s="10">
        <f>IFERROR(VLOOKUP(AS609,PROGRAMAS!B2:C59,2,0), )</f>
        <v>0</v>
      </c>
      <c r="AV609" s="10">
        <f>IFERROR(VLOOKUP(AU609,PROGRAMAS!G2:I24,2,0), )</f>
        <v>0</v>
      </c>
      <c r="AW609" s="22"/>
      <c r="AX609" s="22"/>
      <c r="AY609" s="22"/>
      <c r="AZ609" s="22"/>
      <c r="BA609" s="22"/>
      <c r="BB609" s="22"/>
      <c r="BC609" s="22"/>
    </row>
    <row r="610" spans="1:107" ht="16.5" customHeight="1">
      <c r="A610" s="119" t="s">
        <v>717</v>
      </c>
      <c r="B610" s="10">
        <v>2020</v>
      </c>
      <c r="C610" s="16" t="s">
        <v>5327</v>
      </c>
      <c r="D610" s="234" t="s">
        <v>5327</v>
      </c>
      <c r="E610" s="18" t="s">
        <v>5328</v>
      </c>
      <c r="G610" s="10" t="s">
        <v>1987</v>
      </c>
      <c r="H610" s="10" t="s">
        <v>118</v>
      </c>
      <c r="I610" s="10" t="s">
        <v>119</v>
      </c>
      <c r="J610" s="10" t="s">
        <v>5329</v>
      </c>
      <c r="K610" s="10" t="s">
        <v>3713</v>
      </c>
      <c r="L610" s="10" t="str">
        <f t="shared" si="71"/>
        <v>DIEGO ALEJANDRO MORENO MAHECHA___</v>
      </c>
      <c r="M610" s="10" t="s">
        <v>122</v>
      </c>
      <c r="N610" s="93">
        <v>1014205607</v>
      </c>
      <c r="Q610" s="10" t="s">
        <v>124</v>
      </c>
      <c r="T610" s="10"/>
      <c r="U610" s="10"/>
      <c r="V610" s="22"/>
      <c r="W610" s="10"/>
      <c r="X610" s="10"/>
      <c r="Y610" s="10"/>
      <c r="Z610" s="22">
        <v>3007892367</v>
      </c>
      <c r="AA610" s="22"/>
      <c r="AD610" s="99">
        <v>43901</v>
      </c>
      <c r="AE610" s="108">
        <v>43902</v>
      </c>
      <c r="AH610" s="2">
        <f t="shared" si="72"/>
        <v>0</v>
      </c>
      <c r="AI610" s="113">
        <v>12000000</v>
      </c>
      <c r="AT610" s="10">
        <f>IFERROR(VLOOKUP(AS610,PROGRAMAS!B2:C59,2,0), )</f>
        <v>0</v>
      </c>
      <c r="AV610" s="10">
        <f>IFERROR(VLOOKUP(AU610,PROGRAMAS!G2:I24,2,0), )</f>
        <v>0</v>
      </c>
      <c r="AW610" s="22"/>
      <c r="AX610" s="22"/>
      <c r="AY610" s="22"/>
      <c r="AZ610" s="22"/>
      <c r="BA610" s="22"/>
      <c r="BB610" s="22"/>
      <c r="BC610" s="22"/>
    </row>
    <row r="611" spans="1:107" ht="16.5" customHeight="1">
      <c r="A611" s="119" t="s">
        <v>727</v>
      </c>
      <c r="B611" s="10">
        <v>2020</v>
      </c>
      <c r="C611" s="16" t="s">
        <v>5330</v>
      </c>
      <c r="D611" s="234" t="s">
        <v>5330</v>
      </c>
      <c r="E611" s="18" t="s">
        <v>5331</v>
      </c>
      <c r="G611" s="10" t="s">
        <v>1987</v>
      </c>
      <c r="H611" s="10" t="s">
        <v>118</v>
      </c>
      <c r="I611" s="10" t="s">
        <v>119</v>
      </c>
      <c r="J611" s="10" t="s">
        <v>5332</v>
      </c>
      <c r="K611" s="10" t="s">
        <v>5333</v>
      </c>
      <c r="L611" s="10" t="str">
        <f t="shared" si="71"/>
        <v>JENNIFER ALEXANDRA  MORENO CASTELBLANCO___</v>
      </c>
      <c r="M611" s="10" t="s">
        <v>122</v>
      </c>
      <c r="N611" s="93">
        <v>1026261226</v>
      </c>
      <c r="Q611" s="10" t="s">
        <v>124</v>
      </c>
      <c r="T611" s="10"/>
      <c r="U611" s="10"/>
      <c r="V611" s="22"/>
      <c r="W611" s="10"/>
      <c r="X611" s="10"/>
      <c r="Y611" s="10"/>
      <c r="Z611" s="22">
        <v>3194271323</v>
      </c>
      <c r="AA611" s="22"/>
      <c r="AD611" s="99">
        <v>43901</v>
      </c>
      <c r="AE611" s="108">
        <v>43904</v>
      </c>
      <c r="AH611" s="2">
        <f t="shared" si="72"/>
        <v>0</v>
      </c>
      <c r="AI611" s="113">
        <v>16856000</v>
      </c>
      <c r="AT611" s="10">
        <f>IFERROR(VLOOKUP(AS611,PROGRAMAS!B2:C59,2,0), )</f>
        <v>0</v>
      </c>
      <c r="AV611" s="10">
        <f>IFERROR(VLOOKUP(AU611,PROGRAMAS!G2:I24,2,0), )</f>
        <v>0</v>
      </c>
      <c r="AW611" s="22"/>
      <c r="AX611" s="22"/>
      <c r="AY611" s="22"/>
      <c r="AZ611" s="22"/>
      <c r="BA611" s="22"/>
      <c r="BB611" s="22"/>
      <c r="BC611" s="22"/>
    </row>
    <row r="612" spans="1:107" ht="16.5" customHeight="1">
      <c r="A612" s="119" t="s">
        <v>739</v>
      </c>
      <c r="B612" s="10">
        <v>2020</v>
      </c>
      <c r="C612" s="16" t="s">
        <v>5334</v>
      </c>
      <c r="D612" s="234" t="s">
        <v>5334</v>
      </c>
      <c r="E612" s="18" t="s">
        <v>5335</v>
      </c>
      <c r="G612" s="10" t="s">
        <v>1987</v>
      </c>
      <c r="H612" s="10" t="s">
        <v>118</v>
      </c>
      <c r="I612" s="10" t="s">
        <v>119</v>
      </c>
      <c r="J612" s="10" t="s">
        <v>5336</v>
      </c>
      <c r="K612" s="10" t="s">
        <v>556</v>
      </c>
      <c r="L612" s="10" t="str">
        <f t="shared" si="71"/>
        <v>LUISA MILENA ARIAS SIERRA___</v>
      </c>
      <c r="M612" s="10" t="s">
        <v>122</v>
      </c>
      <c r="N612" s="93">
        <v>1033783025</v>
      </c>
      <c r="Q612" s="10" t="s">
        <v>124</v>
      </c>
      <c r="T612" s="10"/>
      <c r="U612" s="10"/>
      <c r="V612" s="22"/>
      <c r="W612" s="10"/>
      <c r="X612" s="10"/>
      <c r="Y612" s="10"/>
      <c r="Z612" s="22">
        <v>3164368139</v>
      </c>
      <c r="AA612" s="22"/>
      <c r="AD612" s="99">
        <v>43899</v>
      </c>
      <c r="AE612" s="108">
        <v>43901</v>
      </c>
      <c r="AH612" s="2">
        <f t="shared" si="72"/>
        <v>0</v>
      </c>
      <c r="AI612" s="113">
        <v>10000000</v>
      </c>
      <c r="AT612" s="10">
        <f>IFERROR(VLOOKUP(AS612,PROGRAMAS!B2:C59,2,0), )</f>
        <v>0</v>
      </c>
      <c r="AV612" s="10">
        <f>IFERROR(VLOOKUP(AU612,PROGRAMAS!G2:I24,2,0), )</f>
        <v>0</v>
      </c>
      <c r="AW612" s="22"/>
      <c r="AX612" s="22"/>
      <c r="AY612" s="22"/>
      <c r="AZ612" s="22"/>
      <c r="BA612" s="22"/>
      <c r="BB612" s="22"/>
      <c r="BC612" s="22"/>
      <c r="DA612" s="10" t="s">
        <v>5219</v>
      </c>
      <c r="DB612" s="122" t="s">
        <v>5117</v>
      </c>
    </row>
    <row r="613" spans="1:107" ht="16.5" customHeight="1">
      <c r="A613" s="119" t="s">
        <v>747</v>
      </c>
      <c r="B613" s="10">
        <v>2020</v>
      </c>
      <c r="C613" s="16" t="s">
        <v>5337</v>
      </c>
      <c r="D613" s="234" t="s">
        <v>5337</v>
      </c>
      <c r="E613" s="18" t="s">
        <v>5338</v>
      </c>
      <c r="G613" s="10" t="s">
        <v>1987</v>
      </c>
      <c r="H613" s="10" t="s">
        <v>118</v>
      </c>
      <c r="I613" s="10" t="s">
        <v>119</v>
      </c>
      <c r="J613" s="10" t="s">
        <v>5339</v>
      </c>
      <c r="K613" s="10" t="s">
        <v>5340</v>
      </c>
      <c r="L613" s="10" t="str">
        <f t="shared" si="71"/>
        <v>ELSA MARIELA MEDINA HIGUERA___</v>
      </c>
      <c r="M613" s="10" t="s">
        <v>122</v>
      </c>
      <c r="N613" s="93">
        <v>46663238</v>
      </c>
      <c r="Q613" s="10" t="s">
        <v>124</v>
      </c>
      <c r="T613" s="10"/>
      <c r="U613" s="10"/>
      <c r="V613" s="22"/>
      <c r="W613" s="10"/>
      <c r="X613" s="10"/>
      <c r="Y613" s="10"/>
      <c r="Z613" s="22">
        <v>3202335037</v>
      </c>
      <c r="AA613" s="22"/>
      <c r="AD613" s="99">
        <v>43901</v>
      </c>
      <c r="AE613" s="108">
        <v>43901</v>
      </c>
      <c r="AH613" s="2">
        <f t="shared" si="72"/>
        <v>0</v>
      </c>
      <c r="AI613" s="113">
        <v>16816000</v>
      </c>
      <c r="AT613" s="10">
        <f>IFERROR(VLOOKUP(AS613,PROGRAMAS!B2:C59,2,0), )</f>
        <v>0</v>
      </c>
      <c r="AV613" s="10">
        <f>IFERROR(VLOOKUP(AU613,PROGRAMAS!G2:I24,2,0), )</f>
        <v>0</v>
      </c>
      <c r="AW613" s="22"/>
      <c r="AX613" s="22"/>
      <c r="AY613" s="22"/>
      <c r="AZ613" s="22"/>
      <c r="BA613" s="22"/>
      <c r="BB613" s="22"/>
      <c r="BC613" s="22"/>
    </row>
    <row r="614" spans="1:107" ht="16.5" customHeight="1">
      <c r="A614" s="119" t="s">
        <v>756</v>
      </c>
      <c r="B614" s="10">
        <v>2020</v>
      </c>
      <c r="C614" s="16" t="s">
        <v>5341</v>
      </c>
      <c r="D614" s="234" t="s">
        <v>5341</v>
      </c>
      <c r="E614" s="18" t="s">
        <v>5342</v>
      </c>
      <c r="G614" s="10" t="s">
        <v>1987</v>
      </c>
      <c r="H614" s="10" t="s">
        <v>118</v>
      </c>
      <c r="I614" s="10" t="s">
        <v>119</v>
      </c>
      <c r="J614" s="10" t="s">
        <v>5343</v>
      </c>
      <c r="K614" s="10" t="s">
        <v>5344</v>
      </c>
      <c r="L614" s="10" t="str">
        <f t="shared" si="71"/>
        <v>CRISTHIAN ANDRES TORRES SOLER___</v>
      </c>
      <c r="M614" s="10" t="s">
        <v>122</v>
      </c>
      <c r="N614" s="93">
        <v>1030590149</v>
      </c>
      <c r="Q614" s="10" t="s">
        <v>124</v>
      </c>
      <c r="T614" s="10"/>
      <c r="U614" s="10"/>
      <c r="V614" s="22"/>
      <c r="W614" s="10"/>
      <c r="X614" s="10"/>
      <c r="Y614" s="10"/>
      <c r="Z614" s="22">
        <v>3193436683</v>
      </c>
      <c r="AA614" s="22"/>
      <c r="AD614" s="99">
        <v>43901</v>
      </c>
      <c r="AE614" s="108">
        <v>43901</v>
      </c>
      <c r="AH614" s="2">
        <f t="shared" si="72"/>
        <v>0</v>
      </c>
      <c r="AI614" s="113">
        <v>12000000</v>
      </c>
      <c r="AT614" s="10">
        <f>IFERROR(VLOOKUP(AS614,PROGRAMAS!B2:C59,2,0), )</f>
        <v>0</v>
      </c>
      <c r="AV614" s="10">
        <f>IFERROR(VLOOKUP(AU614,PROGRAMAS!G2:I24,2,0), )</f>
        <v>0</v>
      </c>
      <c r="AW614" s="22"/>
      <c r="AX614" s="22"/>
      <c r="AY614" s="22"/>
      <c r="AZ614" s="22"/>
      <c r="BA614" s="22"/>
      <c r="BB614" s="22"/>
      <c r="BC614" s="22"/>
    </row>
    <row r="615" spans="1:107" ht="16.5" customHeight="1">
      <c r="A615" s="119" t="s">
        <v>765</v>
      </c>
      <c r="B615" s="10">
        <v>2020</v>
      </c>
      <c r="C615" s="16" t="s">
        <v>5345</v>
      </c>
      <c r="D615" s="234" t="s">
        <v>5345</v>
      </c>
      <c r="E615" s="18" t="s">
        <v>5346</v>
      </c>
      <c r="G615" s="10" t="s">
        <v>1987</v>
      </c>
      <c r="H615" s="10" t="s">
        <v>118</v>
      </c>
      <c r="I615" s="10" t="s">
        <v>119</v>
      </c>
      <c r="J615" s="10" t="s">
        <v>5347</v>
      </c>
      <c r="K615" s="10" t="s">
        <v>5348</v>
      </c>
      <c r="L615" s="10" t="str">
        <f t="shared" si="71"/>
        <v>LEIDY LILIANA OROZCO CETINA___</v>
      </c>
      <c r="M615" s="10" t="s">
        <v>122</v>
      </c>
      <c r="N615" s="93">
        <v>1018421257</v>
      </c>
      <c r="Q615" s="10" t="s">
        <v>124</v>
      </c>
      <c r="T615" s="10"/>
      <c r="U615" s="10"/>
      <c r="V615" s="22"/>
      <c r="W615" s="10"/>
      <c r="X615" s="10"/>
      <c r="Y615" s="10"/>
      <c r="Z615" s="22">
        <v>3106872871</v>
      </c>
      <c r="AA615" s="22"/>
      <c r="AD615" s="99">
        <v>43902</v>
      </c>
      <c r="AE615" s="108">
        <v>40249</v>
      </c>
      <c r="AH615" s="2">
        <f t="shared" si="72"/>
        <v>0</v>
      </c>
      <c r="AI615" s="113">
        <v>18000000</v>
      </c>
      <c r="AT615" s="10">
        <f>IFERROR(VLOOKUP(AS615,PROGRAMAS!B2:C59,2,0), )</f>
        <v>0</v>
      </c>
      <c r="AV615" s="10">
        <f>IFERROR(VLOOKUP(AU615,PROGRAMAS!G2:I24,2,0), )</f>
        <v>0</v>
      </c>
      <c r="AW615" s="22"/>
      <c r="AX615" s="22"/>
      <c r="AY615" s="22"/>
      <c r="AZ615" s="22"/>
      <c r="BA615" s="22"/>
      <c r="BB615" s="22"/>
      <c r="BC615" s="22"/>
    </row>
    <row r="616" spans="1:107" ht="16.5" customHeight="1">
      <c r="A616" s="119" t="s">
        <v>781</v>
      </c>
      <c r="B616" s="10">
        <v>2020</v>
      </c>
      <c r="C616" s="16" t="s">
        <v>5349</v>
      </c>
      <c r="D616" s="234" t="s">
        <v>5349</v>
      </c>
      <c r="E616" s="18" t="s">
        <v>5350</v>
      </c>
      <c r="G616" s="10" t="s">
        <v>1987</v>
      </c>
      <c r="H616" s="10" t="s">
        <v>118</v>
      </c>
      <c r="I616" s="10" t="s">
        <v>119</v>
      </c>
      <c r="J616" s="10" t="s">
        <v>5351</v>
      </c>
      <c r="K616" s="10" t="s">
        <v>5352</v>
      </c>
      <c r="L616" s="10" t="str">
        <f t="shared" si="71"/>
        <v>ERIKA LIZETH VASQUEZ RAMIREZ___</v>
      </c>
      <c r="M616" s="10" t="s">
        <v>122</v>
      </c>
      <c r="N616" s="93">
        <v>1010193154</v>
      </c>
      <c r="Q616" s="10" t="s">
        <v>124</v>
      </c>
      <c r="T616" s="10"/>
      <c r="U616" s="10"/>
      <c r="V616" s="22"/>
      <c r="W616" s="10"/>
      <c r="X616" s="10"/>
      <c r="Y616" s="10"/>
      <c r="Z616" s="22">
        <v>3208023019</v>
      </c>
      <c r="AA616" s="22"/>
      <c r="AD616" s="99">
        <v>43903</v>
      </c>
      <c r="AE616" s="108">
        <v>43906</v>
      </c>
      <c r="AH616" s="2">
        <f t="shared" si="72"/>
        <v>0</v>
      </c>
      <c r="AI616" s="113">
        <v>15480000</v>
      </c>
      <c r="AT616" s="10">
        <f>IFERROR(VLOOKUP(AS616,PROGRAMAS!B2:C59,2,0), )</f>
        <v>0</v>
      </c>
      <c r="AV616" s="10">
        <f>IFERROR(VLOOKUP(AU616,PROGRAMAS!G2:I24,2,0), )</f>
        <v>0</v>
      </c>
      <c r="AW616" s="22"/>
      <c r="AX616" s="22"/>
      <c r="AY616" s="22"/>
      <c r="AZ616" s="22"/>
      <c r="BA616" s="22"/>
      <c r="BB616" s="22"/>
      <c r="BC616" s="22"/>
    </row>
    <row r="617" spans="1:107" ht="16.5" customHeight="1">
      <c r="A617" s="119" t="s">
        <v>795</v>
      </c>
      <c r="B617" s="10">
        <v>2020</v>
      </c>
      <c r="C617" s="16" t="s">
        <v>5353</v>
      </c>
      <c r="D617" s="234" t="s">
        <v>5353</v>
      </c>
      <c r="E617" s="18" t="s">
        <v>5354</v>
      </c>
      <c r="G617" s="10" t="s">
        <v>1987</v>
      </c>
      <c r="H617" s="10" t="s">
        <v>118</v>
      </c>
      <c r="I617" s="10" t="s">
        <v>119</v>
      </c>
      <c r="J617" s="10" t="s">
        <v>5355</v>
      </c>
      <c r="K617" s="10" t="s">
        <v>5356</v>
      </c>
      <c r="L617" s="10" t="str">
        <f t="shared" si="71"/>
        <v>KAREN YULEXY SANCHEZ CASTELBLANCO___</v>
      </c>
      <c r="M617" s="10" t="s">
        <v>122</v>
      </c>
      <c r="N617" s="93">
        <v>1030660876</v>
      </c>
      <c r="Q617" s="10" t="s">
        <v>124</v>
      </c>
      <c r="T617" s="10"/>
      <c r="U617" s="10"/>
      <c r="V617" s="22"/>
      <c r="W617" s="10"/>
      <c r="X617" s="10"/>
      <c r="Y617" s="10"/>
      <c r="Z617" s="22">
        <v>3052587625</v>
      </c>
      <c r="AA617" s="22"/>
      <c r="AD617" s="99">
        <v>43908</v>
      </c>
      <c r="AE617" s="108">
        <v>43909</v>
      </c>
      <c r="AH617" s="2">
        <f t="shared" si="72"/>
        <v>0</v>
      </c>
      <c r="AI617" s="113">
        <v>10180000</v>
      </c>
      <c r="AT617" s="10">
        <f>IFERROR(VLOOKUP(AS617,PROGRAMAS!B2:C59,2,0), )</f>
        <v>0</v>
      </c>
      <c r="AV617" s="10">
        <f>IFERROR(VLOOKUP(AU617,PROGRAMAS!G2:I24,2,0), )</f>
        <v>0</v>
      </c>
      <c r="AW617" s="22"/>
      <c r="AX617" s="22"/>
      <c r="AY617" s="22"/>
      <c r="AZ617" s="22"/>
      <c r="BA617" s="22"/>
      <c r="BB617" s="22"/>
      <c r="BC617" s="22"/>
    </row>
    <row r="618" spans="1:107" ht="16.5" customHeight="1">
      <c r="A618" s="119" t="s">
        <v>808</v>
      </c>
      <c r="B618" s="10">
        <v>2020</v>
      </c>
      <c r="C618" s="16" t="s">
        <v>5357</v>
      </c>
      <c r="D618" s="234" t="s">
        <v>5357</v>
      </c>
      <c r="E618" s="18" t="s">
        <v>5358</v>
      </c>
      <c r="G618" s="10" t="s">
        <v>1987</v>
      </c>
      <c r="H618" s="10" t="s">
        <v>118</v>
      </c>
      <c r="I618" s="10" t="s">
        <v>119</v>
      </c>
      <c r="J618" s="10" t="s">
        <v>5359</v>
      </c>
      <c r="K618" s="10" t="s">
        <v>5360</v>
      </c>
      <c r="L618" s="10" t="str">
        <f t="shared" si="71"/>
        <v>JULIETH ANGELICA AYALA PEREIRA___</v>
      </c>
      <c r="M618" s="10" t="s">
        <v>122</v>
      </c>
      <c r="N618" s="93">
        <v>1018423389</v>
      </c>
      <c r="Q618" s="10" t="s">
        <v>124</v>
      </c>
      <c r="T618" s="10"/>
      <c r="U618" s="10"/>
      <c r="V618" s="22"/>
      <c r="W618" s="10"/>
      <c r="X618" s="10"/>
      <c r="Y618" s="10"/>
      <c r="Z618" s="22">
        <v>3208295237</v>
      </c>
      <c r="AA618" s="22"/>
      <c r="AD618" s="99">
        <v>43909</v>
      </c>
      <c r="AE618" s="108">
        <v>43920</v>
      </c>
      <c r="AH618" s="2">
        <f t="shared" si="72"/>
        <v>0</v>
      </c>
      <c r="AI618" s="113">
        <v>8400000</v>
      </c>
      <c r="AT618" s="10">
        <f>IFERROR(VLOOKUP(AS618,PROGRAMAS!B2:C59,2,0), )</f>
        <v>0</v>
      </c>
      <c r="AV618" s="10">
        <f>IFERROR(VLOOKUP(AU618,PROGRAMAS!G2:I24,2,0), )</f>
        <v>0</v>
      </c>
      <c r="AW618" s="22"/>
      <c r="AX618" s="22"/>
      <c r="AY618" s="22"/>
      <c r="AZ618" s="22"/>
      <c r="BA618" s="22"/>
      <c r="BB618" s="22"/>
      <c r="BC618" s="22"/>
    </row>
    <row r="619" spans="1:107" ht="16.5" customHeight="1">
      <c r="A619" s="119" t="s">
        <v>819</v>
      </c>
      <c r="B619" s="10">
        <v>2020</v>
      </c>
      <c r="C619" s="16" t="s">
        <v>5361</v>
      </c>
      <c r="D619" s="234" t="s">
        <v>5361</v>
      </c>
      <c r="E619" s="18" t="s">
        <v>5362</v>
      </c>
      <c r="G619" s="10" t="s">
        <v>1987</v>
      </c>
      <c r="H619" s="10" t="s">
        <v>118</v>
      </c>
      <c r="I619" s="10" t="s">
        <v>119</v>
      </c>
      <c r="J619" s="10" t="s">
        <v>5363</v>
      </c>
      <c r="K619" s="10" t="s">
        <v>587</v>
      </c>
      <c r="L619" s="10" t="str">
        <f t="shared" si="71"/>
        <v>LIGIA PAOLA GOMEZ VARGAS___</v>
      </c>
      <c r="M619" s="10" t="s">
        <v>122</v>
      </c>
      <c r="N619" s="93">
        <v>1010190221</v>
      </c>
      <c r="Q619" s="10" t="s">
        <v>124</v>
      </c>
      <c r="T619" s="10"/>
      <c r="U619" s="10"/>
      <c r="V619" s="22"/>
      <c r="W619" s="10"/>
      <c r="X619" s="10"/>
      <c r="Y619" s="10"/>
      <c r="Z619" s="22">
        <v>3115383510</v>
      </c>
      <c r="AA619" s="22"/>
      <c r="AD619" s="99">
        <v>43909</v>
      </c>
      <c r="AE619" s="108">
        <v>43915</v>
      </c>
      <c r="AH619" s="2">
        <f t="shared" si="72"/>
        <v>0</v>
      </c>
      <c r="AI619" s="113">
        <v>15768000</v>
      </c>
      <c r="AT619" s="10">
        <f>IFERROR(VLOOKUP(AS619,PROGRAMAS!B2:C59,2,0), )</f>
        <v>0</v>
      </c>
      <c r="AV619" s="10">
        <f>IFERROR(VLOOKUP(AU619,PROGRAMAS!G2:I24,2,0), )</f>
        <v>0</v>
      </c>
      <c r="AW619" s="22"/>
      <c r="AX619" s="22"/>
      <c r="AY619" s="22"/>
      <c r="AZ619" s="22"/>
      <c r="BA619" s="22"/>
      <c r="BB619" s="22"/>
      <c r="BC619" s="22"/>
    </row>
    <row r="620" spans="1:107" ht="16.5" customHeight="1">
      <c r="A620" s="119" t="s">
        <v>831</v>
      </c>
      <c r="B620" s="10">
        <v>2020</v>
      </c>
      <c r="C620" s="16" t="s">
        <v>5364</v>
      </c>
      <c r="D620" s="234" t="s">
        <v>5364</v>
      </c>
      <c r="E620" s="18" t="s">
        <v>5365</v>
      </c>
      <c r="G620" s="10" t="s">
        <v>1987</v>
      </c>
      <c r="H620" s="10" t="s">
        <v>118</v>
      </c>
      <c r="I620" s="10" t="s">
        <v>119</v>
      </c>
      <c r="J620" s="10" t="s">
        <v>5366</v>
      </c>
      <c r="K620" s="10" t="s">
        <v>5367</v>
      </c>
      <c r="L620" s="10" t="str">
        <f t="shared" si="71"/>
        <v>CLAUDIA STELLA FUENTES ALDANA___</v>
      </c>
      <c r="M620" s="10" t="s">
        <v>122</v>
      </c>
      <c r="N620" s="93">
        <v>51818949</v>
      </c>
      <c r="Q620" s="10" t="s">
        <v>124</v>
      </c>
      <c r="T620" s="10"/>
      <c r="U620" s="10"/>
      <c r="V620" s="22"/>
      <c r="W620" s="10"/>
      <c r="X620" s="10"/>
      <c r="Y620" s="10"/>
      <c r="Z620" s="22">
        <v>3193692200</v>
      </c>
      <c r="AA620" s="22"/>
      <c r="AD620" s="99">
        <v>43909</v>
      </c>
      <c r="AE620" s="108">
        <v>43915</v>
      </c>
      <c r="AH620" s="2">
        <f t="shared" si="72"/>
        <v>0</v>
      </c>
      <c r="AI620" s="113">
        <v>15200000</v>
      </c>
      <c r="AT620" s="10">
        <f>IFERROR(VLOOKUP(AS620,PROGRAMAS!B2:C59,2,0), )</f>
        <v>0</v>
      </c>
      <c r="AV620" s="10">
        <f>IFERROR(VLOOKUP(AU620,PROGRAMAS!G2:I24,2,0), )</f>
        <v>0</v>
      </c>
      <c r="AW620" s="22"/>
      <c r="AX620" s="22"/>
      <c r="AY620" s="22"/>
      <c r="AZ620" s="22"/>
      <c r="BA620" s="22"/>
      <c r="BB620" s="22"/>
      <c r="BC620" s="22"/>
    </row>
    <row r="621" spans="1:107" ht="16.5" customHeight="1">
      <c r="A621" s="119" t="s">
        <v>839</v>
      </c>
      <c r="B621" s="10">
        <v>2020</v>
      </c>
      <c r="C621" s="16" t="s">
        <v>5368</v>
      </c>
      <c r="D621" s="234" t="s">
        <v>5368</v>
      </c>
      <c r="E621" s="18" t="s">
        <v>5369</v>
      </c>
      <c r="G621" s="10" t="s">
        <v>1987</v>
      </c>
      <c r="H621" s="10" t="s">
        <v>118</v>
      </c>
      <c r="I621" s="10" t="s">
        <v>119</v>
      </c>
      <c r="J621" s="10" t="s">
        <v>5370</v>
      </c>
      <c r="K621" s="10" t="s">
        <v>5210</v>
      </c>
      <c r="L621" s="10" t="str">
        <f t="shared" si="71"/>
        <v>FABIAN LEONARDO MUÑOZ GUERRERO___</v>
      </c>
      <c r="M621" s="10" t="s">
        <v>122</v>
      </c>
      <c r="N621" s="93">
        <v>1072668595</v>
      </c>
      <c r="Q621" s="10" t="s">
        <v>124</v>
      </c>
      <c r="T621" s="10"/>
      <c r="U621" s="10"/>
      <c r="V621" s="22"/>
      <c r="W621" s="10"/>
      <c r="X621" s="10"/>
      <c r="Y621" s="10"/>
      <c r="Z621" s="22">
        <v>3142885962</v>
      </c>
      <c r="AA621" s="22"/>
      <c r="AD621" s="99">
        <v>43915</v>
      </c>
      <c r="AE621" s="108">
        <v>43915</v>
      </c>
      <c r="AH621" s="2">
        <f t="shared" si="72"/>
        <v>0</v>
      </c>
      <c r="AI621" s="113">
        <v>8000000</v>
      </c>
      <c r="AT621" s="10">
        <f>IFERROR(VLOOKUP(AS621,PROGRAMAS!B2:C59,2,0), )</f>
        <v>0</v>
      </c>
      <c r="AV621" s="10">
        <f>IFERROR(VLOOKUP(AU621,PROGRAMAS!G2:I24,2,0), )</f>
        <v>0</v>
      </c>
      <c r="AW621" s="22"/>
      <c r="AX621" s="22"/>
      <c r="AY621" s="22"/>
      <c r="AZ621" s="22"/>
      <c r="BA621" s="22"/>
      <c r="BB621" s="22"/>
      <c r="BC621" s="22"/>
    </row>
    <row r="622" spans="1:107" ht="16.5" customHeight="1">
      <c r="A622" s="119" t="s">
        <v>849</v>
      </c>
      <c r="B622" s="10">
        <v>2020</v>
      </c>
      <c r="C622" s="16" t="s">
        <v>5371</v>
      </c>
      <c r="D622" s="16" t="s">
        <v>5371</v>
      </c>
      <c r="E622" s="18" t="s">
        <v>5372</v>
      </c>
      <c r="G622" s="10" t="s">
        <v>2063</v>
      </c>
      <c r="H622" s="10" t="s">
        <v>118</v>
      </c>
      <c r="I622" s="10" t="s">
        <v>2064</v>
      </c>
      <c r="J622" s="10" t="s">
        <v>5373</v>
      </c>
      <c r="K622" s="10" t="s">
        <v>5374</v>
      </c>
      <c r="L622" s="10" t="str">
        <f t="shared" si="71"/>
        <v>SERVICIOS PÓSTALES NACIONALES SA 472___</v>
      </c>
      <c r="M622" s="10" t="s">
        <v>1849</v>
      </c>
      <c r="N622" s="93">
        <v>9000629179</v>
      </c>
      <c r="Q622" s="10" t="s">
        <v>1850</v>
      </c>
      <c r="T622" s="10"/>
      <c r="U622" s="10"/>
      <c r="V622" s="22"/>
      <c r="W622" s="10"/>
      <c r="X622" s="10"/>
      <c r="Y622" s="10"/>
      <c r="Z622" s="22">
        <v>4722000</v>
      </c>
      <c r="AA622" s="22"/>
      <c r="AD622" s="99">
        <v>43920</v>
      </c>
      <c r="AE622" s="108" t="s">
        <v>1851</v>
      </c>
      <c r="AH622" s="2">
        <f t="shared" si="72"/>
        <v>0</v>
      </c>
      <c r="AI622" s="113">
        <v>46800000</v>
      </c>
      <c r="AT622" s="10">
        <f>IFERROR(VLOOKUP(AS622,PROGRAMAS!B2:C59,2,0), )</f>
        <v>0</v>
      </c>
      <c r="AV622" s="10">
        <f>IFERROR(VLOOKUP(AU622,PROGRAMAS!G2:I24,2,0), )</f>
        <v>0</v>
      </c>
      <c r="AW622" s="22"/>
      <c r="AX622" s="22"/>
      <c r="AY622" s="22"/>
      <c r="AZ622" s="22"/>
      <c r="BA622" s="22"/>
      <c r="BB622" s="22"/>
      <c r="BC622" s="22"/>
      <c r="DA622" s="10" t="s">
        <v>687</v>
      </c>
      <c r="DB622" s="122" t="s">
        <v>5375</v>
      </c>
      <c r="DC622" s="122" t="s">
        <v>4002</v>
      </c>
    </row>
    <row r="623" spans="1:107" ht="16.5" customHeight="1">
      <c r="A623" s="119" t="s">
        <v>859</v>
      </c>
      <c r="B623" s="10">
        <v>2020</v>
      </c>
      <c r="C623" s="16" t="s">
        <v>5376</v>
      </c>
      <c r="D623" s="16" t="s">
        <v>5376</v>
      </c>
      <c r="E623" s="18" t="s">
        <v>5377</v>
      </c>
      <c r="G623" s="10" t="s">
        <v>1881</v>
      </c>
      <c r="H623" s="10" t="s">
        <v>118</v>
      </c>
      <c r="I623" s="10" t="s">
        <v>1883</v>
      </c>
      <c r="J623" s="10" t="s">
        <v>5378</v>
      </c>
      <c r="K623" s="10" t="s">
        <v>5379</v>
      </c>
      <c r="L623" s="10" t="str">
        <f t="shared" si="71"/>
        <v>UNION TEMPORAL EMINSER-SOLOASEO 2020___</v>
      </c>
      <c r="M623" s="10" t="s">
        <v>1849</v>
      </c>
      <c r="N623" s="93">
        <v>901351386</v>
      </c>
      <c r="Q623" s="10" t="s">
        <v>1850</v>
      </c>
      <c r="T623" s="10"/>
      <c r="U623" s="10"/>
      <c r="V623" s="22"/>
      <c r="W623" s="10"/>
      <c r="X623" s="10"/>
      <c r="Y623" s="10"/>
      <c r="Z623" s="22" t="s">
        <v>5380</v>
      </c>
      <c r="AA623" s="22"/>
      <c r="AD623" s="99">
        <v>43929</v>
      </c>
      <c r="AE623" s="108">
        <v>43943</v>
      </c>
      <c r="AH623" s="2">
        <f t="shared" si="72"/>
        <v>0</v>
      </c>
      <c r="AI623" s="113">
        <v>114773595</v>
      </c>
      <c r="AT623" s="10">
        <f>IFERROR(VLOOKUP(AS623,PROGRAMAS!B2:C59,2,0), )</f>
        <v>0</v>
      </c>
      <c r="AV623" s="10">
        <f>IFERROR(VLOOKUP(AU623,PROGRAMAS!G2:I24,2,0), )</f>
        <v>0</v>
      </c>
      <c r="AW623" s="22"/>
      <c r="AX623" s="22"/>
      <c r="AY623" s="22"/>
      <c r="AZ623" s="22"/>
      <c r="BA623" s="22"/>
      <c r="BB623" s="22"/>
      <c r="BC623" s="22"/>
    </row>
    <row r="624" spans="1:107" ht="16.5" customHeight="1">
      <c r="A624" s="119" t="s">
        <v>869</v>
      </c>
      <c r="B624" s="10">
        <v>2020</v>
      </c>
      <c r="C624" s="16" t="s">
        <v>5381</v>
      </c>
      <c r="D624" s="16" t="s">
        <v>5382</v>
      </c>
      <c r="E624" s="90" t="s">
        <v>5383</v>
      </c>
      <c r="G624" s="10" t="s">
        <v>1987</v>
      </c>
      <c r="H624" s="10" t="s">
        <v>118</v>
      </c>
      <c r="I624" s="10" t="s">
        <v>5384</v>
      </c>
      <c r="J624" s="10" t="s">
        <v>5385</v>
      </c>
      <c r="K624" s="10" t="s">
        <v>5386</v>
      </c>
      <c r="L624" s="10" t="str">
        <f t="shared" si="71"/>
        <v>CRUZ ROJA COLOMBIANA SECCIONAL CUNDINAMARCA Y BOGOTA___</v>
      </c>
      <c r="M624" s="10" t="s">
        <v>1849</v>
      </c>
      <c r="N624" s="93">
        <v>8600703311</v>
      </c>
      <c r="Q624" s="10" t="s">
        <v>1850</v>
      </c>
      <c r="T624" s="10"/>
      <c r="U624" s="10"/>
      <c r="V624" s="22"/>
      <c r="W624" s="10"/>
      <c r="X624" s="10"/>
      <c r="Y624" s="10"/>
      <c r="Z624" s="22">
        <v>4376300</v>
      </c>
      <c r="AA624" s="22"/>
      <c r="AD624" s="99">
        <v>43957</v>
      </c>
      <c r="AE624" s="108">
        <v>43962</v>
      </c>
      <c r="AH624" s="2">
        <f t="shared" si="72"/>
        <v>0</v>
      </c>
      <c r="AI624" s="113"/>
      <c r="AT624" s="10">
        <f>IFERROR(VLOOKUP(AS624,PROGRAMAS!B2:C59,2,0), )</f>
        <v>0</v>
      </c>
      <c r="AV624" s="10">
        <f>IFERROR(VLOOKUP(AU624,PROGRAMAS!G2:I24,2,0), )</f>
        <v>0</v>
      </c>
      <c r="AW624" s="22"/>
      <c r="AX624" s="22"/>
      <c r="AY624" s="22"/>
      <c r="AZ624" s="22"/>
      <c r="BA624" s="22"/>
      <c r="BB624" s="22"/>
      <c r="BC624" s="22"/>
    </row>
    <row r="625" spans="1:107" ht="16.5" customHeight="1">
      <c r="A625" s="119" t="s">
        <v>879</v>
      </c>
      <c r="B625" s="10">
        <v>2020</v>
      </c>
      <c r="C625" s="16" t="s">
        <v>5387</v>
      </c>
      <c r="D625" s="16" t="s">
        <v>5388</v>
      </c>
      <c r="E625" s="18" t="s">
        <v>5389</v>
      </c>
      <c r="G625" s="10" t="s">
        <v>1987</v>
      </c>
      <c r="H625" s="10" t="s">
        <v>1882</v>
      </c>
      <c r="I625" s="10" t="s">
        <v>1883</v>
      </c>
      <c r="J625" s="10" t="s">
        <v>5390</v>
      </c>
      <c r="K625" s="10" t="s">
        <v>5391</v>
      </c>
      <c r="L625" s="10" t="str">
        <f t="shared" si="71"/>
        <v>TECNI  CENTRO AUTOMOTRIZ  JJ LTDA___</v>
      </c>
      <c r="M625" s="10" t="s">
        <v>1849</v>
      </c>
      <c r="N625" s="93">
        <v>8301348715</v>
      </c>
      <c r="Q625" s="10" t="s">
        <v>1850</v>
      </c>
      <c r="T625" s="10"/>
      <c r="U625" s="10"/>
      <c r="V625" s="22"/>
      <c r="W625" s="10"/>
      <c r="X625" s="10"/>
      <c r="Y625" s="10"/>
      <c r="Z625" s="22">
        <v>2875452</v>
      </c>
      <c r="AA625" s="22"/>
      <c r="AD625" s="99">
        <v>43962</v>
      </c>
      <c r="AE625" s="108">
        <v>43964</v>
      </c>
      <c r="AH625" s="2">
        <f t="shared" si="72"/>
        <v>0</v>
      </c>
      <c r="AI625" s="113">
        <v>24000000</v>
      </c>
      <c r="AT625" s="10">
        <f>IFERROR(VLOOKUP(AS625,PROGRAMAS!B2:C59,2,0), )</f>
        <v>0</v>
      </c>
      <c r="AV625" s="10">
        <f>IFERROR(VLOOKUP(AU625,PROGRAMAS!G2:I24,2,0), )</f>
        <v>0</v>
      </c>
      <c r="AW625" s="22"/>
      <c r="AX625" s="22"/>
      <c r="AY625" s="22"/>
      <c r="AZ625" s="22"/>
      <c r="BA625" s="22"/>
      <c r="BB625" s="22"/>
      <c r="BC625" s="22"/>
      <c r="DA625" s="10" t="s">
        <v>814</v>
      </c>
      <c r="DB625" s="122" t="s">
        <v>5392</v>
      </c>
      <c r="DC625" s="122" t="s">
        <v>4989</v>
      </c>
    </row>
    <row r="626" spans="1:107" ht="16.5" customHeight="1">
      <c r="A626" s="119" t="s">
        <v>891</v>
      </c>
      <c r="B626" s="10">
        <v>2020</v>
      </c>
      <c r="C626" s="16" t="s">
        <v>5393</v>
      </c>
      <c r="D626" s="16" t="s">
        <v>5394</v>
      </c>
      <c r="E626" s="18" t="s">
        <v>5395</v>
      </c>
      <c r="G626" s="10" t="s">
        <v>1987</v>
      </c>
      <c r="H626" s="10" t="s">
        <v>118</v>
      </c>
      <c r="I626" s="10" t="s">
        <v>119</v>
      </c>
      <c r="J626" s="10" t="s">
        <v>5396</v>
      </c>
      <c r="K626" s="10" t="s">
        <v>3561</v>
      </c>
      <c r="L626" s="10" t="str">
        <f t="shared" si="71"/>
        <v>ANY ALEJANDRA TOVAR CASTILLO___</v>
      </c>
      <c r="M626" s="10" t="s">
        <v>122</v>
      </c>
      <c r="N626" s="93">
        <v>1085317243</v>
      </c>
      <c r="Q626" s="10" t="s">
        <v>124</v>
      </c>
      <c r="T626" s="10"/>
      <c r="U626" s="10"/>
      <c r="V626" s="22"/>
      <c r="W626" s="10"/>
      <c r="X626" s="10"/>
      <c r="Y626" s="10"/>
      <c r="Z626" s="22">
        <v>3206953141</v>
      </c>
      <c r="AA626" s="22"/>
      <c r="AD626" s="99">
        <v>43971</v>
      </c>
      <c r="AE626" s="108">
        <v>43972</v>
      </c>
      <c r="AH626" s="2">
        <f t="shared" si="72"/>
        <v>0</v>
      </c>
      <c r="AI626" s="113">
        <v>30974446</v>
      </c>
      <c r="AT626" s="10">
        <f>IFERROR(VLOOKUP(AS626,PROGRAMAS!B2:C59,2,0), )</f>
        <v>0</v>
      </c>
      <c r="AV626" s="10">
        <f>IFERROR(VLOOKUP(AU626,PROGRAMAS!G2:I24,2,0), )</f>
        <v>0</v>
      </c>
      <c r="AW626" s="22"/>
      <c r="AX626" s="22"/>
      <c r="AY626" s="22"/>
      <c r="AZ626" s="22"/>
      <c r="BA626" s="22"/>
      <c r="BB626" s="22"/>
      <c r="BC626" s="22"/>
    </row>
    <row r="627" spans="1:107" ht="16.5" customHeight="1">
      <c r="A627" s="119" t="s">
        <v>900</v>
      </c>
      <c r="B627" s="10">
        <v>2020</v>
      </c>
      <c r="C627" s="16" t="s">
        <v>5397</v>
      </c>
      <c r="D627" s="16" t="s">
        <v>5398</v>
      </c>
      <c r="E627" s="18" t="s">
        <v>5399</v>
      </c>
      <c r="G627" s="10" t="s">
        <v>1987</v>
      </c>
      <c r="H627" s="10" t="s">
        <v>118</v>
      </c>
      <c r="I627" s="10" t="s">
        <v>119</v>
      </c>
      <c r="J627" s="10" t="s">
        <v>5400</v>
      </c>
      <c r="K627" s="10" t="s">
        <v>5401</v>
      </c>
      <c r="L627" s="10" t="str">
        <f t="shared" si="71"/>
        <v>KAREN GIULIANA JARA RIVEROS___</v>
      </c>
      <c r="M627" s="10" t="s">
        <v>122</v>
      </c>
      <c r="N627" s="93">
        <v>1018407386</v>
      </c>
      <c r="Q627" s="10" t="s">
        <v>124</v>
      </c>
      <c r="T627" s="10"/>
      <c r="U627" s="10"/>
      <c r="V627" s="22"/>
      <c r="W627" s="10"/>
      <c r="X627" s="10"/>
      <c r="Y627" s="10"/>
      <c r="Z627" s="22">
        <v>3124295039</v>
      </c>
      <c r="AA627" s="22"/>
      <c r="AD627" s="99">
        <v>43973</v>
      </c>
      <c r="AE627" s="108">
        <v>43977</v>
      </c>
      <c r="AH627" s="2">
        <f t="shared" si="72"/>
        <v>0</v>
      </c>
      <c r="AI627" s="113">
        <v>13500000</v>
      </c>
      <c r="AT627" s="10">
        <f>IFERROR(VLOOKUP(AS627,PROGRAMAS!B2:C59,2,0), )</f>
        <v>0</v>
      </c>
      <c r="AV627" s="10">
        <f>IFERROR(VLOOKUP(AU627,PROGRAMAS!G2:I24,2,0), )</f>
        <v>0</v>
      </c>
      <c r="AW627" s="22"/>
      <c r="AX627" s="22"/>
      <c r="AY627" s="22"/>
      <c r="AZ627" s="22"/>
      <c r="BA627" s="22"/>
      <c r="BB627" s="22"/>
      <c r="BC627" s="22"/>
    </row>
    <row r="628" spans="1:107" ht="16.5" customHeight="1">
      <c r="A628" s="119" t="s">
        <v>911</v>
      </c>
      <c r="B628" s="10">
        <v>2020</v>
      </c>
      <c r="C628" s="16" t="s">
        <v>5402</v>
      </c>
      <c r="D628" s="16" t="s">
        <v>5403</v>
      </c>
      <c r="E628" s="18" t="s">
        <v>5404</v>
      </c>
      <c r="G628" s="10" t="s">
        <v>1987</v>
      </c>
      <c r="H628" s="10" t="s">
        <v>118</v>
      </c>
      <c r="I628" s="10" t="s">
        <v>119</v>
      </c>
      <c r="J628" s="10" t="s">
        <v>5405</v>
      </c>
      <c r="K628" s="10" t="s">
        <v>5406</v>
      </c>
      <c r="L628" s="10" t="str">
        <f t="shared" si="71"/>
        <v>LUIS FERNANDO MENDEZ ÁVILA ___</v>
      </c>
      <c r="M628" s="10" t="s">
        <v>122</v>
      </c>
      <c r="N628" s="93">
        <v>80794862</v>
      </c>
      <c r="Q628" s="10" t="s">
        <v>124</v>
      </c>
      <c r="T628" s="10"/>
      <c r="U628" s="10"/>
      <c r="V628" s="22"/>
      <c r="W628" s="10"/>
      <c r="X628" s="10"/>
      <c r="Y628" s="10"/>
      <c r="Z628" s="22">
        <v>3003179366</v>
      </c>
      <c r="AA628" s="22"/>
      <c r="AD628" s="99">
        <v>43972</v>
      </c>
      <c r="AE628" s="108">
        <v>43972</v>
      </c>
      <c r="AH628" s="2">
        <f t="shared" si="72"/>
        <v>0</v>
      </c>
      <c r="AI628" s="113">
        <v>19500000</v>
      </c>
      <c r="AT628" s="10">
        <f>IFERROR(VLOOKUP(AS628,PROGRAMAS!B2:C59,2,0), )</f>
        <v>0</v>
      </c>
      <c r="AV628" s="10">
        <f>IFERROR(VLOOKUP(AU628,PROGRAMAS!G2:I24,2,0), )</f>
        <v>0</v>
      </c>
      <c r="AW628" s="22"/>
      <c r="AX628" s="22"/>
      <c r="AY628" s="22"/>
      <c r="AZ628" s="22"/>
      <c r="BA628" s="22"/>
      <c r="BB628" s="22"/>
      <c r="BC628" s="22"/>
    </row>
    <row r="629" spans="1:107" ht="16.5" customHeight="1">
      <c r="A629" s="119" t="s">
        <v>923</v>
      </c>
      <c r="B629" s="10">
        <v>2020</v>
      </c>
      <c r="C629" s="16" t="s">
        <v>5407</v>
      </c>
      <c r="D629" s="16" t="s">
        <v>5408</v>
      </c>
      <c r="E629" s="18" t="s">
        <v>5409</v>
      </c>
      <c r="G629" s="10" t="s">
        <v>1987</v>
      </c>
      <c r="H629" s="10" t="s">
        <v>118</v>
      </c>
      <c r="I629" s="10" t="s">
        <v>119</v>
      </c>
      <c r="J629" s="10" t="s">
        <v>5410</v>
      </c>
      <c r="K629" s="10" t="s">
        <v>5411</v>
      </c>
      <c r="L629" s="10" t="str">
        <f t="shared" si="71"/>
        <v>DAISSY YURANI JURADO PORTILLA___</v>
      </c>
      <c r="M629" s="10" t="s">
        <v>122</v>
      </c>
      <c r="N629" s="93">
        <v>1085296359</v>
      </c>
      <c r="Q629" s="10" t="s">
        <v>124</v>
      </c>
      <c r="T629" s="10"/>
      <c r="U629" s="10"/>
      <c r="V629" s="22"/>
      <c r="W629" s="10"/>
      <c r="X629" s="10"/>
      <c r="Y629" s="10"/>
      <c r="Z629" s="22">
        <v>3216886549</v>
      </c>
      <c r="AA629" s="22"/>
      <c r="AD629" s="99">
        <v>43972</v>
      </c>
      <c r="AE629" s="108">
        <v>43972</v>
      </c>
      <c r="AH629" s="2">
        <f t="shared" si="72"/>
        <v>0</v>
      </c>
      <c r="AI629" s="113">
        <v>32500000</v>
      </c>
      <c r="AT629" s="10">
        <f>IFERROR(VLOOKUP(AS629,PROGRAMAS!B2:C59,2,0), )</f>
        <v>0</v>
      </c>
      <c r="AV629" s="10">
        <f>IFERROR(VLOOKUP(AU629,PROGRAMAS!G2:I24,2,0), )</f>
        <v>0</v>
      </c>
      <c r="AW629" s="22"/>
      <c r="AX629" s="22"/>
      <c r="AY629" s="22"/>
      <c r="AZ629" s="22"/>
      <c r="BA629" s="22"/>
      <c r="BB629" s="22"/>
      <c r="BC629" s="22"/>
    </row>
    <row r="630" spans="1:107" ht="16.5" customHeight="1">
      <c r="A630" s="119" t="s">
        <v>936</v>
      </c>
      <c r="B630" s="10">
        <v>2020</v>
      </c>
      <c r="C630" s="16" t="s">
        <v>5412</v>
      </c>
      <c r="D630" s="16" t="s">
        <v>5413</v>
      </c>
      <c r="E630" s="18" t="s">
        <v>5414</v>
      </c>
      <c r="G630" s="10" t="s">
        <v>1987</v>
      </c>
      <c r="H630" s="10" t="s">
        <v>118</v>
      </c>
      <c r="I630" s="10" t="s">
        <v>119</v>
      </c>
      <c r="J630" s="10" t="s">
        <v>5415</v>
      </c>
      <c r="K630" s="10" t="s">
        <v>5416</v>
      </c>
      <c r="L630" s="10" t="str">
        <f t="shared" si="71"/>
        <v>JULIAN FELIPE MARTINEZ GARCÍA___</v>
      </c>
      <c r="M630" s="10" t="s">
        <v>122</v>
      </c>
      <c r="N630" s="93">
        <v>1023922989</v>
      </c>
      <c r="Q630" s="10" t="s">
        <v>124</v>
      </c>
      <c r="T630" s="10"/>
      <c r="U630" s="10"/>
      <c r="V630" s="22"/>
      <c r="W630" s="10"/>
      <c r="X630" s="10"/>
      <c r="Y630" s="10"/>
      <c r="Z630" s="22">
        <v>3226515523</v>
      </c>
      <c r="AA630" s="22"/>
      <c r="AD630" s="99">
        <v>43972</v>
      </c>
      <c r="AE630" s="108">
        <v>43972</v>
      </c>
      <c r="AH630" s="2">
        <f t="shared" si="72"/>
        <v>0</v>
      </c>
      <c r="AI630" s="113">
        <v>13500000</v>
      </c>
      <c r="AT630" s="10">
        <f>IFERROR(VLOOKUP(AS630,PROGRAMAS!B2:C59,2,0), )</f>
        <v>0</v>
      </c>
      <c r="AV630" s="10">
        <f>IFERROR(VLOOKUP(AU630,PROGRAMAS!G2:I24,2,0), )</f>
        <v>0</v>
      </c>
      <c r="AW630" s="22"/>
      <c r="AX630" s="22"/>
      <c r="AY630" s="22"/>
      <c r="AZ630" s="22"/>
      <c r="BA630" s="22"/>
      <c r="BB630" s="22"/>
      <c r="BC630" s="22"/>
    </row>
    <row r="631" spans="1:107" ht="16.5" customHeight="1">
      <c r="A631" s="119" t="s">
        <v>948</v>
      </c>
      <c r="B631" s="10">
        <v>2020</v>
      </c>
      <c r="C631" s="16" t="s">
        <v>5417</v>
      </c>
      <c r="D631" s="16" t="s">
        <v>5418</v>
      </c>
      <c r="E631" s="18" t="s">
        <v>5419</v>
      </c>
      <c r="G631" s="10" t="s">
        <v>1987</v>
      </c>
      <c r="H631" s="10" t="s">
        <v>118</v>
      </c>
      <c r="I631" s="10" t="s">
        <v>119</v>
      </c>
      <c r="J631" s="10" t="s">
        <v>5420</v>
      </c>
      <c r="K631" s="10" t="s">
        <v>5421</v>
      </c>
      <c r="L631" s="10" t="str">
        <f t="shared" si="71"/>
        <v>JOSE ALEXANDER ROMERO TABLA___</v>
      </c>
      <c r="M631" s="10" t="s">
        <v>122</v>
      </c>
      <c r="N631" s="93">
        <v>1086328504</v>
      </c>
      <c r="Q631" s="10" t="s">
        <v>124</v>
      </c>
      <c r="T631" s="10"/>
      <c r="U631" s="10"/>
      <c r="V631" s="22"/>
      <c r="W631" s="10"/>
      <c r="X631" s="10"/>
      <c r="Y631" s="10"/>
      <c r="Z631" s="22">
        <v>3148014072</v>
      </c>
      <c r="AA631" s="22"/>
      <c r="AD631" s="99">
        <v>43973</v>
      </c>
      <c r="AE631" s="108">
        <v>43973</v>
      </c>
      <c r="AH631" s="2">
        <f t="shared" si="72"/>
        <v>0</v>
      </c>
      <c r="AI631" s="113">
        <v>13000000</v>
      </c>
      <c r="AT631" s="10">
        <f>IFERROR(VLOOKUP(AS631,PROGRAMAS!B2:C59,2,0), )</f>
        <v>0</v>
      </c>
      <c r="AV631" s="10">
        <f>IFERROR(VLOOKUP(AU631,PROGRAMAS!G2:I24,2,0), )</f>
        <v>0</v>
      </c>
      <c r="AW631" s="22"/>
      <c r="AX631" s="22"/>
      <c r="AY631" s="22"/>
      <c r="AZ631" s="22"/>
      <c r="BA631" s="22"/>
      <c r="BB631" s="22"/>
      <c r="BC631" s="22"/>
    </row>
    <row r="632" spans="1:107" ht="16.5" customHeight="1">
      <c r="A632" s="119" t="s">
        <v>959</v>
      </c>
      <c r="B632" s="10">
        <v>2020</v>
      </c>
      <c r="C632" s="16" t="s">
        <v>5422</v>
      </c>
      <c r="D632" s="16" t="s">
        <v>5423</v>
      </c>
      <c r="E632" s="90" t="s">
        <v>5424</v>
      </c>
      <c r="G632" s="10" t="s">
        <v>1987</v>
      </c>
      <c r="H632" s="10" t="s">
        <v>1882</v>
      </c>
      <c r="I632" s="10" t="s">
        <v>1883</v>
      </c>
      <c r="J632" s="10" t="s">
        <v>5425</v>
      </c>
      <c r="K632" s="10" t="s">
        <v>5426</v>
      </c>
      <c r="L632" s="10" t="str">
        <f t="shared" si="71"/>
        <v>COMPAÑÍA DE VIGILACIA COVISUR DE COLOMBIA LTDA___</v>
      </c>
      <c r="M632" s="10" t="s">
        <v>1849</v>
      </c>
      <c r="N632" s="93" t="s">
        <v>5427</v>
      </c>
      <c r="Q632" s="10" t="s">
        <v>1850</v>
      </c>
      <c r="T632" s="10"/>
      <c r="U632" s="10"/>
      <c r="V632" s="22"/>
      <c r="W632" s="10"/>
      <c r="X632" s="10"/>
      <c r="Y632" s="10"/>
      <c r="Z632" s="22">
        <v>4821200</v>
      </c>
      <c r="AA632" s="22"/>
      <c r="AD632" s="99">
        <v>43973</v>
      </c>
      <c r="AE632" s="108">
        <v>43976</v>
      </c>
      <c r="AH632" s="2">
        <f t="shared" si="72"/>
        <v>0</v>
      </c>
      <c r="AI632" s="113">
        <v>23663075</v>
      </c>
      <c r="AT632" s="10">
        <f>IFERROR(VLOOKUP(AS632,PROGRAMAS!B2:C59,2,0), )</f>
        <v>0</v>
      </c>
      <c r="AV632" s="10">
        <f>IFERROR(VLOOKUP(AU632,PROGRAMAS!G2:I24,2,0), )</f>
        <v>0</v>
      </c>
      <c r="AW632" s="22"/>
      <c r="AX632" s="22"/>
      <c r="AY632" s="22"/>
      <c r="AZ632" s="22"/>
      <c r="BA632" s="22"/>
      <c r="BB632" s="22"/>
      <c r="BC632" s="22"/>
    </row>
    <row r="633" spans="1:107" ht="16.5" customHeight="1">
      <c r="A633" s="119" t="s">
        <v>973</v>
      </c>
      <c r="B633" s="10">
        <v>2020</v>
      </c>
      <c r="C633" s="16" t="s">
        <v>5428</v>
      </c>
      <c r="D633" s="16" t="s">
        <v>5428</v>
      </c>
      <c r="E633" s="18" t="s">
        <v>5429</v>
      </c>
      <c r="G633" s="10" t="s">
        <v>2063</v>
      </c>
      <c r="H633" s="10" t="s">
        <v>118</v>
      </c>
      <c r="I633" s="10" t="s">
        <v>2064</v>
      </c>
      <c r="J633" s="10" t="s">
        <v>5430</v>
      </c>
      <c r="K633" s="10" t="s">
        <v>5431</v>
      </c>
      <c r="L633" s="10" t="str">
        <f t="shared" si="71"/>
        <v xml:space="preserve"> CONVENIO INTERADMINISTRATIVO  ORQUESTA FILARMONICA___</v>
      </c>
      <c r="M633" s="10" t="s">
        <v>1849</v>
      </c>
      <c r="N633" s="93" t="s">
        <v>5432</v>
      </c>
      <c r="Q633" s="10" t="s">
        <v>1850</v>
      </c>
      <c r="T633" s="10"/>
      <c r="U633" s="10"/>
      <c r="V633" s="22"/>
      <c r="W633" s="10"/>
      <c r="X633" s="10"/>
      <c r="Y633" s="10"/>
      <c r="Z633" s="22">
        <v>2883466</v>
      </c>
      <c r="AA633" s="22"/>
      <c r="AD633" s="99">
        <v>43998</v>
      </c>
      <c r="AE633" s="108">
        <v>43998</v>
      </c>
      <c r="AH633" s="2">
        <f t="shared" si="72"/>
        <v>0</v>
      </c>
      <c r="AI633" s="113"/>
      <c r="AT633" s="10">
        <f>IFERROR(VLOOKUP(AS633,PROGRAMAS!B2:C59,2,0), )</f>
        <v>0</v>
      </c>
      <c r="AV633" s="10">
        <f>IFERROR(VLOOKUP(AU633,PROGRAMAS!G2:I24,2,0), )</f>
        <v>0</v>
      </c>
      <c r="AW633" s="22"/>
      <c r="AX633" s="22"/>
      <c r="AY633" s="22"/>
      <c r="AZ633" s="22"/>
      <c r="BA633" s="22"/>
      <c r="BB633" s="22"/>
      <c r="BC633" s="22"/>
      <c r="DA633" s="10" t="s">
        <v>1197</v>
      </c>
      <c r="DB633" s="122" t="s">
        <v>5433</v>
      </c>
      <c r="DC633" s="122" t="s">
        <v>4999</v>
      </c>
    </row>
    <row r="634" spans="1:107" ht="16.5" customHeight="1">
      <c r="A634" s="119" t="s">
        <v>983</v>
      </c>
      <c r="B634" s="10">
        <v>2020</v>
      </c>
      <c r="C634" s="16" t="s">
        <v>5434</v>
      </c>
      <c r="D634" s="16" t="s">
        <v>5435</v>
      </c>
      <c r="E634" s="90" t="s">
        <v>5436</v>
      </c>
      <c r="G634" s="10" t="s">
        <v>1881</v>
      </c>
      <c r="H634" s="10" t="s">
        <v>1882</v>
      </c>
      <c r="I634" s="10" t="s">
        <v>1883</v>
      </c>
      <c r="J634" s="10" t="s">
        <v>5437</v>
      </c>
      <c r="K634" s="10" t="s">
        <v>5438</v>
      </c>
      <c r="L634" s="10" t="str">
        <f t="shared" si="71"/>
        <v>CLEAN SPECIAL SERVICES  SAS___</v>
      </c>
      <c r="M634" s="10" t="s">
        <v>1849</v>
      </c>
      <c r="N634" s="93" t="s">
        <v>5439</v>
      </c>
      <c r="Q634" s="10" t="s">
        <v>1850</v>
      </c>
      <c r="T634" s="10"/>
      <c r="U634" s="10"/>
      <c r="V634" s="22"/>
      <c r="W634" s="10"/>
      <c r="X634" s="10"/>
      <c r="Y634" s="10"/>
      <c r="Z634" s="22">
        <v>7559234</v>
      </c>
      <c r="AA634" s="22"/>
      <c r="AD634" s="99">
        <v>43999</v>
      </c>
      <c r="AE634" s="108">
        <v>43999</v>
      </c>
      <c r="AH634" s="2">
        <f t="shared" si="72"/>
        <v>0</v>
      </c>
      <c r="AI634" s="113"/>
      <c r="AT634" s="10">
        <f>IFERROR(VLOOKUP(AS634,PROGRAMAS!B2:C59,2,0), )</f>
        <v>0</v>
      </c>
      <c r="AV634" s="10">
        <f>IFERROR(VLOOKUP(AU634,PROGRAMAS!G2:I24,2,0), )</f>
        <v>0</v>
      </c>
      <c r="AW634" s="22"/>
      <c r="AX634" s="22"/>
      <c r="AY634" s="22"/>
      <c r="AZ634" s="22"/>
      <c r="BA634" s="22"/>
      <c r="BB634" s="22"/>
      <c r="BC634" s="22"/>
    </row>
    <row r="635" spans="1:107" ht="16.5" customHeight="1">
      <c r="A635" s="119" t="s">
        <v>993</v>
      </c>
      <c r="B635" s="10">
        <v>2020</v>
      </c>
      <c r="C635" s="16" t="s">
        <v>5440</v>
      </c>
      <c r="D635" s="16" t="s">
        <v>5441</v>
      </c>
      <c r="E635" s="90" t="s">
        <v>5442</v>
      </c>
      <c r="G635" s="10" t="s">
        <v>1987</v>
      </c>
      <c r="H635" s="10" t="s">
        <v>1939</v>
      </c>
      <c r="I635" s="10" t="s">
        <v>1883</v>
      </c>
      <c r="J635" s="10" t="s">
        <v>4108</v>
      </c>
      <c r="K635" s="10" t="s">
        <v>5443</v>
      </c>
      <c r="L635" s="10" t="str">
        <f t="shared" si="71"/>
        <v>UNION TEMPORAL MEGALUBECK 2020___</v>
      </c>
      <c r="M635" s="10" t="s">
        <v>1849</v>
      </c>
      <c r="N635" s="93" t="s">
        <v>5444</v>
      </c>
      <c r="Q635" s="10" t="s">
        <v>1850</v>
      </c>
      <c r="T635" s="10"/>
      <c r="U635" s="10"/>
      <c r="V635" s="22"/>
      <c r="W635" s="10"/>
      <c r="X635" s="10"/>
      <c r="Y635" s="10"/>
      <c r="Z635" s="22">
        <v>4821200</v>
      </c>
      <c r="AA635" s="22">
        <v>42</v>
      </c>
      <c r="AD635" s="99">
        <v>44001</v>
      </c>
      <c r="AE635" s="108">
        <v>44005</v>
      </c>
      <c r="AH635" s="2">
        <f t="shared" si="72"/>
        <v>0</v>
      </c>
      <c r="AI635" s="113">
        <v>333309771</v>
      </c>
      <c r="AT635" s="10">
        <f>IFERROR(VLOOKUP(AS635,PROGRAMAS!B2:C59,2,0), )</f>
        <v>0</v>
      </c>
      <c r="AV635" s="10">
        <f>IFERROR(VLOOKUP(AU635,PROGRAMAS!G2:I24,2,0), )</f>
        <v>0</v>
      </c>
      <c r="AW635" s="22"/>
      <c r="AX635" s="22"/>
      <c r="AY635" s="22"/>
      <c r="AZ635" s="22"/>
      <c r="BA635" s="22"/>
      <c r="BB635" s="22"/>
      <c r="BC635" s="22"/>
    </row>
    <row r="636" spans="1:107" ht="16.5" customHeight="1">
      <c r="A636" s="119" t="s">
        <v>1003</v>
      </c>
      <c r="B636" s="10">
        <v>2020</v>
      </c>
      <c r="C636" s="16" t="s">
        <v>5445</v>
      </c>
      <c r="D636" s="16" t="s">
        <v>5445</v>
      </c>
      <c r="E636" s="18" t="s">
        <v>5446</v>
      </c>
      <c r="G636" s="10" t="s">
        <v>1987</v>
      </c>
      <c r="H636" s="10" t="s">
        <v>118</v>
      </c>
      <c r="I636" s="10" t="s">
        <v>119</v>
      </c>
      <c r="J636" s="10" t="s">
        <v>5447</v>
      </c>
      <c r="K636" s="10" t="s">
        <v>5448</v>
      </c>
      <c r="L636" s="10" t="str">
        <f t="shared" si="71"/>
        <v>FABIOLA RODRIGUEZ___</v>
      </c>
      <c r="M636" s="10" t="s">
        <v>122</v>
      </c>
      <c r="N636" s="93">
        <v>51581040</v>
      </c>
      <c r="Q636" s="10" t="s">
        <v>124</v>
      </c>
      <c r="T636" s="10"/>
      <c r="U636" s="10"/>
      <c r="V636" s="22"/>
      <c r="W636" s="10"/>
      <c r="X636" s="10"/>
      <c r="Y636" s="10"/>
      <c r="Z636" s="22">
        <v>3186432398</v>
      </c>
      <c r="AA636" s="22"/>
      <c r="AD636" s="99">
        <v>44007</v>
      </c>
      <c r="AE636" s="108">
        <v>44008</v>
      </c>
      <c r="AH636" s="2">
        <f t="shared" si="72"/>
        <v>0</v>
      </c>
      <c r="AI636" s="113">
        <v>16853816</v>
      </c>
      <c r="AT636" s="10">
        <f>IFERROR(VLOOKUP(AS636,PROGRAMAS!B2:C59,2,0), )</f>
        <v>0</v>
      </c>
      <c r="AV636" s="10">
        <f>IFERROR(VLOOKUP(AU636,PROGRAMAS!G2:I24,2,0), )</f>
        <v>0</v>
      </c>
      <c r="AW636" s="22"/>
      <c r="AX636" s="22"/>
      <c r="AY636" s="22"/>
      <c r="AZ636" s="22"/>
      <c r="BA636" s="22"/>
      <c r="BB636" s="22"/>
      <c r="BC636" s="22"/>
    </row>
    <row r="637" spans="1:107" ht="16.5" customHeight="1">
      <c r="A637" s="119" t="s">
        <v>1014</v>
      </c>
      <c r="B637" s="10">
        <v>2020</v>
      </c>
      <c r="C637" s="16" t="s">
        <v>5449</v>
      </c>
      <c r="D637" s="16" t="s">
        <v>5449</v>
      </c>
      <c r="E637" s="18" t="s">
        <v>5450</v>
      </c>
      <c r="G637" s="10" t="s">
        <v>1987</v>
      </c>
      <c r="H637" s="10" t="s">
        <v>118</v>
      </c>
      <c r="I637" s="10" t="s">
        <v>119</v>
      </c>
      <c r="J637" s="10" t="s">
        <v>5451</v>
      </c>
      <c r="K637" s="10" t="s">
        <v>5452</v>
      </c>
      <c r="L637" s="10" t="str">
        <f t="shared" si="71"/>
        <v>RICARDO ANDRES FORERO CLEVES___</v>
      </c>
      <c r="M637" s="10" t="s">
        <v>122</v>
      </c>
      <c r="N637" s="93">
        <v>80256143</v>
      </c>
      <c r="Q637" s="10" t="s">
        <v>124</v>
      </c>
      <c r="T637" s="10"/>
      <c r="U637" s="10"/>
      <c r="V637" s="22"/>
      <c r="W637" s="10"/>
      <c r="X637" s="10"/>
      <c r="Y637" s="10"/>
      <c r="Z637" s="22">
        <v>3057503660</v>
      </c>
      <c r="AA637" s="22"/>
      <c r="AD637" s="99">
        <v>44007</v>
      </c>
      <c r="AE637" s="108">
        <v>44007</v>
      </c>
      <c r="AH637" s="2">
        <f t="shared" si="72"/>
        <v>0</v>
      </c>
      <c r="AI637" s="113">
        <v>31000000</v>
      </c>
      <c r="AT637" s="10">
        <f>IFERROR(VLOOKUP(AS637,PROGRAMAS!B2:C59,2,0), )</f>
        <v>0</v>
      </c>
      <c r="AV637" s="10">
        <f>IFERROR(VLOOKUP(AU637,PROGRAMAS!G2:I24,2,0), )</f>
        <v>0</v>
      </c>
      <c r="AW637" s="22"/>
      <c r="AX637" s="22"/>
      <c r="AY637" s="22"/>
      <c r="AZ637" s="22"/>
      <c r="BA637" s="22"/>
      <c r="BB637" s="22"/>
      <c r="BC637" s="22"/>
    </row>
    <row r="638" spans="1:107" ht="16.5" customHeight="1">
      <c r="A638" s="119" t="s">
        <v>1024</v>
      </c>
      <c r="B638" s="10">
        <v>2020</v>
      </c>
      <c r="C638" s="16" t="s">
        <v>5453</v>
      </c>
      <c r="D638" s="16" t="s">
        <v>5453</v>
      </c>
      <c r="E638" s="90" t="s">
        <v>5454</v>
      </c>
      <c r="G638" s="10" t="s">
        <v>1987</v>
      </c>
      <c r="H638" s="10" t="s">
        <v>118</v>
      </c>
      <c r="I638" s="10" t="s">
        <v>2064</v>
      </c>
      <c r="J638" s="10" t="s">
        <v>5455</v>
      </c>
      <c r="K638" s="10" t="s">
        <v>5456</v>
      </c>
      <c r="L638" s="10" t="str">
        <f t="shared" ref="L638:L701" si="73">_xlfn.CONCAT(K638,"_",BP638,"_",BS638,"_",BV638)</f>
        <v>CI- EMPRESA DE TELECOMUNICACIONES DE BOGOTA___</v>
      </c>
      <c r="M638" s="10" t="s">
        <v>1849</v>
      </c>
      <c r="N638" s="93" t="s">
        <v>5457</v>
      </c>
      <c r="Q638" s="10" t="s">
        <v>1850</v>
      </c>
      <c r="T638" s="10"/>
      <c r="U638" s="10"/>
      <c r="V638" s="22"/>
      <c r="W638" s="10"/>
      <c r="X638" s="10"/>
      <c r="Y638" s="10"/>
      <c r="Z638" s="22">
        <v>3437777</v>
      </c>
      <c r="AA638" s="22"/>
      <c r="AD638" s="99">
        <v>44002</v>
      </c>
      <c r="AE638" s="108">
        <v>44005</v>
      </c>
      <c r="AH638" s="2">
        <f t="shared" si="72"/>
        <v>0</v>
      </c>
      <c r="AI638" s="113">
        <v>19782000</v>
      </c>
      <c r="AT638" s="10">
        <f>IFERROR(VLOOKUP(AS638,PROGRAMAS!B2:C59,2,0), )</f>
        <v>0</v>
      </c>
      <c r="AV638" s="10">
        <f>IFERROR(VLOOKUP(AU638,PROGRAMAS!G2:I24,2,0), )</f>
        <v>0</v>
      </c>
      <c r="AW638" s="22"/>
      <c r="AX638" s="22"/>
      <c r="AY638" s="22"/>
      <c r="AZ638" s="22"/>
      <c r="BA638" s="22"/>
      <c r="BB638" s="22"/>
      <c r="BC638" s="22"/>
      <c r="DA638" s="10" t="s">
        <v>5458</v>
      </c>
      <c r="DB638" s="122" t="s">
        <v>5459</v>
      </c>
      <c r="DC638" s="122" t="s">
        <v>4002</v>
      </c>
    </row>
    <row r="639" spans="1:107" ht="16.5" customHeight="1">
      <c r="A639" s="119" t="s">
        <v>1034</v>
      </c>
      <c r="B639" s="10">
        <v>2020</v>
      </c>
      <c r="C639" s="16" t="s">
        <v>5460</v>
      </c>
      <c r="D639" s="16" t="s">
        <v>5460</v>
      </c>
      <c r="E639" s="18" t="s">
        <v>5461</v>
      </c>
      <c r="G639" s="10" t="s">
        <v>1987</v>
      </c>
      <c r="H639" s="10" t="s">
        <v>118</v>
      </c>
      <c r="I639" s="10" t="s">
        <v>119</v>
      </c>
      <c r="J639" s="10" t="s">
        <v>5462</v>
      </c>
      <c r="K639" s="10" t="s">
        <v>4631</v>
      </c>
      <c r="L639" s="10" t="str">
        <f t="shared" si="73"/>
        <v>DIANA LUZ ORTIZ RODRIGUEZ___</v>
      </c>
      <c r="M639" s="10" t="s">
        <v>122</v>
      </c>
      <c r="N639" s="93">
        <v>52809965</v>
      </c>
      <c r="Q639" s="10" t="s">
        <v>124</v>
      </c>
      <c r="T639" s="10"/>
      <c r="U639" s="10"/>
      <c r="V639" s="22"/>
      <c r="W639" s="10"/>
      <c r="X639" s="10"/>
      <c r="Y639" s="10"/>
      <c r="Z639" s="22">
        <v>3227179111</v>
      </c>
      <c r="AA639" s="22"/>
      <c r="AD639" s="99">
        <v>44007</v>
      </c>
      <c r="AE639" s="108">
        <v>44008</v>
      </c>
      <c r="AH639" s="2">
        <f t="shared" ref="AH639:AH702" si="74">IFERROR((AI639/AB639), )</f>
        <v>0</v>
      </c>
      <c r="AI639" s="113">
        <v>31000002</v>
      </c>
      <c r="AT639" s="10">
        <f>IFERROR(VLOOKUP(AS639,PROGRAMAS!B2:C59,2,0), )</f>
        <v>0</v>
      </c>
      <c r="AV639" s="10">
        <f>IFERROR(VLOOKUP(AU639,PROGRAMAS!G2:I24,2,0), )</f>
        <v>0</v>
      </c>
      <c r="AW639" s="22"/>
      <c r="AX639" s="22"/>
      <c r="AY639" s="22"/>
      <c r="AZ639" s="22"/>
      <c r="BA639" s="22"/>
      <c r="BB639" s="22"/>
      <c r="BC639" s="22"/>
    </row>
    <row r="640" spans="1:107" ht="16.5" customHeight="1">
      <c r="A640" s="119" t="s">
        <v>1044</v>
      </c>
      <c r="B640" s="10">
        <v>2020</v>
      </c>
      <c r="C640" s="16" t="s">
        <v>5463</v>
      </c>
      <c r="D640" s="16" t="s">
        <v>5463</v>
      </c>
      <c r="E640" s="18" t="s">
        <v>5464</v>
      </c>
      <c r="G640" s="10" t="s">
        <v>1987</v>
      </c>
      <c r="H640" s="10" t="s">
        <v>118</v>
      </c>
      <c r="I640" s="10" t="s">
        <v>119</v>
      </c>
      <c r="J640" s="10" t="s">
        <v>5465</v>
      </c>
      <c r="K640" s="10" t="s">
        <v>3262</v>
      </c>
      <c r="L640" s="10" t="str">
        <f t="shared" si="73"/>
        <v>MARIA CAMILA NARVAEZ ARTEAGA___</v>
      </c>
      <c r="M640" s="10" t="s">
        <v>122</v>
      </c>
      <c r="N640" s="93">
        <v>1085314351</v>
      </c>
      <c r="Q640" s="10" t="s">
        <v>124</v>
      </c>
      <c r="T640" s="10"/>
      <c r="U640" s="10"/>
      <c r="V640" s="22"/>
      <c r="W640" s="10"/>
      <c r="X640" s="10"/>
      <c r="Y640" s="10"/>
      <c r="Z640" s="22">
        <v>3183441274</v>
      </c>
      <c r="AA640" s="22"/>
      <c r="AD640" s="99">
        <v>44007</v>
      </c>
      <c r="AE640" s="108">
        <v>44008</v>
      </c>
      <c r="AH640" s="2">
        <f t="shared" si="74"/>
        <v>0</v>
      </c>
      <c r="AI640" s="113">
        <v>25224000</v>
      </c>
      <c r="AT640" s="10">
        <f>IFERROR(VLOOKUP(AS640,PROGRAMAS!B2:C59,2,0), )</f>
        <v>0</v>
      </c>
      <c r="AV640" s="10">
        <f>IFERROR(VLOOKUP(AU640,PROGRAMAS!G2:I24,2,0), )</f>
        <v>0</v>
      </c>
      <c r="AW640" s="22"/>
      <c r="AX640" s="22"/>
      <c r="AY640" s="22"/>
      <c r="AZ640" s="22"/>
      <c r="BA640" s="22"/>
      <c r="BB640" s="22"/>
      <c r="BC640" s="22"/>
    </row>
    <row r="641" spans="1:55" ht="16.5" customHeight="1">
      <c r="A641" s="119" t="s">
        <v>1053</v>
      </c>
      <c r="B641" s="10">
        <v>2020</v>
      </c>
      <c r="C641" s="16" t="s">
        <v>5466</v>
      </c>
      <c r="D641" s="16" t="s">
        <v>5467</v>
      </c>
      <c r="E641" s="18" t="s">
        <v>5468</v>
      </c>
      <c r="G641" s="10" t="s">
        <v>1987</v>
      </c>
      <c r="H641" s="10" t="s">
        <v>118</v>
      </c>
      <c r="I641" s="10" t="s">
        <v>119</v>
      </c>
      <c r="J641" s="10" t="s">
        <v>5469</v>
      </c>
      <c r="K641" s="10" t="s">
        <v>5470</v>
      </c>
      <c r="L641" s="10" t="str">
        <f t="shared" si="73"/>
        <v>OSCAR PEREZ NASTAR___</v>
      </c>
      <c r="M641" s="10" t="s">
        <v>122</v>
      </c>
      <c r="N641" s="93">
        <v>1085923153</v>
      </c>
      <c r="Q641" s="10" t="s">
        <v>124</v>
      </c>
      <c r="T641" s="10"/>
      <c r="U641" s="10"/>
      <c r="V641" s="22"/>
      <c r="W641" s="10"/>
      <c r="X641" s="10"/>
      <c r="Y641" s="10"/>
      <c r="Z641" s="22">
        <v>3187541198</v>
      </c>
      <c r="AA641" s="22"/>
      <c r="AD641" s="99">
        <v>44008</v>
      </c>
      <c r="AE641" s="108">
        <v>44013</v>
      </c>
      <c r="AH641" s="2">
        <f t="shared" si="74"/>
        <v>0</v>
      </c>
      <c r="AI641" s="113">
        <v>25224000</v>
      </c>
      <c r="AT641" s="10">
        <f>IFERROR(VLOOKUP(AS641,PROGRAMAS!B2:C59,2,0), )</f>
        <v>0</v>
      </c>
      <c r="AV641" s="10">
        <f>IFERROR(VLOOKUP(AU641,PROGRAMAS!G2:I24,2,0), )</f>
        <v>0</v>
      </c>
      <c r="AW641" s="22"/>
      <c r="AX641" s="22"/>
      <c r="AY641" s="22"/>
      <c r="AZ641" s="22"/>
      <c r="BA641" s="22"/>
      <c r="BB641" s="22"/>
      <c r="BC641" s="22"/>
    </row>
    <row r="642" spans="1:55" ht="16.5" customHeight="1">
      <c r="A642" s="119" t="s">
        <v>1060</v>
      </c>
      <c r="B642" s="10">
        <v>2020</v>
      </c>
      <c r="C642" s="16" t="s">
        <v>5471</v>
      </c>
      <c r="D642" s="16" t="s">
        <v>5472</v>
      </c>
      <c r="E642" s="18" t="s">
        <v>5473</v>
      </c>
      <c r="G642" s="10" t="s">
        <v>1987</v>
      </c>
      <c r="H642" s="10" t="s">
        <v>118</v>
      </c>
      <c r="I642" s="10" t="s">
        <v>119</v>
      </c>
      <c r="J642" s="10" t="s">
        <v>5474</v>
      </c>
      <c r="K642" s="10" t="s">
        <v>5475</v>
      </c>
      <c r="L642" s="10" t="str">
        <f t="shared" si="73"/>
        <v>JONATHAN BUECHELLI GALINDO___</v>
      </c>
      <c r="M642" s="10" t="s">
        <v>122</v>
      </c>
      <c r="N642" s="93">
        <v>12750766</v>
      </c>
      <c r="Q642" s="10" t="s">
        <v>124</v>
      </c>
      <c r="T642" s="10"/>
      <c r="U642" s="10"/>
      <c r="V642" s="22"/>
      <c r="W642" s="10"/>
      <c r="X642" s="10"/>
      <c r="Y642" s="10"/>
      <c r="Z642" s="22">
        <v>3174219199</v>
      </c>
      <c r="AA642" s="22"/>
      <c r="AD642" s="99">
        <v>44012</v>
      </c>
      <c r="AE642" s="108">
        <v>44014</v>
      </c>
      <c r="AH642" s="2">
        <f t="shared" si="74"/>
        <v>0</v>
      </c>
      <c r="AI642" s="113">
        <v>23340000</v>
      </c>
      <c r="AT642" s="10">
        <f>IFERROR(VLOOKUP(AS642,PROGRAMAS!B2:C59,2,0), )</f>
        <v>0</v>
      </c>
      <c r="AV642" s="10">
        <f>IFERROR(VLOOKUP(AU642,PROGRAMAS!G2:I24,2,0), )</f>
        <v>0</v>
      </c>
      <c r="AW642" s="22"/>
      <c r="AX642" s="22"/>
      <c r="AY642" s="22"/>
      <c r="AZ642" s="22"/>
      <c r="BA642" s="22"/>
      <c r="BB642" s="22"/>
      <c r="BC642" s="22"/>
    </row>
    <row r="643" spans="1:55" ht="16.5" customHeight="1">
      <c r="A643" s="119" t="s">
        <v>1069</v>
      </c>
      <c r="B643" s="10">
        <v>2020</v>
      </c>
      <c r="C643" s="16" t="s">
        <v>5476</v>
      </c>
      <c r="D643" s="16" t="s">
        <v>5477</v>
      </c>
      <c r="E643" s="18" t="s">
        <v>5478</v>
      </c>
      <c r="G643" s="10" t="s">
        <v>1987</v>
      </c>
      <c r="H643" s="10" t="s">
        <v>1882</v>
      </c>
      <c r="I643" s="10" t="s">
        <v>1883</v>
      </c>
      <c r="J643" s="10" t="s">
        <v>5479</v>
      </c>
      <c r="K643" s="10" t="s">
        <v>5480</v>
      </c>
      <c r="L643" s="10" t="str">
        <f t="shared" si="73"/>
        <v>DIAGO Y BENITEZ SAS___</v>
      </c>
      <c r="M643" s="10" t="s">
        <v>1849</v>
      </c>
      <c r="N643" s="93">
        <v>9004386488</v>
      </c>
      <c r="Q643" s="10" t="s">
        <v>1850</v>
      </c>
      <c r="T643" s="10"/>
      <c r="U643" s="10"/>
      <c r="V643" s="22"/>
      <c r="W643" s="10"/>
      <c r="X643" s="10"/>
      <c r="Y643" s="10"/>
      <c r="Z643" s="22"/>
      <c r="AA643" s="22"/>
      <c r="AD643" s="99">
        <v>44013</v>
      </c>
      <c r="AE643" s="108">
        <v>44014</v>
      </c>
      <c r="AH643" s="2">
        <f t="shared" si="74"/>
        <v>0</v>
      </c>
      <c r="AI643" s="113">
        <v>22500000</v>
      </c>
      <c r="AT643" s="10">
        <f>IFERROR(VLOOKUP(AS643,PROGRAMAS!B2:C59,2,0), )</f>
        <v>0</v>
      </c>
      <c r="AV643" s="10">
        <f>IFERROR(VLOOKUP(AU643,PROGRAMAS!G2:I24,2,0), )</f>
        <v>0</v>
      </c>
      <c r="AW643" s="22"/>
      <c r="AX643" s="22"/>
      <c r="AY643" s="22"/>
      <c r="AZ643" s="22"/>
      <c r="BA643" s="22"/>
      <c r="BB643" s="22"/>
      <c r="BC643" s="22"/>
    </row>
    <row r="644" spans="1:55" ht="16.5" customHeight="1">
      <c r="A644" s="119" t="s">
        <v>1080</v>
      </c>
      <c r="B644" s="10">
        <v>2020</v>
      </c>
      <c r="C644" s="16" t="s">
        <v>5481</v>
      </c>
      <c r="D644" s="16" t="s">
        <v>5482</v>
      </c>
      <c r="E644" s="18" t="s">
        <v>5483</v>
      </c>
      <c r="G644" s="10" t="s">
        <v>1987</v>
      </c>
      <c r="H644" s="10" t="s">
        <v>118</v>
      </c>
      <c r="I644" s="10" t="s">
        <v>119</v>
      </c>
      <c r="J644" s="10" t="s">
        <v>5484</v>
      </c>
      <c r="K644" s="10" t="s">
        <v>5485</v>
      </c>
      <c r="L644" s="10" t="str">
        <f t="shared" si="73"/>
        <v>MARIA  ALEJANDRA BURBANO BENAVIDES ___</v>
      </c>
      <c r="M644" s="10" t="s">
        <v>122</v>
      </c>
      <c r="N644" s="93">
        <v>1113658337</v>
      </c>
      <c r="Q644" s="10" t="s">
        <v>124</v>
      </c>
      <c r="T644" s="10"/>
      <c r="U644" s="10"/>
      <c r="V644" s="22"/>
      <c r="W644" s="10"/>
      <c r="X644" s="10"/>
      <c r="Y644" s="10"/>
      <c r="Z644" s="22">
        <v>3016717258</v>
      </c>
      <c r="AA644" s="22"/>
      <c r="AD644" s="99">
        <v>44015</v>
      </c>
      <c r="AE644" s="108">
        <v>44018</v>
      </c>
      <c r="AH644" s="2">
        <f t="shared" si="74"/>
        <v>0</v>
      </c>
      <c r="AI644" s="113">
        <v>29833333</v>
      </c>
      <c r="AT644" s="10">
        <f>IFERROR(VLOOKUP(AS644,PROGRAMAS!B2:C59,2,0), )</f>
        <v>0</v>
      </c>
      <c r="AV644" s="10">
        <f>IFERROR(VLOOKUP(AU644,PROGRAMAS!G2:I24,2,0), )</f>
        <v>0</v>
      </c>
      <c r="AW644" s="22"/>
      <c r="AX644" s="22"/>
      <c r="AY644" s="22"/>
      <c r="AZ644" s="22"/>
      <c r="BA644" s="22"/>
      <c r="BB644" s="22"/>
      <c r="BC644" s="22"/>
    </row>
    <row r="645" spans="1:55" ht="16.5" customHeight="1">
      <c r="A645" s="119" t="s">
        <v>1090</v>
      </c>
      <c r="B645" s="10">
        <v>2020</v>
      </c>
      <c r="C645" s="16" t="s">
        <v>5486</v>
      </c>
      <c r="D645" s="16" t="s">
        <v>5487</v>
      </c>
      <c r="E645" s="18" t="s">
        <v>5488</v>
      </c>
      <c r="G645" s="10" t="s">
        <v>1987</v>
      </c>
      <c r="H645" s="10" t="s">
        <v>118</v>
      </c>
      <c r="I645" s="10" t="s">
        <v>119</v>
      </c>
      <c r="J645" s="10" t="s">
        <v>5489</v>
      </c>
      <c r="K645" s="10" t="s">
        <v>3859</v>
      </c>
      <c r="L645" s="10" t="str">
        <f t="shared" si="73"/>
        <v>MARIA YANIRA CUERVO GONZALEZ___</v>
      </c>
      <c r="M645" s="10" t="s">
        <v>122</v>
      </c>
      <c r="N645" s="93">
        <v>53089762</v>
      </c>
      <c r="Q645" s="10" t="s">
        <v>124</v>
      </c>
      <c r="T645" s="10"/>
      <c r="U645" s="10"/>
      <c r="V645" s="22"/>
      <c r="W645" s="10"/>
      <c r="X645" s="10"/>
      <c r="Y645" s="10"/>
      <c r="Z645" s="22">
        <v>3156554652</v>
      </c>
      <c r="AA645" s="22"/>
      <c r="AD645" s="99">
        <v>44025</v>
      </c>
      <c r="AE645" s="108">
        <v>44025</v>
      </c>
      <c r="AH645" s="2">
        <f t="shared" si="74"/>
        <v>0</v>
      </c>
      <c r="AI645" s="113">
        <v>14167161</v>
      </c>
      <c r="AT645" s="10">
        <f>IFERROR(VLOOKUP(AS645,PROGRAMAS!B2:C59,2,0), )</f>
        <v>0</v>
      </c>
      <c r="AV645" s="10">
        <f>IFERROR(VLOOKUP(AU645,PROGRAMAS!G2:I24,2,0), )</f>
        <v>0</v>
      </c>
      <c r="AW645" s="22"/>
      <c r="AX645" s="22"/>
      <c r="AY645" s="22"/>
      <c r="AZ645" s="22"/>
      <c r="BA645" s="22"/>
      <c r="BB645" s="22"/>
      <c r="BC645" s="22"/>
    </row>
    <row r="646" spans="1:55" ht="16.5" customHeight="1">
      <c r="A646" s="119" t="s">
        <v>1096</v>
      </c>
      <c r="B646" s="10">
        <v>2020</v>
      </c>
      <c r="C646" s="16" t="s">
        <v>5490</v>
      </c>
      <c r="D646" s="16" t="s">
        <v>5491</v>
      </c>
      <c r="E646" s="18" t="s">
        <v>5492</v>
      </c>
      <c r="G646" s="10" t="s">
        <v>1845</v>
      </c>
      <c r="H646" s="10" t="s">
        <v>118</v>
      </c>
      <c r="I646" s="10" t="s">
        <v>1846</v>
      </c>
      <c r="J646" s="10" t="s">
        <v>5493</v>
      </c>
      <c r="K646" s="10" t="s">
        <v>5494</v>
      </c>
      <c r="L646" s="10" t="str">
        <f t="shared" si="73"/>
        <v>INVERSIONES RECTICAR SAS___</v>
      </c>
      <c r="M646" s="10" t="s">
        <v>1849</v>
      </c>
      <c r="N646" s="93" t="s">
        <v>5495</v>
      </c>
      <c r="Q646" s="10" t="s">
        <v>1850</v>
      </c>
      <c r="T646" s="10"/>
      <c r="U646" s="10"/>
      <c r="V646" s="22"/>
      <c r="W646" s="10"/>
      <c r="X646" s="10"/>
      <c r="Y646" s="10"/>
      <c r="Z646" s="22"/>
      <c r="AA646" s="22"/>
      <c r="AD646" s="99">
        <v>44026</v>
      </c>
      <c r="AE646" s="108">
        <v>44027</v>
      </c>
      <c r="AH646" s="2">
        <f t="shared" si="74"/>
        <v>0</v>
      </c>
      <c r="AI646" s="113">
        <v>36183333</v>
      </c>
      <c r="AT646" s="10">
        <f>IFERROR(VLOOKUP(AS646,PROGRAMAS!B2:C59,2,0), )</f>
        <v>0</v>
      </c>
      <c r="AV646" s="10">
        <f>IFERROR(VLOOKUP(AU646,PROGRAMAS!G2:I24,2,0), )</f>
        <v>0</v>
      </c>
      <c r="AW646" s="22"/>
      <c r="AX646" s="22"/>
      <c r="AY646" s="22"/>
      <c r="AZ646" s="22"/>
      <c r="BA646" s="22"/>
      <c r="BB646" s="22"/>
      <c r="BC646" s="22"/>
    </row>
    <row r="647" spans="1:55" ht="16.5" customHeight="1">
      <c r="A647" s="119" t="s">
        <v>1102</v>
      </c>
      <c r="B647" s="10">
        <v>2020</v>
      </c>
      <c r="C647" s="16" t="s">
        <v>5496</v>
      </c>
      <c r="D647" s="16" t="s">
        <v>5496</v>
      </c>
      <c r="E647" s="18" t="s">
        <v>5497</v>
      </c>
      <c r="G647" s="10" t="s">
        <v>1987</v>
      </c>
      <c r="H647" s="10" t="s">
        <v>118</v>
      </c>
      <c r="I647" s="10" t="s">
        <v>119</v>
      </c>
      <c r="J647" s="10" t="s">
        <v>5498</v>
      </c>
      <c r="K647" s="10" t="s">
        <v>3831</v>
      </c>
      <c r="L647" s="10" t="str">
        <f t="shared" si="73"/>
        <v>FRANKLIN AIMER TORRES MENDOZA___</v>
      </c>
      <c r="M647" s="10" t="s">
        <v>122</v>
      </c>
      <c r="N647" s="93">
        <v>1038112877</v>
      </c>
      <c r="Q647" s="10" t="s">
        <v>124</v>
      </c>
      <c r="T647" s="10"/>
      <c r="U647" s="10"/>
      <c r="V647" s="22"/>
      <c r="W647" s="10"/>
      <c r="X647" s="10"/>
      <c r="Y647" s="10"/>
      <c r="Z647" s="22">
        <v>3216365291</v>
      </c>
      <c r="AA647" s="22"/>
      <c r="AD647" s="99">
        <v>44034</v>
      </c>
      <c r="AE647" s="108">
        <v>44042</v>
      </c>
      <c r="AH647" s="2">
        <f t="shared" si="74"/>
        <v>0</v>
      </c>
      <c r="AI647" s="113">
        <v>21000000</v>
      </c>
      <c r="AT647" s="10">
        <f>IFERROR(VLOOKUP(AS647,PROGRAMAS!B2:C59,2,0), )</f>
        <v>0</v>
      </c>
      <c r="AV647" s="10">
        <f>IFERROR(VLOOKUP(AU647,PROGRAMAS!G2:I24,2,0), )</f>
        <v>0</v>
      </c>
      <c r="AW647" s="22"/>
      <c r="AX647" s="22"/>
      <c r="AY647" s="22"/>
      <c r="AZ647" s="22"/>
      <c r="BA647" s="22"/>
      <c r="BB647" s="22"/>
      <c r="BC647" s="22"/>
    </row>
    <row r="648" spans="1:55" ht="16.5" customHeight="1">
      <c r="A648" s="119" t="s">
        <v>1108</v>
      </c>
      <c r="B648" s="10">
        <v>2020</v>
      </c>
      <c r="C648" s="16" t="s">
        <v>5499</v>
      </c>
      <c r="D648" s="16" t="s">
        <v>5499</v>
      </c>
      <c r="E648" s="90" t="s">
        <v>5500</v>
      </c>
      <c r="G648" s="10" t="s">
        <v>1987</v>
      </c>
      <c r="H648" s="10" t="s">
        <v>118</v>
      </c>
      <c r="I648" s="10" t="s">
        <v>119</v>
      </c>
      <c r="J648" s="10" t="s">
        <v>5501</v>
      </c>
      <c r="K648" s="10" t="s">
        <v>5502</v>
      </c>
      <c r="L648" s="10" t="str">
        <f t="shared" si="73"/>
        <v>MANUEL ALFONSO PARRA RUIZ___</v>
      </c>
      <c r="M648" s="10" t="s">
        <v>122</v>
      </c>
      <c r="N648" s="93">
        <v>98389414</v>
      </c>
      <c r="Q648" s="10" t="s">
        <v>124</v>
      </c>
      <c r="T648" s="10"/>
      <c r="U648" s="10"/>
      <c r="V648" s="22"/>
      <c r="W648" s="10"/>
      <c r="X648" s="10"/>
      <c r="Y648" s="10"/>
      <c r="Z648" s="22">
        <v>7238252</v>
      </c>
      <c r="AA648" s="22"/>
      <c r="AD648" s="99">
        <v>44034</v>
      </c>
      <c r="AE648" s="108">
        <v>44042</v>
      </c>
      <c r="AH648" s="2">
        <f t="shared" si="74"/>
        <v>0</v>
      </c>
      <c r="AI648" s="113">
        <v>21000000</v>
      </c>
      <c r="AT648" s="10">
        <f>IFERROR(VLOOKUP(AS648,PROGRAMAS!B2:C59,2,0), )</f>
        <v>0</v>
      </c>
      <c r="AV648" s="10">
        <f>IFERROR(VLOOKUP(AU648,PROGRAMAS!G2:I24,2,0), )</f>
        <v>0</v>
      </c>
      <c r="AW648" s="22"/>
      <c r="AX648" s="22"/>
      <c r="AY648" s="22"/>
      <c r="AZ648" s="22"/>
      <c r="BA648" s="22"/>
      <c r="BB648" s="22"/>
      <c r="BC648" s="22"/>
    </row>
    <row r="649" spans="1:55" ht="16.5" customHeight="1">
      <c r="A649" s="119" t="s">
        <v>1119</v>
      </c>
      <c r="B649" s="10">
        <v>2020</v>
      </c>
      <c r="C649" s="16" t="s">
        <v>5503</v>
      </c>
      <c r="D649" s="16" t="s">
        <v>5503</v>
      </c>
      <c r="E649" s="18" t="s">
        <v>5504</v>
      </c>
      <c r="G649" s="10" t="s">
        <v>1987</v>
      </c>
      <c r="H649" s="10" t="s">
        <v>118</v>
      </c>
      <c r="I649" s="10" t="s">
        <v>119</v>
      </c>
      <c r="J649" s="10" t="s">
        <v>5505</v>
      </c>
      <c r="K649" s="10" t="s">
        <v>5506</v>
      </c>
      <c r="L649" s="10" t="str">
        <f t="shared" si="73"/>
        <v>VIVIAN  ALEJANDRA  LOPEZ  PIEDRAHITA ___</v>
      </c>
      <c r="M649" s="10" t="s">
        <v>122</v>
      </c>
      <c r="N649" s="93">
        <v>1144065424</v>
      </c>
      <c r="Q649" s="10" t="s">
        <v>124</v>
      </c>
      <c r="T649" s="10"/>
      <c r="U649" s="10"/>
      <c r="V649" s="22"/>
      <c r="W649" s="10"/>
      <c r="X649" s="10"/>
      <c r="Y649" s="10"/>
      <c r="Z649" s="22">
        <v>3104906742</v>
      </c>
      <c r="AA649" s="22"/>
      <c r="AD649" s="99">
        <v>44034</v>
      </c>
      <c r="AE649" s="108">
        <v>44035</v>
      </c>
      <c r="AH649" s="2">
        <f t="shared" si="74"/>
        <v>0</v>
      </c>
      <c r="AI649" s="113">
        <v>22260000</v>
      </c>
      <c r="AT649" s="10">
        <f>IFERROR(VLOOKUP(AS649,PROGRAMAS!B2:C59,2,0), )</f>
        <v>0</v>
      </c>
      <c r="AV649" s="10">
        <f>IFERROR(VLOOKUP(AU649,PROGRAMAS!G2:I24,2,0), )</f>
        <v>0</v>
      </c>
      <c r="AW649" s="22"/>
      <c r="AX649" s="22"/>
      <c r="AY649" s="22"/>
      <c r="AZ649" s="22"/>
      <c r="BA649" s="22"/>
      <c r="BB649" s="22"/>
      <c r="BC649" s="22"/>
    </row>
    <row r="650" spans="1:55" ht="16.5" customHeight="1">
      <c r="A650" s="119" t="s">
        <v>1126</v>
      </c>
      <c r="B650" s="10">
        <v>2020</v>
      </c>
      <c r="C650" s="16" t="s">
        <v>5507</v>
      </c>
      <c r="D650" s="16" t="s">
        <v>5507</v>
      </c>
      <c r="E650" s="18" t="s">
        <v>5508</v>
      </c>
      <c r="G650" s="10" t="s">
        <v>1987</v>
      </c>
      <c r="H650" s="10" t="s">
        <v>118</v>
      </c>
      <c r="I650" s="10" t="s">
        <v>119</v>
      </c>
      <c r="J650" s="10" t="s">
        <v>5509</v>
      </c>
      <c r="K650" s="10" t="s">
        <v>1197</v>
      </c>
      <c r="L650" s="10" t="str">
        <f t="shared" si="73"/>
        <v>JUANITA DIAZ VILLALOBOS___</v>
      </c>
      <c r="M650" s="10" t="s">
        <v>122</v>
      </c>
      <c r="N650" s="93">
        <v>1121834435</v>
      </c>
      <c r="Q650" s="10" t="s">
        <v>124</v>
      </c>
      <c r="T650" s="10"/>
      <c r="U650" s="10"/>
      <c r="V650" s="22"/>
      <c r="W650" s="10"/>
      <c r="X650" s="10"/>
      <c r="Y650" s="10"/>
      <c r="Z650" s="22">
        <v>3115278293</v>
      </c>
      <c r="AA650" s="22"/>
      <c r="AD650" s="99">
        <v>44033</v>
      </c>
      <c r="AE650" s="108">
        <v>44034</v>
      </c>
      <c r="AH650" s="2">
        <f t="shared" si="74"/>
        <v>0</v>
      </c>
      <c r="AI650" s="113">
        <v>22474667</v>
      </c>
      <c r="AT650" s="10">
        <f>IFERROR(VLOOKUP(AS650,PROGRAMAS!B2:C59,2,0), )</f>
        <v>0</v>
      </c>
      <c r="AV650" s="10">
        <f>IFERROR(VLOOKUP(AU650,PROGRAMAS!G2:I24,2,0), )</f>
        <v>0</v>
      </c>
      <c r="AW650" s="22"/>
      <c r="AX650" s="22"/>
      <c r="AY650" s="22"/>
      <c r="AZ650" s="22"/>
      <c r="BA650" s="22"/>
      <c r="BB650" s="22"/>
      <c r="BC650" s="22"/>
    </row>
    <row r="651" spans="1:55" ht="16.5" customHeight="1">
      <c r="A651" s="119" t="s">
        <v>1137</v>
      </c>
      <c r="B651" s="10">
        <v>2020</v>
      </c>
      <c r="C651" s="16" t="s">
        <v>5510</v>
      </c>
      <c r="D651" s="16" t="s">
        <v>5511</v>
      </c>
      <c r="E651" s="18" t="s">
        <v>5512</v>
      </c>
      <c r="G651" s="10" t="s">
        <v>1987</v>
      </c>
      <c r="H651" s="10" t="s">
        <v>118</v>
      </c>
      <c r="I651" s="10" t="s">
        <v>119</v>
      </c>
      <c r="J651" s="10" t="s">
        <v>5513</v>
      </c>
      <c r="K651" s="10" t="s">
        <v>5514</v>
      </c>
      <c r="L651" s="10" t="str">
        <f t="shared" si="73"/>
        <v>MARTHA LUCIA ENRIQUEZ GUERRERO___</v>
      </c>
      <c r="M651" s="10" t="s">
        <v>122</v>
      </c>
      <c r="N651" s="93">
        <v>30740297</v>
      </c>
      <c r="Q651" s="10" t="s">
        <v>124</v>
      </c>
      <c r="T651" s="10"/>
      <c r="U651" s="10"/>
      <c r="V651" s="22"/>
      <c r="W651" s="10"/>
      <c r="X651" s="10"/>
      <c r="Y651" s="10"/>
      <c r="Z651" s="22">
        <v>3164977732</v>
      </c>
      <c r="AA651" s="22"/>
      <c r="AD651" s="99">
        <v>44034</v>
      </c>
      <c r="AE651" s="108">
        <v>44034</v>
      </c>
      <c r="AH651" s="2">
        <f t="shared" si="74"/>
        <v>0</v>
      </c>
      <c r="AI651" s="113">
        <v>32500000</v>
      </c>
      <c r="AT651" s="10">
        <f>IFERROR(VLOOKUP(AS651,PROGRAMAS!B2:C59,2,0), )</f>
        <v>0</v>
      </c>
      <c r="AV651" s="10">
        <f>IFERROR(VLOOKUP(AU651,PROGRAMAS!G2:I24,2,0), )</f>
        <v>0</v>
      </c>
      <c r="AW651" s="22"/>
      <c r="AX651" s="22"/>
      <c r="AY651" s="22"/>
      <c r="AZ651" s="22"/>
      <c r="BA651" s="22"/>
      <c r="BB651" s="22"/>
      <c r="BC651" s="22"/>
    </row>
    <row r="652" spans="1:55" ht="16.5" customHeight="1">
      <c r="A652" s="119" t="s">
        <v>1144</v>
      </c>
      <c r="B652" s="10">
        <v>2020</v>
      </c>
      <c r="C652" s="16" t="s">
        <v>5515</v>
      </c>
      <c r="D652" s="16" t="s">
        <v>5515</v>
      </c>
      <c r="E652" s="18" t="s">
        <v>5516</v>
      </c>
      <c r="G652" s="10" t="s">
        <v>1987</v>
      </c>
      <c r="H652" s="10" t="s">
        <v>118</v>
      </c>
      <c r="I652" s="10" t="s">
        <v>119</v>
      </c>
      <c r="J652" s="10" t="s">
        <v>5517</v>
      </c>
      <c r="K652" s="10" t="s">
        <v>929</v>
      </c>
      <c r="L652" s="10" t="str">
        <f t="shared" si="73"/>
        <v>MARCO ANTONIO PEREZ JIMENEZ___</v>
      </c>
      <c r="M652" s="10" t="s">
        <v>122</v>
      </c>
      <c r="N652" s="93">
        <v>92555279</v>
      </c>
      <c r="Q652" s="10" t="s">
        <v>124</v>
      </c>
      <c r="T652" s="10"/>
      <c r="U652" s="10"/>
      <c r="V652" s="22"/>
      <c r="W652" s="10"/>
      <c r="X652" s="10"/>
      <c r="Y652" s="10"/>
      <c r="Z652" s="22">
        <v>3148306626</v>
      </c>
      <c r="AA652" s="22"/>
      <c r="AD652" s="99">
        <v>44033</v>
      </c>
      <c r="AE652" s="108">
        <v>44034</v>
      </c>
      <c r="AH652" s="2">
        <f t="shared" si="74"/>
        <v>0</v>
      </c>
      <c r="AI652" s="113">
        <v>26666667</v>
      </c>
      <c r="AT652" s="10">
        <f>IFERROR(VLOOKUP(AS652,PROGRAMAS!B2:C59,2,0), )</f>
        <v>0</v>
      </c>
      <c r="AV652" s="10">
        <f>IFERROR(VLOOKUP(AU652,PROGRAMAS!G2:I24,2,0), )</f>
        <v>0</v>
      </c>
      <c r="AW652" s="22"/>
      <c r="AX652" s="22"/>
      <c r="AY652" s="22"/>
      <c r="AZ652" s="22"/>
      <c r="BA652" s="22"/>
      <c r="BB652" s="22"/>
      <c r="BC652" s="22"/>
    </row>
    <row r="653" spans="1:55" ht="16.5" customHeight="1">
      <c r="A653" s="119" t="s">
        <v>1152</v>
      </c>
      <c r="B653" s="10">
        <v>2020</v>
      </c>
      <c r="C653" s="16" t="s">
        <v>5518</v>
      </c>
      <c r="D653" s="16" t="s">
        <v>5518</v>
      </c>
      <c r="E653" s="90" t="s">
        <v>5519</v>
      </c>
      <c r="G653" s="10" t="s">
        <v>1987</v>
      </c>
      <c r="H653" s="10" t="s">
        <v>118</v>
      </c>
      <c r="I653" s="10" t="s">
        <v>119</v>
      </c>
      <c r="J653" s="10" t="s">
        <v>5520</v>
      </c>
      <c r="K653" s="10" t="s">
        <v>3216</v>
      </c>
      <c r="L653" s="10" t="str">
        <f t="shared" si="73"/>
        <v>DIANA MARCELA CANO PIÑEROS___</v>
      </c>
      <c r="M653" s="10" t="s">
        <v>122</v>
      </c>
      <c r="N653" s="93">
        <v>52867297</v>
      </c>
      <c r="Q653" s="10" t="s">
        <v>124</v>
      </c>
      <c r="T653" s="10"/>
      <c r="U653" s="10"/>
      <c r="V653" s="22"/>
      <c r="W653" s="10"/>
      <c r="X653" s="10"/>
      <c r="Y653" s="10"/>
      <c r="Z653" s="22">
        <v>3187541198</v>
      </c>
      <c r="AA653" s="22"/>
      <c r="AD653" s="99">
        <v>44033</v>
      </c>
      <c r="AE653" s="108">
        <v>44033</v>
      </c>
      <c r="AH653" s="2">
        <f t="shared" si="74"/>
        <v>0</v>
      </c>
      <c r="AI653" s="113">
        <v>19800000</v>
      </c>
      <c r="AT653" s="10">
        <f>IFERROR(VLOOKUP(AS653,PROGRAMAS!B2:C59,2,0), )</f>
        <v>0</v>
      </c>
      <c r="AV653" s="10">
        <f>IFERROR(VLOOKUP(AU653,PROGRAMAS!G2:I24,2,0), )</f>
        <v>0</v>
      </c>
      <c r="AW653" s="22"/>
      <c r="AX653" s="22"/>
      <c r="AY653" s="22"/>
      <c r="AZ653" s="22"/>
      <c r="BA653" s="22"/>
      <c r="BB653" s="22"/>
      <c r="BC653" s="22"/>
    </row>
    <row r="654" spans="1:55" ht="16.5" customHeight="1">
      <c r="A654" s="119" t="s">
        <v>1161</v>
      </c>
      <c r="B654" s="10">
        <v>2020</v>
      </c>
      <c r="C654" s="16" t="s">
        <v>5521</v>
      </c>
      <c r="D654" s="16" t="s">
        <v>5522</v>
      </c>
      <c r="E654" s="18" t="s">
        <v>5523</v>
      </c>
      <c r="G654" s="10" t="s">
        <v>1987</v>
      </c>
      <c r="H654" s="10" t="s">
        <v>118</v>
      </c>
      <c r="I654" s="10" t="s">
        <v>119</v>
      </c>
      <c r="J654" s="10" t="s">
        <v>5524</v>
      </c>
      <c r="K654" s="10" t="s">
        <v>5525</v>
      </c>
      <c r="L654" s="10" t="str">
        <f t="shared" si="73"/>
        <v>DIANA MAYERLY LARROTA___</v>
      </c>
      <c r="M654" s="10" t="s">
        <v>122</v>
      </c>
      <c r="N654" s="93">
        <v>52104732</v>
      </c>
      <c r="Q654" s="10" t="s">
        <v>124</v>
      </c>
      <c r="T654" s="10"/>
      <c r="U654" s="10"/>
      <c r="V654" s="22"/>
      <c r="W654" s="10"/>
      <c r="X654" s="10"/>
      <c r="Y654" s="10"/>
      <c r="Z654" s="22">
        <v>3022873836</v>
      </c>
      <c r="AA654" s="22"/>
      <c r="AD654" s="99">
        <v>44034</v>
      </c>
      <c r="AE654" s="108">
        <v>44035</v>
      </c>
      <c r="AH654" s="2">
        <f t="shared" si="74"/>
        <v>0</v>
      </c>
      <c r="AI654" s="113">
        <v>21000000</v>
      </c>
      <c r="AT654" s="10">
        <f>IFERROR(VLOOKUP(AS654,PROGRAMAS!B2:C59,2,0), )</f>
        <v>0</v>
      </c>
      <c r="AV654" s="10">
        <f>IFERROR(VLOOKUP(AU654,PROGRAMAS!G2:I24,2,0), )</f>
        <v>0</v>
      </c>
      <c r="AW654" s="22"/>
      <c r="AX654" s="22"/>
      <c r="AY654" s="22"/>
      <c r="AZ654" s="22"/>
      <c r="BA654" s="22"/>
      <c r="BB654" s="22"/>
      <c r="BC654" s="22"/>
    </row>
    <row r="655" spans="1:55" ht="16.5" customHeight="1">
      <c r="A655" s="119" t="s">
        <v>1171</v>
      </c>
      <c r="B655" s="10">
        <v>2020</v>
      </c>
      <c r="C655" s="16" t="s">
        <v>5526</v>
      </c>
      <c r="D655" s="16" t="s">
        <v>5526</v>
      </c>
      <c r="E655" s="18" t="s">
        <v>5527</v>
      </c>
      <c r="G655" s="10" t="s">
        <v>1987</v>
      </c>
      <c r="H655" s="10" t="s">
        <v>118</v>
      </c>
      <c r="I655" s="10" t="s">
        <v>119</v>
      </c>
      <c r="J655" s="10" t="s">
        <v>5528</v>
      </c>
      <c r="K655" s="10" t="s">
        <v>5529</v>
      </c>
      <c r="L655" s="10" t="str">
        <f t="shared" si="73"/>
        <v>FRANCISCO ANTONIO TORRES TORRES___</v>
      </c>
      <c r="M655" s="10" t="s">
        <v>122</v>
      </c>
      <c r="N655" s="93">
        <v>79659578</v>
      </c>
      <c r="Q655" s="10" t="s">
        <v>124</v>
      </c>
      <c r="T655" s="10"/>
      <c r="U655" s="10"/>
      <c r="V655" s="22"/>
      <c r="W655" s="10"/>
      <c r="X655" s="10"/>
      <c r="Y655" s="10"/>
      <c r="Z655" s="22">
        <v>3002645993</v>
      </c>
      <c r="AA655" s="22"/>
      <c r="AD655" s="99">
        <v>44034</v>
      </c>
      <c r="AE655" s="108">
        <v>44034</v>
      </c>
      <c r="AH655" s="2">
        <f t="shared" si="74"/>
        <v>0</v>
      </c>
      <c r="AI655" s="113">
        <v>21000000</v>
      </c>
      <c r="AT655" s="10">
        <f>IFERROR(VLOOKUP(AS655,PROGRAMAS!B2:C59,2,0), )</f>
        <v>0</v>
      </c>
      <c r="AV655" s="10">
        <f>IFERROR(VLOOKUP(AU655,PROGRAMAS!G2:I24,2,0), )</f>
        <v>0</v>
      </c>
      <c r="AW655" s="22"/>
      <c r="AX655" s="22"/>
      <c r="AY655" s="22"/>
      <c r="AZ655" s="22"/>
      <c r="BA655" s="22"/>
      <c r="BB655" s="22"/>
      <c r="BC655" s="22"/>
    </row>
    <row r="656" spans="1:55" ht="16.5" customHeight="1">
      <c r="A656" s="119" t="s">
        <v>1181</v>
      </c>
      <c r="B656" s="10">
        <v>2020</v>
      </c>
      <c r="C656" s="16" t="s">
        <v>5530</v>
      </c>
      <c r="D656" s="16" t="s">
        <v>5530</v>
      </c>
      <c r="E656" s="18" t="s">
        <v>5531</v>
      </c>
      <c r="G656" s="10" t="s">
        <v>1987</v>
      </c>
      <c r="H656" s="10" t="s">
        <v>118</v>
      </c>
      <c r="I656" s="10" t="s">
        <v>119</v>
      </c>
      <c r="J656" s="10" t="s">
        <v>5532</v>
      </c>
      <c r="K656" s="10" t="s">
        <v>5533</v>
      </c>
      <c r="L656" s="10" t="str">
        <f t="shared" si="73"/>
        <v>JOHANA ALEXANDRA ECHEVERRI  ROJAS___</v>
      </c>
      <c r="M656" s="10" t="s">
        <v>122</v>
      </c>
      <c r="N656" s="93">
        <v>1015410893</v>
      </c>
      <c r="Q656" s="10" t="s">
        <v>124</v>
      </c>
      <c r="T656" s="10"/>
      <c r="U656" s="10"/>
      <c r="V656" s="22"/>
      <c r="W656" s="10"/>
      <c r="X656" s="10"/>
      <c r="Y656" s="10"/>
      <c r="Z656" s="22">
        <v>3014854403</v>
      </c>
      <c r="AA656" s="22"/>
      <c r="AD656" s="99">
        <v>44034</v>
      </c>
      <c r="AE656" s="108">
        <v>44035</v>
      </c>
      <c r="AH656" s="2">
        <f t="shared" si="74"/>
        <v>0</v>
      </c>
      <c r="AI656" s="113">
        <v>21000000</v>
      </c>
      <c r="AT656" s="10">
        <f>IFERROR(VLOOKUP(AS656,PROGRAMAS!B2:C59,2,0), )</f>
        <v>0</v>
      </c>
      <c r="AV656" s="10">
        <f>IFERROR(VLOOKUP(AU656,PROGRAMAS!G2:I24,2,0), )</f>
        <v>0</v>
      </c>
      <c r="AW656" s="22"/>
      <c r="AX656" s="22"/>
      <c r="AY656" s="22"/>
      <c r="AZ656" s="22"/>
      <c r="BA656" s="22"/>
      <c r="BB656" s="22"/>
      <c r="BC656" s="22"/>
    </row>
    <row r="657" spans="1:55" ht="16.5" customHeight="1">
      <c r="A657" s="119" t="s">
        <v>1192</v>
      </c>
      <c r="B657" s="10">
        <v>2020</v>
      </c>
      <c r="C657" s="16" t="s">
        <v>5534</v>
      </c>
      <c r="D657" s="16" t="s">
        <v>5535</v>
      </c>
      <c r="E657" s="18" t="s">
        <v>5536</v>
      </c>
      <c r="G657" s="10" t="s">
        <v>1987</v>
      </c>
      <c r="H657" s="10" t="s">
        <v>118</v>
      </c>
      <c r="I657" s="10" t="s">
        <v>119</v>
      </c>
      <c r="J657" s="10" t="s">
        <v>5537</v>
      </c>
      <c r="K657" s="10" t="s">
        <v>3661</v>
      </c>
      <c r="L657" s="10" t="str">
        <f t="shared" si="73"/>
        <v>CESAR MAURICIO CACERES HERNANDEZ___</v>
      </c>
      <c r="M657" s="10" t="s">
        <v>122</v>
      </c>
      <c r="N657" s="93">
        <v>91290518</v>
      </c>
      <c r="P657" t="s">
        <v>272</v>
      </c>
      <c r="Q657" s="10" t="s">
        <v>124</v>
      </c>
      <c r="R657" t="s">
        <v>3662</v>
      </c>
      <c r="T657" s="10"/>
      <c r="U657" s="10"/>
      <c r="V657" s="22"/>
      <c r="W657" s="10"/>
      <c r="X657" s="10"/>
      <c r="Y657" s="10"/>
      <c r="Z657" s="22">
        <v>3015043534</v>
      </c>
      <c r="AA657" s="22"/>
      <c r="AD657" s="99">
        <v>44034</v>
      </c>
      <c r="AE657" s="108">
        <v>44035</v>
      </c>
      <c r="AH657" s="2">
        <f t="shared" si="74"/>
        <v>0</v>
      </c>
      <c r="AI657" s="113">
        <v>22193733</v>
      </c>
      <c r="AT657" s="10">
        <f>IFERROR(VLOOKUP(AS657,PROGRAMAS!B2:C59,2,0), )</f>
        <v>0</v>
      </c>
      <c r="AV657" s="10">
        <f>IFERROR(VLOOKUP(AU657,PROGRAMAS!G2:I24,2,0), )</f>
        <v>0</v>
      </c>
      <c r="AW657" s="22"/>
      <c r="AX657" s="22"/>
      <c r="AY657" s="22"/>
      <c r="AZ657" s="22"/>
      <c r="BA657" s="22"/>
      <c r="BB657" s="22"/>
      <c r="BC657" s="22"/>
    </row>
    <row r="658" spans="1:55" ht="16.5" customHeight="1">
      <c r="A658" s="119" t="s">
        <v>1204</v>
      </c>
      <c r="B658" s="10">
        <v>2020</v>
      </c>
      <c r="C658" s="16" t="s">
        <v>5538</v>
      </c>
      <c r="D658" s="16" t="s">
        <v>5539</v>
      </c>
      <c r="E658" s="18" t="s">
        <v>5540</v>
      </c>
      <c r="G658" s="10" t="s">
        <v>1987</v>
      </c>
      <c r="H658" s="10" t="s">
        <v>118</v>
      </c>
      <c r="I658" s="10" t="s">
        <v>119</v>
      </c>
      <c r="J658" s="10" t="s">
        <v>5541</v>
      </c>
      <c r="K658" s="10" t="s">
        <v>1448</v>
      </c>
      <c r="L658" s="10" t="str">
        <f t="shared" si="73"/>
        <v>MARIA ELENA ORTEGA AMAYA___</v>
      </c>
      <c r="M658" s="10" t="s">
        <v>122</v>
      </c>
      <c r="N658" s="93">
        <v>52865785</v>
      </c>
      <c r="Q658" s="10" t="s">
        <v>124</v>
      </c>
      <c r="T658" s="10"/>
      <c r="U658" s="10"/>
      <c r="V658" s="22"/>
      <c r="W658" s="10"/>
      <c r="X658" s="10"/>
      <c r="Y658" s="10"/>
      <c r="Z658" s="22">
        <v>3212444104</v>
      </c>
      <c r="AA658" s="22"/>
      <c r="AD658" s="99">
        <v>44035</v>
      </c>
      <c r="AE658" s="108">
        <v>44035</v>
      </c>
      <c r="AH658" s="2">
        <f t="shared" si="74"/>
        <v>0</v>
      </c>
      <c r="AI658" s="113">
        <v>21070000</v>
      </c>
      <c r="AT658" s="10">
        <f>IFERROR(VLOOKUP(AS658,PROGRAMAS!B2:C59,2,0), )</f>
        <v>0</v>
      </c>
      <c r="AV658" s="10">
        <f>IFERROR(VLOOKUP(AU658,PROGRAMAS!G2:I24,2,0), )</f>
        <v>0</v>
      </c>
      <c r="AW658" s="22"/>
      <c r="AX658" s="22"/>
      <c r="AY658" s="22"/>
      <c r="AZ658" s="22"/>
      <c r="BA658" s="22"/>
      <c r="BB658" s="22"/>
      <c r="BC658" s="22"/>
    </row>
    <row r="659" spans="1:55" ht="16.5" customHeight="1">
      <c r="A659" s="119" t="s">
        <v>1215</v>
      </c>
      <c r="B659" s="10">
        <v>2020</v>
      </c>
      <c r="C659" s="16" t="s">
        <v>5542</v>
      </c>
      <c r="D659" s="16" t="s">
        <v>5542</v>
      </c>
      <c r="E659" s="18" t="s">
        <v>5543</v>
      </c>
      <c r="G659" s="10" t="s">
        <v>1987</v>
      </c>
      <c r="H659" s="10" t="s">
        <v>118</v>
      </c>
      <c r="I659" s="10" t="s">
        <v>119</v>
      </c>
      <c r="J659" s="10" t="s">
        <v>5544</v>
      </c>
      <c r="K659" s="10" t="s">
        <v>5545</v>
      </c>
      <c r="L659" s="10" t="str">
        <f t="shared" si="73"/>
        <v>JOHN JAIRO POVEDA ORDUÑA___</v>
      </c>
      <c r="M659" s="10" t="s">
        <v>122</v>
      </c>
      <c r="N659" s="93">
        <v>80038518</v>
      </c>
      <c r="Q659" s="10" t="s">
        <v>124</v>
      </c>
      <c r="T659" s="10"/>
      <c r="U659" s="10"/>
      <c r="V659" s="22"/>
      <c r="W659" s="10"/>
      <c r="X659" s="10"/>
      <c r="Y659" s="10"/>
      <c r="Z659" s="22">
        <v>3112563371</v>
      </c>
      <c r="AA659" s="22"/>
      <c r="AD659" s="99">
        <v>44036</v>
      </c>
      <c r="AE659" s="108">
        <v>44036</v>
      </c>
      <c r="AH659" s="2">
        <f t="shared" si="74"/>
        <v>0</v>
      </c>
      <c r="AI659" s="113">
        <v>21700000</v>
      </c>
      <c r="AT659" s="10">
        <f>IFERROR(VLOOKUP(AS659,PROGRAMAS!B2:C59,2,0), )</f>
        <v>0</v>
      </c>
      <c r="AV659" s="10">
        <f>IFERROR(VLOOKUP(AU659,PROGRAMAS!G2:I24,2,0), )</f>
        <v>0</v>
      </c>
      <c r="AW659" s="22"/>
      <c r="AX659" s="22"/>
      <c r="AY659" s="22"/>
      <c r="AZ659" s="22"/>
      <c r="BA659" s="22"/>
      <c r="BB659" s="22"/>
      <c r="BC659" s="22"/>
    </row>
    <row r="660" spans="1:55" ht="16.5" customHeight="1">
      <c r="A660" s="119" t="s">
        <v>1227</v>
      </c>
      <c r="B660" s="10">
        <v>2020</v>
      </c>
      <c r="C660" s="16" t="s">
        <v>5546</v>
      </c>
      <c r="D660" s="16" t="s">
        <v>5547</v>
      </c>
      <c r="E660" s="90" t="s">
        <v>5548</v>
      </c>
      <c r="G660" s="10" t="s">
        <v>1987</v>
      </c>
      <c r="H660" s="10" t="s">
        <v>118</v>
      </c>
      <c r="I660" s="10" t="s">
        <v>119</v>
      </c>
      <c r="J660" s="10" t="s">
        <v>5549</v>
      </c>
      <c r="K660" s="10" t="s">
        <v>4013</v>
      </c>
      <c r="L660" s="10" t="str">
        <f t="shared" si="73"/>
        <v>YAZMIN ARIZA ULLOA___</v>
      </c>
      <c r="M660" s="10" t="s">
        <v>122</v>
      </c>
      <c r="N660" s="93">
        <v>52438410</v>
      </c>
      <c r="Q660" s="10" t="s">
        <v>124</v>
      </c>
      <c r="T660" s="10"/>
      <c r="U660" s="10"/>
      <c r="V660" s="22"/>
      <c r="W660" s="10"/>
      <c r="X660" s="10"/>
      <c r="Y660" s="10"/>
      <c r="Z660" s="22">
        <v>3138801415</v>
      </c>
      <c r="AA660" s="22"/>
      <c r="AD660" s="99">
        <v>44039</v>
      </c>
      <c r="AE660" s="108">
        <v>44043</v>
      </c>
      <c r="AH660" s="2">
        <f t="shared" si="74"/>
        <v>0</v>
      </c>
      <c r="AI660" s="113">
        <v>25000000</v>
      </c>
      <c r="AT660" s="10">
        <f>IFERROR(VLOOKUP(AS660,PROGRAMAS!B2:C59,2,0), )</f>
        <v>0</v>
      </c>
      <c r="AV660" s="10">
        <f>IFERROR(VLOOKUP(AU660,PROGRAMAS!G2:I24,2,0), )</f>
        <v>0</v>
      </c>
      <c r="AW660" s="22"/>
      <c r="AX660" s="22"/>
      <c r="AY660" s="22"/>
      <c r="AZ660" s="22"/>
      <c r="BA660" s="22"/>
      <c r="BB660" s="22"/>
      <c r="BC660" s="22"/>
    </row>
    <row r="661" spans="1:55" ht="16.5" customHeight="1">
      <c r="A661" s="119" t="s">
        <v>1237</v>
      </c>
      <c r="B661" s="10">
        <v>2020</v>
      </c>
      <c r="C661" s="16" t="s">
        <v>5550</v>
      </c>
      <c r="D661" s="16" t="s">
        <v>5551</v>
      </c>
      <c r="E661" s="18" t="s">
        <v>5552</v>
      </c>
      <c r="G661" s="10" t="s">
        <v>1845</v>
      </c>
      <c r="H661" s="10" t="s">
        <v>118</v>
      </c>
      <c r="I661" s="10" t="s">
        <v>1846</v>
      </c>
      <c r="J661" s="10" t="s">
        <v>5553</v>
      </c>
      <c r="K661" s="10" t="s">
        <v>5554</v>
      </c>
      <c r="L661" s="10" t="str">
        <f t="shared" si="73"/>
        <v>HOLDING GRIP SAS___</v>
      </c>
      <c r="M661" s="10" t="s">
        <v>1849</v>
      </c>
      <c r="N661" s="93" t="s">
        <v>5555</v>
      </c>
      <c r="Q661" s="10" t="s">
        <v>1850</v>
      </c>
      <c r="T661" s="10"/>
      <c r="U661" s="10"/>
      <c r="V661" s="22"/>
      <c r="W661" s="10"/>
      <c r="X661" s="10"/>
      <c r="Y661" s="10"/>
      <c r="Z661" s="22">
        <v>2870094</v>
      </c>
      <c r="AA661" s="22"/>
      <c r="AD661" s="99">
        <v>44036</v>
      </c>
      <c r="AE661" s="108">
        <v>44042</v>
      </c>
      <c r="AH661" s="2">
        <f t="shared" si="74"/>
        <v>0</v>
      </c>
      <c r="AI661" s="113">
        <v>38316667</v>
      </c>
      <c r="AT661" s="10">
        <f>IFERROR(VLOOKUP(AS661,PROGRAMAS!B2:C59,2,0), )</f>
        <v>0</v>
      </c>
      <c r="AV661" s="10">
        <f>IFERROR(VLOOKUP(AU661,PROGRAMAS!G2:I24,2,0), )</f>
        <v>0</v>
      </c>
      <c r="AW661" s="22"/>
      <c r="AX661" s="22"/>
      <c r="AY661" s="22"/>
      <c r="AZ661" s="22"/>
      <c r="BA661" s="22"/>
      <c r="BB661" s="22"/>
      <c r="BC661" s="22"/>
    </row>
    <row r="662" spans="1:55" ht="16.5" customHeight="1">
      <c r="A662" s="119" t="s">
        <v>1248</v>
      </c>
      <c r="B662" s="10">
        <v>2020</v>
      </c>
      <c r="C662" s="16" t="s">
        <v>5556</v>
      </c>
      <c r="D662" s="16" t="s">
        <v>5557</v>
      </c>
      <c r="E662" s="18" t="s">
        <v>5558</v>
      </c>
      <c r="G662" s="10" t="s">
        <v>1987</v>
      </c>
      <c r="H662" s="10" t="s">
        <v>118</v>
      </c>
      <c r="I662" s="10" t="s">
        <v>119</v>
      </c>
      <c r="J662" s="10" t="s">
        <v>5559</v>
      </c>
      <c r="K662" s="10" t="s">
        <v>3365</v>
      </c>
      <c r="L662" s="10" t="str">
        <f t="shared" si="73"/>
        <v>RUBEN DARIO ESCOBAR SANCHEZ___</v>
      </c>
      <c r="M662" s="10" t="s">
        <v>122</v>
      </c>
      <c r="N662" s="93">
        <v>79796504</v>
      </c>
      <c r="Q662" s="10" t="s">
        <v>124</v>
      </c>
      <c r="T662" s="10"/>
      <c r="U662" s="10"/>
      <c r="V662" s="22"/>
      <c r="W662" s="10"/>
      <c r="X662" s="10"/>
      <c r="Y662" s="10"/>
      <c r="Z662" s="22">
        <v>3008327204</v>
      </c>
      <c r="AA662" s="22"/>
      <c r="AD662" s="99">
        <v>44039</v>
      </c>
      <c r="AE662" s="108">
        <v>44043</v>
      </c>
      <c r="AH662" s="2">
        <f t="shared" si="74"/>
        <v>0</v>
      </c>
      <c r="AI662" s="113">
        <v>21000000</v>
      </c>
      <c r="AT662" s="10">
        <f>IFERROR(VLOOKUP(AS662,PROGRAMAS!B2:C59,2,0), )</f>
        <v>0</v>
      </c>
      <c r="AV662" s="10">
        <f>IFERROR(VLOOKUP(AU662,PROGRAMAS!G2:I24,2,0), )</f>
        <v>0</v>
      </c>
      <c r="AW662" s="22"/>
      <c r="AX662" s="22"/>
      <c r="AY662" s="22"/>
      <c r="AZ662" s="22"/>
      <c r="BA662" s="22"/>
      <c r="BB662" s="22"/>
      <c r="BC662" s="22"/>
    </row>
    <row r="663" spans="1:55" ht="16.5" customHeight="1">
      <c r="A663" s="119" t="s">
        <v>1260</v>
      </c>
      <c r="B663" s="10">
        <v>2020</v>
      </c>
      <c r="C663" s="16" t="s">
        <v>5560</v>
      </c>
      <c r="D663" s="16" t="s">
        <v>5561</v>
      </c>
      <c r="E663" s="18" t="s">
        <v>5562</v>
      </c>
      <c r="G663" s="10" t="s">
        <v>1987</v>
      </c>
      <c r="H663" s="10" t="s">
        <v>118</v>
      </c>
      <c r="I663" s="10" t="s">
        <v>119</v>
      </c>
      <c r="J663" s="10" t="s">
        <v>5563</v>
      </c>
      <c r="K663" s="10" t="s">
        <v>3635</v>
      </c>
      <c r="L663" s="10" t="str">
        <f t="shared" si="73"/>
        <v>OMAR ARTURO CALDERON ZAQUE___</v>
      </c>
      <c r="M663" s="10" t="s">
        <v>122</v>
      </c>
      <c r="N663" s="93">
        <v>79694258</v>
      </c>
      <c r="Q663" s="10" t="s">
        <v>124</v>
      </c>
      <c r="T663" s="10"/>
      <c r="U663" s="10"/>
      <c r="V663" s="22"/>
      <c r="W663" s="10"/>
      <c r="X663" s="10"/>
      <c r="Y663" s="10"/>
      <c r="Z663" s="22">
        <v>3043862528</v>
      </c>
      <c r="AA663" s="22"/>
      <c r="AD663" s="99">
        <v>44039</v>
      </c>
      <c r="AE663" s="108">
        <v>44039</v>
      </c>
      <c r="AH663" s="2">
        <f t="shared" si="74"/>
        <v>0</v>
      </c>
      <c r="AI663" s="113">
        <v>32500000</v>
      </c>
      <c r="AT663" s="10">
        <f>IFERROR(VLOOKUP(AS663,PROGRAMAS!B2:C59,2,0), )</f>
        <v>0</v>
      </c>
      <c r="AV663" s="10">
        <f>IFERROR(VLOOKUP(AU663,PROGRAMAS!G2:I24,2,0), )</f>
        <v>0</v>
      </c>
      <c r="AW663" s="22"/>
      <c r="AX663" s="22"/>
      <c r="AY663" s="22"/>
      <c r="AZ663" s="22"/>
      <c r="BA663" s="22"/>
      <c r="BB663" s="22"/>
      <c r="BC663" s="22"/>
    </row>
    <row r="664" spans="1:55" ht="16.5" customHeight="1">
      <c r="A664" s="119" t="s">
        <v>1270</v>
      </c>
      <c r="B664" s="10">
        <v>2020</v>
      </c>
      <c r="C664" s="16" t="s">
        <v>5564</v>
      </c>
      <c r="D664" s="16" t="s">
        <v>5565</v>
      </c>
      <c r="E664" s="18" t="s">
        <v>5566</v>
      </c>
      <c r="G664" s="10" t="s">
        <v>1987</v>
      </c>
      <c r="H664" s="10" t="s">
        <v>118</v>
      </c>
      <c r="I664" s="10" t="s">
        <v>119</v>
      </c>
      <c r="J664" s="10" t="s">
        <v>5567</v>
      </c>
      <c r="K664" s="10" t="s">
        <v>5568</v>
      </c>
      <c r="L664" s="10" t="str">
        <f t="shared" si="73"/>
        <v>HELVER  FABIAN CASALLAS ROMERO___</v>
      </c>
      <c r="M664" s="10" t="s">
        <v>122</v>
      </c>
      <c r="N664" s="93">
        <v>79745503</v>
      </c>
      <c r="Q664" s="10" t="s">
        <v>124</v>
      </c>
      <c r="T664" s="10"/>
      <c r="U664" s="10"/>
      <c r="V664" s="22"/>
      <c r="W664" s="10"/>
      <c r="X664" s="10"/>
      <c r="Y664" s="10"/>
      <c r="Z664" s="22">
        <v>3138902934</v>
      </c>
      <c r="AA664" s="22"/>
      <c r="AD664" s="99">
        <v>44039</v>
      </c>
      <c r="AE664" s="108">
        <v>44040</v>
      </c>
      <c r="AH664" s="2">
        <f t="shared" si="74"/>
        <v>0</v>
      </c>
      <c r="AI664" s="113">
        <v>25666667</v>
      </c>
      <c r="AT664" s="10">
        <f>IFERROR(VLOOKUP(AS664,PROGRAMAS!B2:C59,2,0), )</f>
        <v>0</v>
      </c>
      <c r="AV664" s="10">
        <f>IFERROR(VLOOKUP(AU664,PROGRAMAS!G2:I24,2,0), )</f>
        <v>0</v>
      </c>
      <c r="AW664" s="22"/>
      <c r="AX664" s="22"/>
      <c r="AY664" s="22"/>
      <c r="AZ664" s="22"/>
      <c r="BA664" s="22"/>
      <c r="BB664" s="22"/>
      <c r="BC664" s="22"/>
    </row>
    <row r="665" spans="1:55" ht="16.5" customHeight="1">
      <c r="A665" s="119" t="s">
        <v>1280</v>
      </c>
      <c r="B665" s="10">
        <v>2020</v>
      </c>
      <c r="C665" s="16" t="s">
        <v>5569</v>
      </c>
      <c r="D665" s="16" t="s">
        <v>5570</v>
      </c>
      <c r="E665" s="18" t="s">
        <v>5571</v>
      </c>
      <c r="G665" s="10" t="s">
        <v>1987</v>
      </c>
      <c r="H665" s="10" t="s">
        <v>118</v>
      </c>
      <c r="I665" s="10" t="s">
        <v>119</v>
      </c>
      <c r="J665" s="10" t="s">
        <v>5572</v>
      </c>
      <c r="K665" s="10" t="s">
        <v>1032</v>
      </c>
      <c r="L665" s="10" t="str">
        <f t="shared" si="73"/>
        <v>HUGO JAVIER RUBIO RODRIGUEZ___</v>
      </c>
      <c r="M665" s="10" t="s">
        <v>122</v>
      </c>
      <c r="N665" s="93">
        <v>1085896630</v>
      </c>
      <c r="Q665" s="10" t="s">
        <v>124</v>
      </c>
      <c r="T665" s="10"/>
      <c r="U665" s="10"/>
      <c r="V665" s="22"/>
      <c r="W665" s="10"/>
      <c r="X665" s="10"/>
      <c r="Y665" s="10"/>
      <c r="Z665" s="22">
        <v>3016130931</v>
      </c>
      <c r="AA665" s="22"/>
      <c r="AD665" s="99">
        <v>44040</v>
      </c>
      <c r="AE665" s="108">
        <v>44040</v>
      </c>
      <c r="AH665" s="2">
        <f t="shared" si="74"/>
        <v>0</v>
      </c>
      <c r="AI665" s="113">
        <v>25500000</v>
      </c>
      <c r="AT665" s="10">
        <f>IFERROR(VLOOKUP(AS665,PROGRAMAS!B2:C59,2,0), )</f>
        <v>0</v>
      </c>
      <c r="AV665" s="10">
        <f>IFERROR(VLOOKUP(AU665,PROGRAMAS!G2:I24,2,0), )</f>
        <v>0</v>
      </c>
      <c r="AW665" s="22"/>
      <c r="AX665" s="22"/>
      <c r="AY665" s="22"/>
      <c r="AZ665" s="22"/>
      <c r="BA665" s="22"/>
      <c r="BB665" s="22"/>
      <c r="BC665" s="22"/>
    </row>
    <row r="666" spans="1:55" ht="16.5" customHeight="1">
      <c r="A666" s="119" t="s">
        <v>1290</v>
      </c>
      <c r="B666" s="10">
        <v>2020</v>
      </c>
      <c r="C666" s="16" t="s">
        <v>5573</v>
      </c>
      <c r="D666" s="16" t="s">
        <v>5574</v>
      </c>
      <c r="E666" s="18" t="s">
        <v>5575</v>
      </c>
      <c r="G666" s="10" t="s">
        <v>1987</v>
      </c>
      <c r="H666" s="10" t="s">
        <v>118</v>
      </c>
      <c r="I666" s="10" t="s">
        <v>119</v>
      </c>
      <c r="J666" s="10" t="s">
        <v>5576</v>
      </c>
      <c r="K666" s="10" t="s">
        <v>5577</v>
      </c>
      <c r="L666" s="10" t="str">
        <f t="shared" si="73"/>
        <v>DAVID FERNANDO GUACAS  SILVESTRE___</v>
      </c>
      <c r="M666" s="10" t="s">
        <v>122</v>
      </c>
      <c r="N666" s="93">
        <v>1085250976</v>
      </c>
      <c r="Q666" s="10" t="s">
        <v>124</v>
      </c>
      <c r="T666" s="10"/>
      <c r="U666" s="10"/>
      <c r="V666" s="22"/>
      <c r="W666" s="10"/>
      <c r="X666" s="10"/>
      <c r="Y666" s="10"/>
      <c r="Z666" s="22">
        <v>3144463070</v>
      </c>
      <c r="AA666" s="22"/>
      <c r="AD666" s="99">
        <v>44041</v>
      </c>
      <c r="AE666" s="108">
        <v>44041</v>
      </c>
      <c r="AH666" s="2">
        <f t="shared" si="74"/>
        <v>0</v>
      </c>
      <c r="AI666" s="113">
        <v>210000000</v>
      </c>
      <c r="AT666" s="10">
        <f>IFERROR(VLOOKUP(AS666,PROGRAMAS!B2:C59,2,0), )</f>
        <v>0</v>
      </c>
      <c r="AV666" s="10">
        <f>IFERROR(VLOOKUP(AU666,PROGRAMAS!G2:I24,2,0), )</f>
        <v>0</v>
      </c>
      <c r="AW666" s="22"/>
      <c r="AX666" s="22"/>
      <c r="AY666" s="22"/>
      <c r="AZ666" s="22"/>
      <c r="BA666" s="22"/>
      <c r="BB666" s="22"/>
      <c r="BC666" s="22"/>
    </row>
    <row r="667" spans="1:55" ht="16.5" customHeight="1">
      <c r="A667" s="119" t="s">
        <v>1300</v>
      </c>
      <c r="B667" s="10">
        <v>2020</v>
      </c>
      <c r="C667" s="16" t="s">
        <v>5578</v>
      </c>
      <c r="D667" s="16" t="s">
        <v>5579</v>
      </c>
      <c r="E667" s="90" t="s">
        <v>5580</v>
      </c>
      <c r="G667" s="10" t="s">
        <v>1987</v>
      </c>
      <c r="H667" s="10" t="s">
        <v>118</v>
      </c>
      <c r="I667" s="10" t="s">
        <v>119</v>
      </c>
      <c r="J667" s="10" t="s">
        <v>5581</v>
      </c>
      <c r="K667" s="10" t="s">
        <v>5582</v>
      </c>
      <c r="L667" s="10" t="str">
        <f t="shared" si="73"/>
        <v>SYRUS ASDRUBAL PACHECO VERGEL___</v>
      </c>
      <c r="M667" s="10" t="s">
        <v>122</v>
      </c>
      <c r="N667" s="93">
        <v>1090467266</v>
      </c>
      <c r="Q667" s="10" t="s">
        <v>124</v>
      </c>
      <c r="T667" s="10"/>
      <c r="U667" s="10"/>
      <c r="V667" s="22"/>
      <c r="W667" s="10"/>
      <c r="X667" s="10"/>
      <c r="Y667" s="10"/>
      <c r="Z667" s="22">
        <v>30507042729</v>
      </c>
      <c r="AA667" s="22"/>
      <c r="AD667" s="99">
        <v>44040</v>
      </c>
      <c r="AE667" s="108">
        <v>44040</v>
      </c>
      <c r="AH667" s="2">
        <f t="shared" si="74"/>
        <v>0</v>
      </c>
      <c r="AI667" s="113">
        <v>18000000</v>
      </c>
      <c r="AT667" s="10">
        <f>IFERROR(VLOOKUP(AS667,PROGRAMAS!B2:C59,2,0), )</f>
        <v>0</v>
      </c>
      <c r="AV667" s="10">
        <f>IFERROR(VLOOKUP(AU667,PROGRAMAS!G2:I24,2,0), )</f>
        <v>0</v>
      </c>
    </row>
    <row r="668" spans="1:55" ht="16.5" customHeight="1">
      <c r="A668" s="119" t="s">
        <v>1311</v>
      </c>
      <c r="B668" s="10">
        <v>2020</v>
      </c>
      <c r="C668" s="16" t="s">
        <v>5583</v>
      </c>
      <c r="D668" s="16" t="s">
        <v>5583</v>
      </c>
      <c r="E668" s="18" t="s">
        <v>5584</v>
      </c>
      <c r="G668" s="10" t="s">
        <v>1987</v>
      </c>
      <c r="H668" s="10" t="s">
        <v>118</v>
      </c>
      <c r="I668" s="10" t="s">
        <v>119</v>
      </c>
      <c r="J668" s="10" t="s">
        <v>5585</v>
      </c>
      <c r="K668" s="10" t="s">
        <v>5586</v>
      </c>
      <c r="L668" s="10" t="str">
        <f t="shared" si="73"/>
        <v>JENNY VIVIANA POVEDA CORREDOR___</v>
      </c>
      <c r="M668" s="10" t="s">
        <v>122</v>
      </c>
      <c r="N668" s="93">
        <v>53125543</v>
      </c>
      <c r="Q668" s="10" t="s">
        <v>124</v>
      </c>
      <c r="T668" s="10"/>
      <c r="U668" s="10"/>
      <c r="V668" s="22"/>
      <c r="W668" s="10"/>
      <c r="X668" s="10"/>
      <c r="Y668" s="10"/>
      <c r="Z668" s="22">
        <v>3017590931</v>
      </c>
      <c r="AA668" s="22"/>
      <c r="AD668" s="99">
        <v>44041</v>
      </c>
      <c r="AE668" s="108">
        <v>44041</v>
      </c>
      <c r="AH668" s="2">
        <f t="shared" si="74"/>
        <v>0</v>
      </c>
      <c r="AI668" s="113">
        <v>35500000</v>
      </c>
      <c r="AT668" s="10">
        <f>IFERROR(VLOOKUP(AS668,PROGRAMAS!B2:C59,2,0), )</f>
        <v>0</v>
      </c>
      <c r="AV668" s="10">
        <f>IFERROR(VLOOKUP(AU668,PROGRAMAS!G2:I24,2,0), )</f>
        <v>0</v>
      </c>
    </row>
    <row r="669" spans="1:55" ht="16.5" customHeight="1">
      <c r="A669" s="119" t="s">
        <v>1321</v>
      </c>
      <c r="B669" s="10">
        <v>2020</v>
      </c>
      <c r="C669" s="16" t="s">
        <v>5587</v>
      </c>
      <c r="D669" s="16" t="s">
        <v>5588</v>
      </c>
      <c r="E669" s="18" t="s">
        <v>5589</v>
      </c>
      <c r="G669" s="10" t="s">
        <v>1987</v>
      </c>
      <c r="H669" s="10" t="s">
        <v>118</v>
      </c>
      <c r="I669" s="10" t="s">
        <v>119</v>
      </c>
      <c r="J669" s="10" t="s">
        <v>5590</v>
      </c>
      <c r="K669" s="10" t="s">
        <v>3206</v>
      </c>
      <c r="L669" s="10" t="str">
        <f t="shared" si="73"/>
        <v>NATHALY NAVAS CHAVEZ___</v>
      </c>
      <c r="M669" s="10" t="s">
        <v>122</v>
      </c>
      <c r="N669" s="93">
        <v>1026564897</v>
      </c>
      <c r="Q669" s="10" t="s">
        <v>124</v>
      </c>
      <c r="T669" s="10"/>
      <c r="U669" s="10"/>
      <c r="V669" s="22"/>
      <c r="W669" s="10"/>
      <c r="X669" s="10"/>
      <c r="Y669" s="10"/>
      <c r="Z669" s="22">
        <v>3108691724</v>
      </c>
      <c r="AA669" s="22"/>
      <c r="AD669" s="99">
        <v>44041</v>
      </c>
      <c r="AE669" s="108">
        <v>44042</v>
      </c>
      <c r="AH669" s="2">
        <f t="shared" si="74"/>
        <v>0</v>
      </c>
      <c r="AI669" s="113">
        <v>12894666</v>
      </c>
      <c r="AT669" s="10">
        <f>IFERROR(VLOOKUP(AS669,PROGRAMAS!B2:C59,2,0), )</f>
        <v>0</v>
      </c>
      <c r="AV669" s="10">
        <f>IFERROR(VLOOKUP(AU669,PROGRAMAS!G2:I24,2,0), )</f>
        <v>0</v>
      </c>
    </row>
    <row r="670" spans="1:55" ht="16.5" customHeight="1">
      <c r="A670" s="119" t="s">
        <v>1332</v>
      </c>
      <c r="B670" s="10">
        <v>2020</v>
      </c>
      <c r="C670" s="16" t="s">
        <v>5591</v>
      </c>
      <c r="D670" s="16" t="s">
        <v>5591</v>
      </c>
      <c r="E670" s="18" t="s">
        <v>5592</v>
      </c>
      <c r="G670" s="10" t="s">
        <v>1987</v>
      </c>
      <c r="H670" s="10" t="s">
        <v>118</v>
      </c>
      <c r="I670" s="10" t="s">
        <v>119</v>
      </c>
      <c r="J670" s="10" t="s">
        <v>5593</v>
      </c>
      <c r="K670" s="10" t="s">
        <v>3049</v>
      </c>
      <c r="L670" s="10" t="str">
        <f t="shared" si="73"/>
        <v>MARISOL QUINTAS CHANG___</v>
      </c>
      <c r="M670" s="10" t="s">
        <v>122</v>
      </c>
      <c r="N670" s="93">
        <v>39779104</v>
      </c>
      <c r="Q670" s="10" t="s">
        <v>124</v>
      </c>
      <c r="T670" s="10"/>
      <c r="U670" s="10"/>
      <c r="V670" s="22"/>
      <c r="W670" s="10"/>
      <c r="X670" s="10"/>
      <c r="Y670" s="10"/>
      <c r="Z670" s="22">
        <v>3103262501</v>
      </c>
      <c r="AA670" s="22"/>
      <c r="AD670" s="99">
        <v>44047</v>
      </c>
      <c r="AE670" s="108">
        <v>44047</v>
      </c>
      <c r="AH670" s="2">
        <f t="shared" si="74"/>
        <v>0</v>
      </c>
      <c r="AI670" s="113">
        <v>10780000</v>
      </c>
      <c r="AT670" s="10">
        <f>IFERROR(VLOOKUP(AS670,PROGRAMAS!B2:C59,2,0), )</f>
        <v>0</v>
      </c>
      <c r="AV670" s="10">
        <f>IFERROR(VLOOKUP(AU670,PROGRAMAS!G2:I24,2,0), )</f>
        <v>0</v>
      </c>
    </row>
    <row r="671" spans="1:55" ht="16.5" customHeight="1">
      <c r="A671" s="119" t="s">
        <v>1341</v>
      </c>
      <c r="B671" s="10">
        <v>2020</v>
      </c>
      <c r="C671" s="16" t="s">
        <v>5594</v>
      </c>
      <c r="D671" s="16" t="s">
        <v>5595</v>
      </c>
      <c r="E671" s="18" t="s">
        <v>5596</v>
      </c>
      <c r="G671" s="10" t="s">
        <v>1987</v>
      </c>
      <c r="H671" s="10" t="s">
        <v>118</v>
      </c>
      <c r="I671" s="10" t="s">
        <v>119</v>
      </c>
      <c r="J671" s="10" t="s">
        <v>5597</v>
      </c>
      <c r="K671" s="10" t="s">
        <v>5186</v>
      </c>
      <c r="L671" s="10" t="str">
        <f t="shared" si="73"/>
        <v>GINNA MARCELA PEREZ PRENS___</v>
      </c>
      <c r="M671" s="10" t="s">
        <v>122</v>
      </c>
      <c r="N671" s="93">
        <v>1143336664</v>
      </c>
      <c r="Q671" s="10" t="s">
        <v>124</v>
      </c>
      <c r="T671" s="10"/>
      <c r="U671" s="10"/>
      <c r="V671" s="22"/>
      <c r="W671" s="10"/>
      <c r="X671" s="10"/>
      <c r="Y671" s="10"/>
      <c r="Z671" s="22">
        <v>3007177241</v>
      </c>
      <c r="AA671" s="22"/>
      <c r="AD671" s="99">
        <v>44057</v>
      </c>
      <c r="AE671" s="108">
        <v>44062</v>
      </c>
      <c r="AH671" s="2">
        <f t="shared" si="74"/>
        <v>0</v>
      </c>
      <c r="AI671" s="113">
        <v>19800000</v>
      </c>
      <c r="AT671" s="10">
        <f>IFERROR(VLOOKUP(AS671,PROGRAMAS!B2:C59,2,0), )</f>
        <v>0</v>
      </c>
      <c r="AV671" s="10">
        <f>IFERROR(VLOOKUP(AU671,PROGRAMAS!G2:I24,2,0), )</f>
        <v>0</v>
      </c>
    </row>
    <row r="672" spans="1:55" ht="16.5" customHeight="1">
      <c r="A672" s="119" t="s">
        <v>1352</v>
      </c>
      <c r="B672" s="10">
        <v>2020</v>
      </c>
      <c r="C672" s="16" t="s">
        <v>5598</v>
      </c>
      <c r="D672" s="16" t="s">
        <v>5599</v>
      </c>
      <c r="E672" s="90" t="s">
        <v>5600</v>
      </c>
      <c r="G672" s="10" t="s">
        <v>1987</v>
      </c>
      <c r="H672" s="10" t="s">
        <v>118</v>
      </c>
      <c r="I672" s="10" t="s">
        <v>119</v>
      </c>
      <c r="J672" s="10" t="s">
        <v>5601</v>
      </c>
      <c r="K672" s="10" t="s">
        <v>3236</v>
      </c>
      <c r="L672" s="10" t="str">
        <f t="shared" si="73"/>
        <v>JOSE HERNANDO LEON___</v>
      </c>
      <c r="M672" s="10" t="s">
        <v>122</v>
      </c>
      <c r="N672" s="93">
        <v>19294878</v>
      </c>
      <c r="Q672" s="10" t="s">
        <v>124</v>
      </c>
      <c r="T672" s="10"/>
      <c r="U672" s="10"/>
      <c r="V672" s="22"/>
      <c r="W672" s="10"/>
      <c r="X672" s="10"/>
      <c r="Y672" s="10"/>
      <c r="Z672" s="22">
        <v>3212022656</v>
      </c>
      <c r="AA672" s="22"/>
      <c r="AD672" s="99">
        <v>44046</v>
      </c>
      <c r="AE672" s="108">
        <v>44046</v>
      </c>
      <c r="AH672" s="2">
        <f t="shared" si="74"/>
        <v>0</v>
      </c>
      <c r="AI672" s="113">
        <v>11692000</v>
      </c>
      <c r="AT672" s="10">
        <f>IFERROR(VLOOKUP(AS672,PROGRAMAS!B2:C59,2,0), )</f>
        <v>0</v>
      </c>
      <c r="AV672" s="10">
        <f>IFERROR(VLOOKUP(AU672,PROGRAMAS!G2:I24,2,0), )</f>
        <v>0</v>
      </c>
    </row>
    <row r="673" spans="1:48" ht="16.5" customHeight="1">
      <c r="A673" s="119" t="s">
        <v>1363</v>
      </c>
      <c r="B673" s="10">
        <v>2020</v>
      </c>
      <c r="C673" s="16" t="s">
        <v>5602</v>
      </c>
      <c r="D673" s="16" t="s">
        <v>5603</v>
      </c>
      <c r="E673" s="18" t="s">
        <v>5604</v>
      </c>
      <c r="G673" s="10" t="s">
        <v>1987</v>
      </c>
      <c r="H673" s="10" t="s">
        <v>118</v>
      </c>
      <c r="I673" s="10" t="s">
        <v>119</v>
      </c>
      <c r="J673" s="10" t="s">
        <v>5605</v>
      </c>
      <c r="K673" s="10" t="s">
        <v>5122</v>
      </c>
      <c r="L673" s="10" t="str">
        <f t="shared" si="73"/>
        <v>MAGDA LORENA DAVILA VELANDIA___</v>
      </c>
      <c r="M673" s="10" t="s">
        <v>122</v>
      </c>
      <c r="N673" s="93">
        <v>52489542</v>
      </c>
      <c r="Q673" s="10" t="s">
        <v>124</v>
      </c>
      <c r="T673" s="10"/>
      <c r="U673" s="10"/>
      <c r="V673" s="22"/>
      <c r="W673" s="10"/>
      <c r="X673" s="10"/>
      <c r="Y673" s="10"/>
      <c r="Z673" s="22">
        <v>3142144448</v>
      </c>
      <c r="AA673" s="22"/>
      <c r="AD673" s="99">
        <v>44041</v>
      </c>
      <c r="AE673" s="108">
        <v>44041</v>
      </c>
      <c r="AH673" s="2">
        <f t="shared" si="74"/>
        <v>0</v>
      </c>
      <c r="AI673" s="113">
        <v>22800000</v>
      </c>
      <c r="AT673" s="10">
        <f>IFERROR(VLOOKUP(AS673,PROGRAMAS!B2:C59,2,0), )</f>
        <v>0</v>
      </c>
      <c r="AV673" s="10">
        <f>IFERROR(VLOOKUP(AU673,PROGRAMAS!G2:I24,2,0), )</f>
        <v>0</v>
      </c>
    </row>
    <row r="674" spans="1:48" ht="16.5" customHeight="1">
      <c r="A674" s="119" t="s">
        <v>1374</v>
      </c>
      <c r="B674" s="10">
        <v>2020</v>
      </c>
      <c r="C674" s="16" t="s">
        <v>5606</v>
      </c>
      <c r="D674" s="16" t="s">
        <v>5607</v>
      </c>
      <c r="E674" s="90" t="s">
        <v>5608</v>
      </c>
      <c r="G674" s="10" t="s">
        <v>1987</v>
      </c>
      <c r="H674" s="10" t="s">
        <v>118</v>
      </c>
      <c r="I674" s="10" t="s">
        <v>119</v>
      </c>
      <c r="J674" s="10" t="s">
        <v>5609</v>
      </c>
      <c r="K674" s="10" t="s">
        <v>5610</v>
      </c>
      <c r="L674" s="10" t="str">
        <f t="shared" si="73"/>
        <v>YUDY LORENA MENDOZA ANAGARITA ___</v>
      </c>
      <c r="M674" s="10" t="s">
        <v>122</v>
      </c>
      <c r="N674" s="93">
        <v>1090391661</v>
      </c>
      <c r="Q674" s="10" t="s">
        <v>124</v>
      </c>
      <c r="T674" s="10"/>
      <c r="U674" s="10"/>
      <c r="V674" s="22"/>
      <c r="W674" s="10"/>
      <c r="X674" s="10"/>
      <c r="Y674" s="10"/>
      <c r="Z674" s="22">
        <v>3144926891</v>
      </c>
      <c r="AA674" s="22"/>
      <c r="AD674" s="99">
        <v>44053</v>
      </c>
      <c r="AE674" s="108">
        <v>44054</v>
      </c>
      <c r="AH674" s="2">
        <f t="shared" si="74"/>
        <v>0</v>
      </c>
      <c r="AI674" s="113">
        <v>23500000</v>
      </c>
      <c r="AT674" s="10">
        <f>IFERROR(VLOOKUP(AS674,PROGRAMAS!B2:C59,2,0), )</f>
        <v>0</v>
      </c>
      <c r="AV674" s="10">
        <f>IFERROR(VLOOKUP(AU674,PROGRAMAS!G2:I24,2,0), )</f>
        <v>0</v>
      </c>
    </row>
    <row r="675" spans="1:48" ht="16.5" customHeight="1">
      <c r="A675" s="119" t="s">
        <v>1385</v>
      </c>
      <c r="B675" s="10">
        <v>2020</v>
      </c>
      <c r="C675" s="16" t="s">
        <v>5611</v>
      </c>
      <c r="D675" s="16" t="s">
        <v>5612</v>
      </c>
      <c r="E675" s="90" t="s">
        <v>5613</v>
      </c>
      <c r="G675" s="10" t="s">
        <v>1987</v>
      </c>
      <c r="H675" s="10" t="s">
        <v>118</v>
      </c>
      <c r="I675" s="10" t="s">
        <v>119</v>
      </c>
      <c r="J675" s="10" t="s">
        <v>5614</v>
      </c>
      <c r="K675" s="10" t="s">
        <v>5615</v>
      </c>
      <c r="L675" s="10" t="str">
        <f t="shared" si="73"/>
        <v>LUISA FERNANDA MARTINEZ CAMACHO ___</v>
      </c>
      <c r="M675" s="10" t="s">
        <v>122</v>
      </c>
      <c r="N675" s="93">
        <v>1032410529</v>
      </c>
      <c r="Q675" s="10" t="s">
        <v>124</v>
      </c>
      <c r="T675" s="10"/>
      <c r="U675" s="10"/>
      <c r="V675" s="22"/>
      <c r="W675" s="10"/>
      <c r="X675" s="10"/>
      <c r="Y675" s="10"/>
      <c r="Z675" s="22">
        <v>3015769974</v>
      </c>
      <c r="AA675" s="22"/>
      <c r="AD675" s="99">
        <v>44048</v>
      </c>
      <c r="AE675" s="108">
        <v>44048</v>
      </c>
      <c r="AH675" s="2">
        <f t="shared" si="74"/>
        <v>0</v>
      </c>
      <c r="AI675" s="113">
        <v>10290000</v>
      </c>
      <c r="AT675" s="10">
        <f>IFERROR(VLOOKUP(AS675,PROGRAMAS!B2:C59,2,0), )</f>
        <v>0</v>
      </c>
      <c r="AV675" s="10">
        <f>IFERROR(VLOOKUP(AU675,PROGRAMAS!G2:I24,2,0), )</f>
        <v>0</v>
      </c>
    </row>
    <row r="676" spans="1:48" ht="16.5" customHeight="1">
      <c r="A676" s="119" t="s">
        <v>1395</v>
      </c>
      <c r="B676" s="10">
        <v>2020</v>
      </c>
      <c r="C676" s="16" t="s">
        <v>5616</v>
      </c>
      <c r="D676" s="16" t="s">
        <v>5617</v>
      </c>
      <c r="E676" s="18" t="s">
        <v>5618</v>
      </c>
      <c r="G676" s="10" t="s">
        <v>1987</v>
      </c>
      <c r="H676" s="10" t="s">
        <v>118</v>
      </c>
      <c r="I676" s="10" t="s">
        <v>119</v>
      </c>
      <c r="J676" s="10" t="s">
        <v>5619</v>
      </c>
      <c r="K676" s="10" t="s">
        <v>5620</v>
      </c>
      <c r="L676" s="10" t="str">
        <f t="shared" si="73"/>
        <v>JOHANNA MARCELA RICAURTE RODRIGUEZ ___</v>
      </c>
      <c r="M676" s="10" t="s">
        <v>122</v>
      </c>
      <c r="N676" s="93">
        <v>52834631</v>
      </c>
      <c r="Q676" s="10" t="s">
        <v>124</v>
      </c>
      <c r="T676" s="10"/>
      <c r="U676" s="10"/>
      <c r="V676" s="22"/>
      <c r="W676" s="10"/>
      <c r="X676" s="10"/>
      <c r="Y676" s="10"/>
      <c r="Z676" s="22">
        <v>3004834108</v>
      </c>
      <c r="AA676" s="22"/>
      <c r="AD676" s="99">
        <v>44053</v>
      </c>
      <c r="AE676" s="108">
        <v>44055</v>
      </c>
      <c r="AH676" s="2">
        <f t="shared" si="74"/>
        <v>0</v>
      </c>
      <c r="AI676" s="113">
        <v>19805807</v>
      </c>
      <c r="AT676" s="10">
        <f>IFERROR(VLOOKUP(AS676,PROGRAMAS!B2:C59,2,0), )</f>
        <v>0</v>
      </c>
      <c r="AV676" s="10">
        <f>IFERROR(VLOOKUP(AU676,PROGRAMAS!G2:I24,2,0), )</f>
        <v>0</v>
      </c>
    </row>
    <row r="677" spans="1:48" ht="16.5" customHeight="1">
      <c r="A677" s="119" t="s">
        <v>1403</v>
      </c>
      <c r="B677" s="10">
        <v>2020</v>
      </c>
      <c r="C677" s="16" t="s">
        <v>5621</v>
      </c>
      <c r="D677" s="16" t="s">
        <v>5622</v>
      </c>
      <c r="E677" s="18" t="s">
        <v>5623</v>
      </c>
      <c r="G677" s="10" t="s">
        <v>1987</v>
      </c>
      <c r="H677" s="10" t="s">
        <v>118</v>
      </c>
      <c r="I677" s="10" t="s">
        <v>119</v>
      </c>
      <c r="J677" s="10" t="s">
        <v>5624</v>
      </c>
      <c r="K677" s="10" t="s">
        <v>5625</v>
      </c>
      <c r="L677" s="10" t="str">
        <f t="shared" si="73"/>
        <v>LUIS  EDUARDO BERNAL ROMERO ___</v>
      </c>
      <c r="M677" s="10" t="s">
        <v>122</v>
      </c>
      <c r="N677" s="93">
        <v>1032410529</v>
      </c>
      <c r="Q677" s="10" t="s">
        <v>124</v>
      </c>
      <c r="T677" s="10"/>
      <c r="U677" s="10"/>
      <c r="V677" s="22"/>
      <c r="W677" s="10"/>
      <c r="X677" s="10"/>
      <c r="Y677" s="10"/>
      <c r="Z677" s="22">
        <v>3206221408</v>
      </c>
      <c r="AA677" s="22"/>
      <c r="AD677" s="99">
        <v>44053</v>
      </c>
      <c r="AE677" s="108">
        <v>44055</v>
      </c>
      <c r="AH677" s="2">
        <f t="shared" si="74"/>
        <v>0</v>
      </c>
      <c r="AI677" s="113">
        <v>21000000</v>
      </c>
      <c r="AT677" s="10">
        <f>IFERROR(VLOOKUP(AS677,PROGRAMAS!B2:C59,2,0), )</f>
        <v>0</v>
      </c>
      <c r="AV677" s="10">
        <f>IFERROR(VLOOKUP(AU677,PROGRAMAS!G2:I24,2,0), )</f>
        <v>0</v>
      </c>
    </row>
    <row r="678" spans="1:48" ht="16.5" customHeight="1">
      <c r="A678" s="119" t="s">
        <v>1412</v>
      </c>
      <c r="B678" s="10">
        <v>2020</v>
      </c>
      <c r="C678" s="16" t="s">
        <v>5626</v>
      </c>
      <c r="D678" s="16" t="s">
        <v>5627</v>
      </c>
      <c r="E678" s="18" t="s">
        <v>5628</v>
      </c>
      <c r="G678" s="10" t="s">
        <v>1987</v>
      </c>
      <c r="H678" s="10" t="s">
        <v>118</v>
      </c>
      <c r="I678" s="10" t="s">
        <v>119</v>
      </c>
      <c r="J678" s="10" t="s">
        <v>567</v>
      </c>
      <c r="K678" s="10" t="s">
        <v>5629</v>
      </c>
      <c r="L678" s="10" t="str">
        <f t="shared" si="73"/>
        <v>ELIANA MARÍA BAQUERO CARVAJAL ___</v>
      </c>
      <c r="M678" s="10" t="s">
        <v>122</v>
      </c>
      <c r="N678" s="93">
        <v>39729510</v>
      </c>
      <c r="Q678" s="10" t="s">
        <v>124</v>
      </c>
      <c r="T678" s="10"/>
      <c r="U678" s="10"/>
      <c r="V678" s="22"/>
      <c r="W678" s="10"/>
      <c r="X678" s="10"/>
      <c r="Y678" s="10"/>
      <c r="Z678" s="22">
        <v>3002755767</v>
      </c>
      <c r="AA678" s="22"/>
      <c r="AD678" s="99">
        <v>44053</v>
      </c>
      <c r="AE678" s="108">
        <v>44056</v>
      </c>
      <c r="AH678" s="2">
        <f t="shared" si="74"/>
        <v>0</v>
      </c>
      <c r="AI678" s="113">
        <v>19805800</v>
      </c>
      <c r="AT678" s="10">
        <f>IFERROR(VLOOKUP(AS678,PROGRAMAS!B2:C59,2,0), )</f>
        <v>0</v>
      </c>
      <c r="AV678" s="10">
        <f>IFERROR(VLOOKUP(AU678,PROGRAMAS!G2:I24,2,0), )</f>
        <v>0</v>
      </c>
    </row>
    <row r="679" spans="1:48" ht="16.5" customHeight="1">
      <c r="A679" s="119" t="s">
        <v>1422</v>
      </c>
      <c r="B679" s="10">
        <v>2020</v>
      </c>
      <c r="C679" s="16" t="s">
        <v>5630</v>
      </c>
      <c r="D679" s="16" t="s">
        <v>5630</v>
      </c>
      <c r="E679" s="18" t="s">
        <v>5631</v>
      </c>
      <c r="G679" s="10" t="s">
        <v>1987</v>
      </c>
      <c r="H679" s="10" t="s">
        <v>118</v>
      </c>
      <c r="I679" s="10" t="s">
        <v>119</v>
      </c>
      <c r="J679" s="10" t="s">
        <v>5632</v>
      </c>
      <c r="K679" s="10" t="s">
        <v>5633</v>
      </c>
      <c r="L679" s="10" t="str">
        <f t="shared" si="73"/>
        <v>DEISI  PAOLA MARTINEZ PINEDA ___</v>
      </c>
      <c r="M679" s="10" t="s">
        <v>122</v>
      </c>
      <c r="N679" s="93">
        <v>1057573698</v>
      </c>
      <c r="Q679" s="10" t="s">
        <v>124</v>
      </c>
      <c r="T679" s="10"/>
      <c r="U679" s="10"/>
      <c r="V679" s="22"/>
      <c r="W679" s="10"/>
      <c r="X679" s="10"/>
      <c r="Y679" s="10"/>
      <c r="Z679" s="22">
        <v>3202367724</v>
      </c>
      <c r="AA679" s="22"/>
      <c r="AD679" s="99">
        <v>44056</v>
      </c>
      <c r="AE679" s="108">
        <v>44061</v>
      </c>
      <c r="AH679" s="2">
        <f t="shared" si="74"/>
        <v>0</v>
      </c>
      <c r="AI679" s="113">
        <v>19384400</v>
      </c>
      <c r="AT679" s="10">
        <f>IFERROR(VLOOKUP(AS679,PROGRAMAS!B2:C59,2,0), )</f>
        <v>0</v>
      </c>
      <c r="AV679" s="10">
        <f>IFERROR(VLOOKUP(AU679,PROGRAMAS!G2:I24,2,0), )</f>
        <v>0</v>
      </c>
    </row>
    <row r="680" spans="1:48" ht="16.5" customHeight="1">
      <c r="A680" s="119" t="s">
        <v>1432</v>
      </c>
      <c r="B680" s="10">
        <v>2020</v>
      </c>
      <c r="C680" s="16" t="s">
        <v>5634</v>
      </c>
      <c r="D680" s="16" t="s">
        <v>5634</v>
      </c>
      <c r="E680" s="18" t="s">
        <v>5635</v>
      </c>
      <c r="G680" s="10" t="s">
        <v>1987</v>
      </c>
      <c r="H680" s="10" t="s">
        <v>118</v>
      </c>
      <c r="I680" s="10" t="s">
        <v>119</v>
      </c>
      <c r="J680" s="10" t="s">
        <v>5636</v>
      </c>
      <c r="K680" s="10" t="s">
        <v>5637</v>
      </c>
      <c r="L680" s="10" t="str">
        <f t="shared" si="73"/>
        <v>ANDREA CABALLERO QUIROZ ___</v>
      </c>
      <c r="M680" s="10" t="s">
        <v>122</v>
      </c>
      <c r="N680" s="93">
        <v>1032472000</v>
      </c>
      <c r="Q680" s="10" t="s">
        <v>124</v>
      </c>
      <c r="T680" s="10"/>
      <c r="U680" s="10"/>
      <c r="V680" s="22"/>
      <c r="W680" s="10"/>
      <c r="X680" s="10"/>
      <c r="Y680" s="10"/>
      <c r="Z680" s="22">
        <v>3017651174</v>
      </c>
      <c r="AA680" s="22"/>
      <c r="AD680" s="99">
        <v>44056</v>
      </c>
      <c r="AE680" s="108">
        <v>44061</v>
      </c>
      <c r="AH680" s="2">
        <f t="shared" si="74"/>
        <v>0</v>
      </c>
      <c r="AI680" s="113">
        <v>19338400</v>
      </c>
      <c r="AT680" s="10">
        <f>IFERROR(VLOOKUP(AS680,PROGRAMAS!B2:C59,2,0), )</f>
        <v>0</v>
      </c>
      <c r="AV680" s="10">
        <f>IFERROR(VLOOKUP(AU680,PROGRAMAS!G2:I24,2,0), )</f>
        <v>0</v>
      </c>
    </row>
    <row r="681" spans="1:48" ht="16.5" customHeight="1">
      <c r="A681" s="119" t="s">
        <v>1442</v>
      </c>
      <c r="B681" s="10">
        <v>2020</v>
      </c>
      <c r="C681" s="16" t="s">
        <v>5638</v>
      </c>
      <c r="D681" s="16" t="s">
        <v>5638</v>
      </c>
      <c r="E681" s="18" t="s">
        <v>5639</v>
      </c>
      <c r="G681" s="10" t="s">
        <v>1987</v>
      </c>
      <c r="H681" s="10" t="s">
        <v>118</v>
      </c>
      <c r="I681" s="10" t="s">
        <v>119</v>
      </c>
      <c r="J681" s="10" t="s">
        <v>5632</v>
      </c>
      <c r="K681" s="10" t="s">
        <v>5640</v>
      </c>
      <c r="L681" s="10" t="str">
        <f t="shared" si="73"/>
        <v>YOLANDA ANGELA MORENO ___</v>
      </c>
      <c r="M681" s="10" t="s">
        <v>122</v>
      </c>
      <c r="N681" s="93">
        <v>41738320</v>
      </c>
      <c r="Q681" s="10" t="s">
        <v>124</v>
      </c>
      <c r="T681" s="10"/>
      <c r="U681" s="10"/>
      <c r="V681" s="22"/>
      <c r="W681" s="10"/>
      <c r="X681" s="10"/>
      <c r="Y681" s="10"/>
      <c r="Z681" s="22">
        <v>3107693654</v>
      </c>
      <c r="AA681" s="22"/>
      <c r="AD681" s="99">
        <v>44056</v>
      </c>
      <c r="AE681" s="108">
        <v>44061</v>
      </c>
      <c r="AH681" s="2">
        <f t="shared" si="74"/>
        <v>0</v>
      </c>
      <c r="AI681" s="113">
        <v>19384400</v>
      </c>
      <c r="AT681" s="10">
        <f>IFERROR(VLOOKUP(AS681,PROGRAMAS!B2:C59,2,0), )</f>
        <v>0</v>
      </c>
      <c r="AV681" s="10">
        <f>IFERROR(VLOOKUP(AU681,PROGRAMAS!G2:I24,2,0), )</f>
        <v>0</v>
      </c>
    </row>
    <row r="682" spans="1:48" ht="16.5" customHeight="1">
      <c r="A682" s="119" t="s">
        <v>1452</v>
      </c>
      <c r="B682" s="10">
        <v>2020</v>
      </c>
      <c r="C682" s="16" t="s">
        <v>5641</v>
      </c>
      <c r="D682" s="16" t="s">
        <v>5642</v>
      </c>
      <c r="E682" s="18" t="s">
        <v>5643</v>
      </c>
      <c r="G682" s="10" t="s">
        <v>1987</v>
      </c>
      <c r="H682" s="10" t="s">
        <v>118</v>
      </c>
      <c r="I682" s="10" t="s">
        <v>119</v>
      </c>
      <c r="J682" s="10" t="s">
        <v>5644</v>
      </c>
      <c r="K682" s="10" t="s">
        <v>157</v>
      </c>
      <c r="L682" s="10" t="str">
        <f t="shared" si="73"/>
        <v>EDNA MARGARITA DAVILA NOVOA___</v>
      </c>
      <c r="M682" s="10" t="s">
        <v>122</v>
      </c>
      <c r="N682" s="93">
        <v>39540981</v>
      </c>
      <c r="Q682" s="10" t="s">
        <v>124</v>
      </c>
      <c r="T682" s="10"/>
      <c r="U682" s="10"/>
      <c r="V682" s="22"/>
      <c r="W682" s="10"/>
      <c r="X682" s="10"/>
      <c r="Y682" s="10"/>
      <c r="Z682" s="22" t="s">
        <v>5106</v>
      </c>
      <c r="AA682" s="22"/>
      <c r="AD682" s="99">
        <v>44056</v>
      </c>
      <c r="AE682" s="108">
        <v>44057</v>
      </c>
      <c r="AH682" s="2">
        <f t="shared" si="74"/>
        <v>0</v>
      </c>
      <c r="AI682" s="113">
        <v>8800000</v>
      </c>
      <c r="AT682" s="10">
        <f>IFERROR(VLOOKUP(AS682,PROGRAMAS!B2:C59,2,0), )</f>
        <v>0</v>
      </c>
      <c r="AV682" s="10">
        <f>IFERROR(VLOOKUP(AU682,PROGRAMAS!G2:I24,2,0), )</f>
        <v>0</v>
      </c>
    </row>
    <row r="683" spans="1:48" ht="16.5" customHeight="1">
      <c r="A683" s="119" t="s">
        <v>1462</v>
      </c>
      <c r="B683" s="10">
        <v>2020</v>
      </c>
      <c r="C683" s="16" t="s">
        <v>5645</v>
      </c>
      <c r="D683" s="16" t="s">
        <v>5646</v>
      </c>
      <c r="E683" s="18" t="s">
        <v>5647</v>
      </c>
      <c r="G683" s="10" t="s">
        <v>1987</v>
      </c>
      <c r="H683" s="10" t="s">
        <v>118</v>
      </c>
      <c r="I683" s="10" t="s">
        <v>119</v>
      </c>
      <c r="J683" s="10" t="s">
        <v>5632</v>
      </c>
      <c r="K683" s="10" t="s">
        <v>5648</v>
      </c>
      <c r="L683" s="10" t="str">
        <f t="shared" si="73"/>
        <v>AIDA LUZ RODRIGUEZ RODRIGUEZ ___</v>
      </c>
      <c r="M683" s="10" t="s">
        <v>122</v>
      </c>
      <c r="N683" s="93">
        <v>1090393954</v>
      </c>
      <c r="Q683" s="10" t="s">
        <v>124</v>
      </c>
      <c r="T683" s="10"/>
      <c r="U683" s="10"/>
      <c r="V683" s="22"/>
      <c r="W683" s="10"/>
      <c r="X683" s="10"/>
      <c r="Y683" s="10"/>
      <c r="Z683" s="22">
        <v>3232295956</v>
      </c>
      <c r="AA683" s="22"/>
      <c r="AD683" s="99">
        <v>44056</v>
      </c>
      <c r="AE683" s="108">
        <v>44061</v>
      </c>
      <c r="AH683" s="2">
        <f t="shared" si="74"/>
        <v>0</v>
      </c>
      <c r="AI683" s="113">
        <v>19384400</v>
      </c>
      <c r="AT683" s="10">
        <f>IFERROR(VLOOKUP(AS683,PROGRAMAS!B2:C59,2,0), )</f>
        <v>0</v>
      </c>
      <c r="AV683" s="10">
        <f>IFERROR(VLOOKUP(AU683,PROGRAMAS!G2:I24,2,0), )</f>
        <v>0</v>
      </c>
    </row>
    <row r="684" spans="1:48" ht="16.5" customHeight="1">
      <c r="A684" s="119" t="s">
        <v>1470</v>
      </c>
      <c r="B684" s="10">
        <v>2020</v>
      </c>
      <c r="C684" s="16" t="s">
        <v>5649</v>
      </c>
      <c r="D684" s="16" t="s">
        <v>5650</v>
      </c>
      <c r="E684" s="18" t="s">
        <v>5651</v>
      </c>
      <c r="G684" s="10" t="s">
        <v>1987</v>
      </c>
      <c r="H684" s="10" t="s">
        <v>118</v>
      </c>
      <c r="I684" s="10" t="s">
        <v>119</v>
      </c>
      <c r="J684" s="10" t="s">
        <v>5652</v>
      </c>
      <c r="K684" s="10" t="s">
        <v>5653</v>
      </c>
      <c r="L684" s="10" t="str">
        <f t="shared" si="73"/>
        <v>LUIS FELIPE RODRIGUEZ RAMIREZ ___</v>
      </c>
      <c r="M684" s="10" t="s">
        <v>122</v>
      </c>
      <c r="N684" s="93">
        <v>1016063292</v>
      </c>
      <c r="Q684" s="10" t="s">
        <v>124</v>
      </c>
      <c r="T684" s="10"/>
      <c r="U684" s="10"/>
      <c r="V684" s="22"/>
      <c r="W684" s="10"/>
      <c r="X684" s="10"/>
      <c r="Y684" s="10"/>
      <c r="Z684" s="22">
        <v>3194519093</v>
      </c>
      <c r="AA684" s="22"/>
      <c r="AD684" s="99">
        <v>44056</v>
      </c>
      <c r="AE684" s="108">
        <v>44061</v>
      </c>
      <c r="AH684" s="2">
        <f t="shared" si="74"/>
        <v>0</v>
      </c>
      <c r="AI684" s="113">
        <v>9590000</v>
      </c>
      <c r="AT684" s="10">
        <f>IFERROR(VLOOKUP(AS684,PROGRAMAS!B2:C59,2,0), )</f>
        <v>0</v>
      </c>
      <c r="AV684" s="10">
        <f>IFERROR(VLOOKUP(AU684,PROGRAMAS!G2:I24,2,0), )</f>
        <v>0</v>
      </c>
    </row>
    <row r="685" spans="1:48" ht="16.5" customHeight="1">
      <c r="A685" s="119" t="s">
        <v>1481</v>
      </c>
      <c r="B685" s="10">
        <v>2020</v>
      </c>
      <c r="C685" s="16" t="s">
        <v>5654</v>
      </c>
      <c r="D685" s="16" t="s">
        <v>5655</v>
      </c>
      <c r="E685" s="18" t="s">
        <v>5656</v>
      </c>
      <c r="G685" s="10" t="s">
        <v>1987</v>
      </c>
      <c r="H685" s="10" t="s">
        <v>118</v>
      </c>
      <c r="I685" s="10" t="s">
        <v>119</v>
      </c>
      <c r="J685" s="10" t="s">
        <v>567</v>
      </c>
      <c r="K685" s="10" t="s">
        <v>5657</v>
      </c>
      <c r="L685" s="10" t="str">
        <f t="shared" si="73"/>
        <v>MERLY JOHANNA GARCÍA LÓPEZ___</v>
      </c>
      <c r="M685" s="10" t="s">
        <v>122</v>
      </c>
      <c r="N685" s="93">
        <v>52731958</v>
      </c>
      <c r="Q685" s="10" t="s">
        <v>124</v>
      </c>
      <c r="T685" s="10"/>
      <c r="U685" s="10"/>
      <c r="V685" s="22"/>
      <c r="W685" s="10"/>
      <c r="X685" s="10"/>
      <c r="Y685" s="10"/>
      <c r="Z685" s="22">
        <v>3132871037</v>
      </c>
      <c r="AA685" s="22"/>
      <c r="AD685" s="99">
        <v>44062</v>
      </c>
      <c r="AE685" s="108">
        <v>44062</v>
      </c>
      <c r="AH685" s="2">
        <f t="shared" si="74"/>
        <v>0</v>
      </c>
      <c r="AI685" s="113">
        <v>18682067</v>
      </c>
      <c r="AT685" s="10">
        <f>IFERROR(VLOOKUP(AS685,PROGRAMAS!B2:C59,2,0), )</f>
        <v>0</v>
      </c>
      <c r="AV685" s="10">
        <f>IFERROR(VLOOKUP(AU685,PROGRAMAS!G2:I24,2,0), )</f>
        <v>0</v>
      </c>
    </row>
    <row r="686" spans="1:48" ht="16.5" customHeight="1">
      <c r="A686" s="119" t="s">
        <v>1490</v>
      </c>
      <c r="B686" s="10">
        <v>2020</v>
      </c>
      <c r="C686" s="16" t="s">
        <v>5658</v>
      </c>
      <c r="D686" s="16" t="s">
        <v>5659</v>
      </c>
      <c r="E686" s="18" t="s">
        <v>5660</v>
      </c>
      <c r="G686" s="10" t="s">
        <v>1987</v>
      </c>
      <c r="H686" s="10" t="s">
        <v>118</v>
      </c>
      <c r="I686" s="10" t="s">
        <v>119</v>
      </c>
      <c r="J686" s="10" t="s">
        <v>5661</v>
      </c>
      <c r="K686" s="10" t="s">
        <v>5662</v>
      </c>
      <c r="L686" s="10" t="str">
        <f t="shared" si="73"/>
        <v>SERGIO GARCÍA CARTAGENA___</v>
      </c>
      <c r="M686" s="10" t="s">
        <v>122</v>
      </c>
      <c r="N686" s="93">
        <v>1033722180</v>
      </c>
      <c r="Q686" s="10" t="s">
        <v>124</v>
      </c>
      <c r="T686" s="10"/>
      <c r="U686" s="10"/>
      <c r="V686" s="22"/>
      <c r="W686" s="10"/>
      <c r="X686" s="10"/>
      <c r="Y686" s="10"/>
      <c r="Z686" s="22">
        <v>3186084194</v>
      </c>
      <c r="AA686" s="22"/>
      <c r="AD686" s="99">
        <v>44061</v>
      </c>
      <c r="AE686" s="108">
        <v>44062</v>
      </c>
      <c r="AH686" s="2">
        <f t="shared" si="74"/>
        <v>0</v>
      </c>
      <c r="AI686" s="113">
        <v>18682067</v>
      </c>
      <c r="AT686" s="10">
        <f>IFERROR(VLOOKUP(AS686,PROGRAMAS!B2:C59,2,0), )</f>
        <v>0</v>
      </c>
      <c r="AV686" s="10">
        <f>IFERROR(VLOOKUP(AU686,PROGRAMAS!G2:I24,2,0), )</f>
        <v>0</v>
      </c>
    </row>
    <row r="687" spans="1:48" ht="16.5" customHeight="1">
      <c r="A687" s="119" t="s">
        <v>1502</v>
      </c>
      <c r="B687" s="10">
        <v>2020</v>
      </c>
      <c r="C687" s="16" t="s">
        <v>5663</v>
      </c>
      <c r="D687" s="16" t="s">
        <v>5664</v>
      </c>
      <c r="E687" s="18" t="s">
        <v>5665</v>
      </c>
      <c r="G687" s="10" t="s">
        <v>1987</v>
      </c>
      <c r="H687" s="10" t="s">
        <v>118</v>
      </c>
      <c r="I687" s="10" t="s">
        <v>119</v>
      </c>
      <c r="J687" s="10" t="s">
        <v>5666</v>
      </c>
      <c r="K687" s="10" t="s">
        <v>3789</v>
      </c>
      <c r="L687" s="10" t="str">
        <f t="shared" si="73"/>
        <v>ANA MILENA BERMUDEZ RODRIGUEZ___</v>
      </c>
      <c r="M687" s="10" t="s">
        <v>122</v>
      </c>
      <c r="N687" s="93">
        <v>52851220</v>
      </c>
      <c r="Q687" s="10" t="s">
        <v>124</v>
      </c>
      <c r="T687" s="10"/>
      <c r="U687" s="10"/>
      <c r="V687" s="22"/>
      <c r="W687" s="10"/>
      <c r="X687" s="10"/>
      <c r="Y687" s="10"/>
      <c r="Z687" s="22">
        <v>3123851744</v>
      </c>
      <c r="AA687" s="22"/>
      <c r="AD687" s="99">
        <v>44061</v>
      </c>
      <c r="AE687" s="108">
        <v>44062</v>
      </c>
      <c r="AH687" s="2">
        <f t="shared" si="74"/>
        <v>0</v>
      </c>
      <c r="AI687" s="113">
        <v>12000000</v>
      </c>
      <c r="AT687" s="10">
        <f>IFERROR(VLOOKUP(AS687,PROGRAMAS!B2:C59,2,0), )</f>
        <v>0</v>
      </c>
      <c r="AV687" s="10">
        <f>IFERROR(VLOOKUP(AU687,PROGRAMAS!G2:I24,2,0), )</f>
        <v>0</v>
      </c>
    </row>
    <row r="688" spans="1:48" ht="16.5" customHeight="1">
      <c r="A688" s="119" t="s">
        <v>1511</v>
      </c>
      <c r="B688" s="10">
        <v>2020</v>
      </c>
      <c r="C688" s="16" t="s">
        <v>5667</v>
      </c>
      <c r="D688" s="16" t="s">
        <v>5668</v>
      </c>
      <c r="E688" s="18" t="s">
        <v>5669</v>
      </c>
      <c r="G688" s="10" t="s">
        <v>1987</v>
      </c>
      <c r="H688" s="10" t="s">
        <v>118</v>
      </c>
      <c r="I688" s="10" t="s">
        <v>119</v>
      </c>
      <c r="J688" s="10" t="s">
        <v>5670</v>
      </c>
      <c r="K688" s="10" t="s">
        <v>5115</v>
      </c>
      <c r="L688" s="10" t="str">
        <f t="shared" si="73"/>
        <v>YAIRA MILENA QUINTERO GUACALI___</v>
      </c>
      <c r="M688" s="10" t="s">
        <v>122</v>
      </c>
      <c r="N688" s="93">
        <v>1085265170</v>
      </c>
      <c r="Q688" s="10" t="s">
        <v>124</v>
      </c>
      <c r="T688" s="10"/>
      <c r="U688" s="10"/>
      <c r="V688" s="22"/>
      <c r="W688" s="10"/>
      <c r="X688" s="10"/>
      <c r="Y688" s="10"/>
      <c r="Z688" s="22">
        <v>3014514884</v>
      </c>
      <c r="AA688" s="22"/>
      <c r="AD688" s="99">
        <v>44062</v>
      </c>
      <c r="AE688" s="108">
        <v>44063</v>
      </c>
      <c r="AH688" s="2">
        <f t="shared" si="74"/>
        <v>0</v>
      </c>
      <c r="AI688" s="113">
        <v>17000000</v>
      </c>
      <c r="AT688" s="10">
        <f>IFERROR(VLOOKUP(AS688,PROGRAMAS!B2:C59,2,0), )</f>
        <v>0</v>
      </c>
      <c r="AV688" s="10">
        <f>IFERROR(VLOOKUP(AU688,PROGRAMAS!G2:I24,2,0), )</f>
        <v>0</v>
      </c>
    </row>
    <row r="689" spans="1:107" ht="16.5" customHeight="1">
      <c r="A689" s="119" t="s">
        <v>1520</v>
      </c>
      <c r="B689" s="10">
        <v>2020</v>
      </c>
      <c r="C689" s="16" t="s">
        <v>5671</v>
      </c>
      <c r="D689" s="16" t="s">
        <v>5672</v>
      </c>
      <c r="E689" s="18" t="s">
        <v>5673</v>
      </c>
      <c r="G689" s="10" t="s">
        <v>1987</v>
      </c>
      <c r="H689" s="10" t="s">
        <v>118</v>
      </c>
      <c r="I689" s="10" t="s">
        <v>119</v>
      </c>
      <c r="J689" s="10" t="s">
        <v>5674</v>
      </c>
      <c r="K689" s="10" t="s">
        <v>5675</v>
      </c>
      <c r="L689" s="10" t="str">
        <f t="shared" si="73"/>
        <v>CLIMACO  ESTEBAN ZABALA  RAMIREZ___</v>
      </c>
      <c r="M689" s="10" t="s">
        <v>122</v>
      </c>
      <c r="N689" s="93">
        <v>79911301</v>
      </c>
      <c r="Q689" s="10" t="s">
        <v>124</v>
      </c>
      <c r="T689" s="10"/>
      <c r="U689" s="10"/>
      <c r="V689" s="22"/>
      <c r="W689" s="10"/>
      <c r="X689" s="10"/>
      <c r="Y689" s="10"/>
      <c r="Z689" s="22">
        <v>3132544478</v>
      </c>
      <c r="AA689" s="22"/>
      <c r="AD689" s="99">
        <v>44082</v>
      </c>
      <c r="AE689" s="108">
        <v>44084</v>
      </c>
      <c r="AH689" s="2">
        <f t="shared" si="74"/>
        <v>0</v>
      </c>
      <c r="AI689" s="113">
        <v>15835067</v>
      </c>
      <c r="AT689" s="10">
        <f>IFERROR(VLOOKUP(AS689,PROGRAMAS!B2:C59,2,0), )</f>
        <v>0</v>
      </c>
      <c r="AV689" s="10">
        <f>IFERROR(VLOOKUP(AU689,PROGRAMAS!G2:I24,2,0), )</f>
        <v>0</v>
      </c>
    </row>
    <row r="690" spans="1:107" ht="16.5" customHeight="1">
      <c r="A690" s="119" t="s">
        <v>1530</v>
      </c>
      <c r="B690" s="10">
        <v>2020</v>
      </c>
      <c r="C690" s="16" t="s">
        <v>5676</v>
      </c>
      <c r="D690" s="16" t="s">
        <v>5677</v>
      </c>
      <c r="E690" s="18" t="s">
        <v>5678</v>
      </c>
      <c r="G690" s="10" t="s">
        <v>1987</v>
      </c>
      <c r="H690" s="10" t="s">
        <v>118</v>
      </c>
      <c r="I690" s="10" t="s">
        <v>119</v>
      </c>
      <c r="J690" s="10" t="s">
        <v>5679</v>
      </c>
      <c r="K690" s="10" t="s">
        <v>556</v>
      </c>
      <c r="L690" s="10" t="str">
        <f t="shared" si="73"/>
        <v>LUISA MILENA ARIAS SIERRA___</v>
      </c>
      <c r="M690" s="10" t="s">
        <v>122</v>
      </c>
      <c r="N690" s="93">
        <v>1033783025</v>
      </c>
      <c r="Q690" s="10" t="s">
        <v>124</v>
      </c>
      <c r="T690" s="10"/>
      <c r="U690" s="10"/>
      <c r="V690" s="22"/>
      <c r="W690" s="10"/>
      <c r="X690" s="10"/>
      <c r="Y690" s="10"/>
      <c r="Z690" s="22">
        <v>3164368139</v>
      </c>
      <c r="AA690" s="22"/>
      <c r="AD690" s="99">
        <v>44063</v>
      </c>
      <c r="AE690" s="108">
        <v>44064</v>
      </c>
      <c r="AH690" s="2">
        <f t="shared" si="74"/>
        <v>0</v>
      </c>
      <c r="AI690" s="113">
        <v>10000000</v>
      </c>
      <c r="AT690" s="10">
        <f>IFERROR(VLOOKUP(AS690,PROGRAMAS!B2:C59,2,0), )</f>
        <v>0</v>
      </c>
      <c r="AV690" s="10">
        <f>IFERROR(VLOOKUP(AU690,PROGRAMAS!G2:I24,2,0), )</f>
        <v>0</v>
      </c>
    </row>
    <row r="691" spans="1:107" ht="16.5" customHeight="1">
      <c r="A691" s="119" t="s">
        <v>1541</v>
      </c>
      <c r="B691" s="10">
        <v>2020</v>
      </c>
      <c r="C691" s="16" t="s">
        <v>5680</v>
      </c>
      <c r="D691" s="16" t="s">
        <v>5681</v>
      </c>
      <c r="E691" s="18" t="s">
        <v>5682</v>
      </c>
      <c r="G691" s="10" t="s">
        <v>1987</v>
      </c>
      <c r="H691" s="10" t="s">
        <v>118</v>
      </c>
      <c r="I691" s="10" t="s">
        <v>119</v>
      </c>
      <c r="J691" s="10" t="s">
        <v>5683</v>
      </c>
      <c r="K691" s="10" t="s">
        <v>5137</v>
      </c>
      <c r="L691" s="10" t="str">
        <f t="shared" si="73"/>
        <v>LUIS GABRIEL NOSSA ROJAS  ___</v>
      </c>
      <c r="M691" s="10" t="s">
        <v>122</v>
      </c>
      <c r="N691" s="93">
        <v>1010164064</v>
      </c>
      <c r="Q691" s="10" t="s">
        <v>124</v>
      </c>
      <c r="T691" s="10"/>
      <c r="U691" s="10"/>
      <c r="V691" s="22"/>
      <c r="W691" s="10"/>
      <c r="X691" s="10"/>
      <c r="Y691" s="10"/>
      <c r="Z691" s="22">
        <v>3045922485</v>
      </c>
      <c r="AA691" s="22"/>
      <c r="AD691" s="99">
        <v>44064</v>
      </c>
      <c r="AE691" s="108">
        <v>44067</v>
      </c>
      <c r="AH691" s="2">
        <f t="shared" si="74"/>
        <v>0</v>
      </c>
      <c r="AI691" s="113">
        <v>8800000</v>
      </c>
      <c r="AT691" s="10">
        <f>IFERROR(VLOOKUP(AS691,PROGRAMAS!B2:C59,2,0), )</f>
        <v>0</v>
      </c>
      <c r="AV691" s="10">
        <f>IFERROR(VLOOKUP(AU691,PROGRAMAS!G2:I24,2,0), )</f>
        <v>0</v>
      </c>
    </row>
    <row r="692" spans="1:107" ht="16.5" customHeight="1">
      <c r="A692" s="119" t="s">
        <v>1548</v>
      </c>
      <c r="B692" s="10">
        <v>2020</v>
      </c>
      <c r="C692" s="16" t="s">
        <v>5684</v>
      </c>
      <c r="D692" s="16" t="s">
        <v>5685</v>
      </c>
      <c r="E692" s="18" t="s">
        <v>5686</v>
      </c>
      <c r="G692" s="10" t="s">
        <v>1987</v>
      </c>
      <c r="H692" s="10" t="s">
        <v>118</v>
      </c>
      <c r="I692" s="10" t="s">
        <v>119</v>
      </c>
      <c r="J692" s="10" t="s">
        <v>5687</v>
      </c>
      <c r="K692" s="10" t="s">
        <v>587</v>
      </c>
      <c r="L692" s="10" t="str">
        <f t="shared" si="73"/>
        <v>LIGIA PAOLA GOMEZ VARGAS___</v>
      </c>
      <c r="M692" s="10" t="s">
        <v>122</v>
      </c>
      <c r="N692" s="93">
        <v>1010190221</v>
      </c>
      <c r="Q692" s="10" t="s">
        <v>124</v>
      </c>
      <c r="T692" s="10"/>
      <c r="U692" s="10"/>
      <c r="V692" s="22"/>
      <c r="W692" s="10"/>
      <c r="X692" s="10"/>
      <c r="Y692" s="10"/>
      <c r="Z692" s="22">
        <v>3115383510</v>
      </c>
      <c r="AA692" s="22"/>
      <c r="AD692" s="99">
        <v>44067</v>
      </c>
      <c r="AE692" s="108">
        <v>44067</v>
      </c>
      <c r="AH692" s="2">
        <f t="shared" si="74"/>
        <v>0</v>
      </c>
      <c r="AI692" s="113">
        <v>17839267</v>
      </c>
      <c r="AT692" s="10">
        <f>IFERROR(VLOOKUP(AS692,PROGRAMAS!B2:C59,2,0), )</f>
        <v>0</v>
      </c>
      <c r="AV692" s="10">
        <f>IFERROR(VLOOKUP(AU692,PROGRAMAS!G2:I24,2,0), )</f>
        <v>0</v>
      </c>
    </row>
    <row r="693" spans="1:107" ht="16.5" customHeight="1">
      <c r="A693" s="119" t="s">
        <v>1558</v>
      </c>
      <c r="B693" s="10">
        <v>2020</v>
      </c>
      <c r="C693" s="16" t="s">
        <v>5688</v>
      </c>
      <c r="D693" s="16" t="s">
        <v>5689</v>
      </c>
      <c r="E693" s="18" t="s">
        <v>5690</v>
      </c>
      <c r="G693" s="10" t="s">
        <v>1987</v>
      </c>
      <c r="H693" s="10" t="s">
        <v>118</v>
      </c>
      <c r="I693" s="10" t="s">
        <v>119</v>
      </c>
      <c r="J693" s="10" t="s">
        <v>5691</v>
      </c>
      <c r="K693" s="10" t="s">
        <v>5692</v>
      </c>
      <c r="L693" s="10" t="str">
        <f t="shared" si="73"/>
        <v>LILIANA PARDO MONTENEGRO___</v>
      </c>
      <c r="M693" s="10" t="s">
        <v>122</v>
      </c>
      <c r="N693" s="93">
        <v>103236675</v>
      </c>
      <c r="Q693" s="10" t="s">
        <v>124</v>
      </c>
      <c r="T693" s="10"/>
      <c r="U693" s="10"/>
      <c r="V693" s="22"/>
      <c r="W693" s="10"/>
      <c r="X693" s="10"/>
      <c r="Y693" s="10"/>
      <c r="Z693" s="22">
        <v>3132610778</v>
      </c>
      <c r="AA693" s="22"/>
      <c r="AD693" s="99">
        <v>44064</v>
      </c>
      <c r="AE693" s="108">
        <v>44064</v>
      </c>
      <c r="AH693" s="2">
        <f t="shared" si="74"/>
        <v>0</v>
      </c>
      <c r="AI693" s="113">
        <v>18220333</v>
      </c>
      <c r="AT693" s="10">
        <f>IFERROR(VLOOKUP(AS693,PROGRAMAS!B2:C59,2,0), )</f>
        <v>0</v>
      </c>
      <c r="AV693" s="10">
        <f>IFERROR(VLOOKUP(AU693,PROGRAMAS!G2:I24,2,0), )</f>
        <v>0</v>
      </c>
    </row>
    <row r="694" spans="1:107" ht="16.5" customHeight="1">
      <c r="A694" s="119" t="s">
        <v>1567</v>
      </c>
      <c r="B694" s="10">
        <v>2020</v>
      </c>
      <c r="C694" s="16" t="s">
        <v>5693</v>
      </c>
      <c r="D694" s="16" t="s">
        <v>5694</v>
      </c>
      <c r="E694" s="18" t="s">
        <v>5695</v>
      </c>
      <c r="G694" s="10" t="s">
        <v>1987</v>
      </c>
      <c r="H694" s="10" t="s">
        <v>118</v>
      </c>
      <c r="I694" s="10" t="s">
        <v>119</v>
      </c>
      <c r="J694" s="10" t="s">
        <v>5696</v>
      </c>
      <c r="K694" s="10" t="s">
        <v>481</v>
      </c>
      <c r="L694" s="10" t="str">
        <f t="shared" si="73"/>
        <v>LUISA FERNANDA GUZMAN MARTINEZ___</v>
      </c>
      <c r="M694" s="10" t="s">
        <v>122</v>
      </c>
      <c r="N694" s="93">
        <v>52499398</v>
      </c>
      <c r="Q694" s="10" t="s">
        <v>124</v>
      </c>
      <c r="T694" s="10"/>
      <c r="U694" s="10"/>
      <c r="V694" s="22"/>
      <c r="W694" s="10"/>
      <c r="X694" s="10"/>
      <c r="Y694" s="10"/>
      <c r="Z694" s="22">
        <v>3164811637</v>
      </c>
      <c r="AA694" s="22"/>
      <c r="AD694" s="99">
        <v>44064</v>
      </c>
      <c r="AE694" s="108"/>
      <c r="AH694" s="2">
        <f t="shared" si="74"/>
        <v>0</v>
      </c>
      <c r="AI694" s="113">
        <v>15449332</v>
      </c>
      <c r="AT694" s="10">
        <f>IFERROR(VLOOKUP(AS694,PROGRAMAS!B2:C59,2,0), )</f>
        <v>0</v>
      </c>
      <c r="AV694" s="10">
        <f>IFERROR(VLOOKUP(AU694,PROGRAMAS!G2:I24,2,0), )</f>
        <v>0</v>
      </c>
    </row>
    <row r="695" spans="1:107" ht="16.5" customHeight="1">
      <c r="A695" s="119" t="s">
        <v>1578</v>
      </c>
      <c r="B695" s="10">
        <v>2020</v>
      </c>
      <c r="C695" s="16" t="s">
        <v>5697</v>
      </c>
      <c r="D695" s="16" t="s">
        <v>5698</v>
      </c>
      <c r="E695" s="18" t="s">
        <v>5699</v>
      </c>
      <c r="G695" s="10" t="s">
        <v>1987</v>
      </c>
      <c r="H695" s="10" t="s">
        <v>118</v>
      </c>
      <c r="I695" s="10" t="s">
        <v>119</v>
      </c>
      <c r="J695" s="10" t="s">
        <v>5700</v>
      </c>
      <c r="K695" s="10" t="s">
        <v>3115</v>
      </c>
      <c r="L695" s="10" t="str">
        <f t="shared" si="73"/>
        <v>LUIS FERNANDO MENDEZ AVILA___</v>
      </c>
      <c r="M695" s="10" t="s">
        <v>122</v>
      </c>
      <c r="N695" s="93">
        <v>80794862</v>
      </c>
      <c r="Q695" s="10" t="s">
        <v>124</v>
      </c>
      <c r="T695" s="10"/>
      <c r="U695" s="10"/>
      <c r="V695" s="22"/>
      <c r="W695" s="10"/>
      <c r="X695" s="10"/>
      <c r="Y695" s="10"/>
      <c r="Z695" s="22">
        <v>3003179366</v>
      </c>
      <c r="AA695" s="22"/>
      <c r="AD695" s="99">
        <v>44064</v>
      </c>
      <c r="AE695" s="108">
        <v>44064</v>
      </c>
      <c r="AH695" s="2">
        <f t="shared" si="74"/>
        <v>0</v>
      </c>
      <c r="AI695" s="113">
        <v>26000000</v>
      </c>
      <c r="AT695" s="10">
        <f>IFERROR(VLOOKUP(AS695,PROGRAMAS!B2:C59,2,0), )</f>
        <v>0</v>
      </c>
      <c r="AV695" s="10">
        <f>IFERROR(VLOOKUP(AU695,PROGRAMAS!G2:I24,2,0), )</f>
        <v>0</v>
      </c>
    </row>
    <row r="696" spans="1:107" ht="16.5" customHeight="1">
      <c r="A696" s="119" t="s">
        <v>1588</v>
      </c>
      <c r="B696" s="10">
        <v>2020</v>
      </c>
      <c r="C696" s="16" t="s">
        <v>5701</v>
      </c>
      <c r="D696" s="16" t="s">
        <v>5702</v>
      </c>
      <c r="E696" s="18" t="s">
        <v>5703</v>
      </c>
      <c r="G696" s="10" t="s">
        <v>1987</v>
      </c>
      <c r="H696" s="10" t="s">
        <v>118</v>
      </c>
      <c r="I696" s="10" t="s">
        <v>119</v>
      </c>
      <c r="J696" s="10" t="s">
        <v>5704</v>
      </c>
      <c r="K696" s="10" t="s">
        <v>5705</v>
      </c>
      <c r="L696" s="10" t="str">
        <f t="shared" si="73"/>
        <v>LUIS ALFREDO GONZALEZ ROJAS___</v>
      </c>
      <c r="M696" s="10" t="s">
        <v>122</v>
      </c>
      <c r="N696" s="93">
        <v>79136548</v>
      </c>
      <c r="Q696" s="10" t="s">
        <v>124</v>
      </c>
      <c r="T696" s="10"/>
      <c r="U696" s="10"/>
      <c r="V696" s="22"/>
      <c r="W696" s="10"/>
      <c r="X696" s="10"/>
      <c r="Y696" s="10"/>
      <c r="Z696" s="22">
        <v>3125344713</v>
      </c>
      <c r="AA696" s="22"/>
      <c r="AD696" s="99">
        <v>44065</v>
      </c>
      <c r="AE696" s="108">
        <v>44067</v>
      </c>
      <c r="AH696" s="2">
        <f t="shared" si="74"/>
        <v>0</v>
      </c>
      <c r="AI696" s="113">
        <v>10033000</v>
      </c>
      <c r="AT696" s="10">
        <f>IFERROR(VLOOKUP(AS696,PROGRAMAS!B2:C59,2,0), )</f>
        <v>0</v>
      </c>
      <c r="AV696" s="10">
        <f>IFERROR(VLOOKUP(AU696,PROGRAMAS!G2:I24,2,0), )</f>
        <v>0</v>
      </c>
    </row>
    <row r="697" spans="1:107" ht="16.5" customHeight="1">
      <c r="A697" s="119" t="s">
        <v>1600</v>
      </c>
      <c r="B697" s="10">
        <v>2020</v>
      </c>
      <c r="C697" s="16" t="s">
        <v>5706</v>
      </c>
      <c r="D697" s="16" t="s">
        <v>5707</v>
      </c>
      <c r="E697" s="18" t="s">
        <v>5708</v>
      </c>
      <c r="G697" s="10" t="s">
        <v>1987</v>
      </c>
      <c r="H697" s="10" t="s">
        <v>118</v>
      </c>
      <c r="I697" s="10" t="s">
        <v>119</v>
      </c>
      <c r="J697" s="10" t="s">
        <v>5420</v>
      </c>
      <c r="K697" s="10" t="s">
        <v>5709</v>
      </c>
      <c r="L697" s="10" t="str">
        <f t="shared" si="73"/>
        <v>JOSE ALEXANDER  ROMERO TABLA___</v>
      </c>
      <c r="M697" s="10" t="s">
        <v>122</v>
      </c>
      <c r="N697" s="93">
        <v>1086328504</v>
      </c>
      <c r="Q697" s="10" t="s">
        <v>124</v>
      </c>
      <c r="T697" s="10"/>
      <c r="U697" s="10"/>
      <c r="V697" s="22"/>
      <c r="W697" s="10"/>
      <c r="X697" s="10"/>
      <c r="Y697" s="10"/>
      <c r="Z697" s="22">
        <v>3148014072</v>
      </c>
      <c r="AA697" s="22"/>
      <c r="AD697" s="99">
        <v>44065</v>
      </c>
      <c r="AE697" s="108">
        <v>44067</v>
      </c>
      <c r="AH697" s="2">
        <f t="shared" si="74"/>
        <v>0</v>
      </c>
      <c r="AI697" s="113">
        <v>24000000</v>
      </c>
      <c r="AT697" s="10">
        <f>IFERROR(VLOOKUP(AS697,PROGRAMAS!B2:C59,2,0), )</f>
        <v>0</v>
      </c>
      <c r="AV697" s="10">
        <f>IFERROR(VLOOKUP(AU697,PROGRAMAS!G2:I24,2,0), )</f>
        <v>0</v>
      </c>
    </row>
    <row r="698" spans="1:107" ht="16.5" customHeight="1">
      <c r="A698" s="119" t="s">
        <v>1610</v>
      </c>
      <c r="B698" s="10">
        <v>2020</v>
      </c>
      <c r="C698" s="16" t="s">
        <v>5710</v>
      </c>
      <c r="D698" s="16" t="s">
        <v>5711</v>
      </c>
      <c r="E698" s="18" t="s">
        <v>5712</v>
      </c>
      <c r="G698" s="10" t="s">
        <v>1987</v>
      </c>
      <c r="H698" s="10" t="s">
        <v>118</v>
      </c>
      <c r="I698" s="10" t="s">
        <v>119</v>
      </c>
      <c r="J698" s="10" t="s">
        <v>5713</v>
      </c>
      <c r="K698" s="10" t="s">
        <v>3765</v>
      </c>
      <c r="L698" s="10" t="str">
        <f t="shared" si="73"/>
        <v>OSCAR JAVIER MONROY DIAZ___</v>
      </c>
      <c r="M698" s="10" t="s">
        <v>122</v>
      </c>
      <c r="N698" s="93">
        <v>80222582</v>
      </c>
      <c r="Q698" s="10" t="s">
        <v>124</v>
      </c>
      <c r="T698" s="10"/>
      <c r="U698" s="10"/>
      <c r="V698" s="22"/>
      <c r="W698" s="10"/>
      <c r="X698" s="10"/>
      <c r="Y698" s="10"/>
      <c r="Z698" s="22">
        <v>3058159411</v>
      </c>
      <c r="AA698" s="22"/>
      <c r="AD698" s="99">
        <v>44065</v>
      </c>
      <c r="AE698" s="108">
        <v>44072</v>
      </c>
      <c r="AH698" s="2">
        <f t="shared" si="74"/>
        <v>0</v>
      </c>
      <c r="AI698" s="113">
        <v>16400000</v>
      </c>
      <c r="AT698" s="10">
        <f>IFERROR(VLOOKUP(AS698,PROGRAMAS!B2:C59,2,0), )</f>
        <v>0</v>
      </c>
      <c r="AV698" s="10">
        <f>IFERROR(VLOOKUP(AU698,PROGRAMAS!G2:I24,2,0), )</f>
        <v>0</v>
      </c>
    </row>
    <row r="699" spans="1:107" ht="16.5" customHeight="1">
      <c r="A699" s="119" t="s">
        <v>1621</v>
      </c>
      <c r="B699" s="10">
        <v>2020</v>
      </c>
      <c r="C699" s="16" t="s">
        <v>5714</v>
      </c>
      <c r="D699" s="16" t="s">
        <v>5715</v>
      </c>
      <c r="E699" s="18" t="s">
        <v>5716</v>
      </c>
      <c r="G699" s="10" t="s">
        <v>1987</v>
      </c>
      <c r="H699" s="10" t="s">
        <v>118</v>
      </c>
      <c r="I699" s="10" t="s">
        <v>119</v>
      </c>
      <c r="J699" s="10" t="s">
        <v>5329</v>
      </c>
      <c r="K699" s="10" t="s">
        <v>3713</v>
      </c>
      <c r="L699" s="10" t="str">
        <f t="shared" si="73"/>
        <v>DIEGO ALEJANDRO MORENO MAHECHA___</v>
      </c>
      <c r="M699" s="10" t="s">
        <v>122</v>
      </c>
      <c r="N699" s="93">
        <v>1014205607</v>
      </c>
      <c r="Q699" s="10" t="s">
        <v>124</v>
      </c>
      <c r="T699" s="10"/>
      <c r="U699" s="10"/>
      <c r="V699" s="22"/>
      <c r="W699" s="10"/>
      <c r="X699" s="10"/>
      <c r="Y699" s="10"/>
      <c r="Z699" s="22">
        <v>3007892367</v>
      </c>
      <c r="AA699" s="22"/>
      <c r="AD699" s="99">
        <v>44064</v>
      </c>
      <c r="AE699" s="108">
        <v>44076</v>
      </c>
      <c r="AH699" s="2">
        <f t="shared" si="74"/>
        <v>0</v>
      </c>
      <c r="AI699" s="113">
        <v>11900000</v>
      </c>
      <c r="AT699" s="10">
        <f>IFERROR(VLOOKUP(AS699,PROGRAMAS!B2:C59,2,0), )</f>
        <v>0</v>
      </c>
      <c r="AV699" s="10">
        <f>IFERROR(VLOOKUP(AU699,PROGRAMAS!G2:I24,2,0), )</f>
        <v>0</v>
      </c>
    </row>
    <row r="700" spans="1:107" ht="16.5" customHeight="1">
      <c r="A700" s="119" t="s">
        <v>1631</v>
      </c>
      <c r="B700" s="10">
        <v>2020</v>
      </c>
      <c r="C700" s="16" t="s">
        <v>5717</v>
      </c>
      <c r="D700" s="16" t="s">
        <v>5718</v>
      </c>
      <c r="E700" s="18" t="s">
        <v>5719</v>
      </c>
      <c r="G700" s="10" t="s">
        <v>1987</v>
      </c>
      <c r="H700" s="10" t="s">
        <v>118</v>
      </c>
      <c r="I700" s="10" t="s">
        <v>119</v>
      </c>
      <c r="J700" s="10" t="s">
        <v>5720</v>
      </c>
      <c r="K700" s="10" t="s">
        <v>5142</v>
      </c>
      <c r="L700" s="10" t="str">
        <f t="shared" si="73"/>
        <v>BLANCA LEIDY NAVARRO DOMINGUEZ___</v>
      </c>
      <c r="M700" s="10" t="s">
        <v>122</v>
      </c>
      <c r="N700" s="93">
        <v>1030525081</v>
      </c>
      <c r="Q700" s="10" t="s">
        <v>124</v>
      </c>
      <c r="T700" s="10"/>
      <c r="U700" s="10"/>
      <c r="V700" s="22"/>
      <c r="W700" s="10"/>
      <c r="X700" s="10"/>
      <c r="Y700" s="10"/>
      <c r="Z700" s="22">
        <v>3118402452</v>
      </c>
      <c r="AA700" s="22"/>
      <c r="AD700" s="99">
        <v>44064</v>
      </c>
      <c r="AE700" s="108">
        <v>44067</v>
      </c>
      <c r="AH700" s="2">
        <f t="shared" si="74"/>
        <v>0</v>
      </c>
      <c r="AI700" s="113">
        <v>16800000</v>
      </c>
      <c r="AT700" s="10">
        <f>IFERROR(VLOOKUP(AS700,PROGRAMAS!B2:C59,2,0), )</f>
        <v>0</v>
      </c>
      <c r="AV700" s="10">
        <f>IFERROR(VLOOKUP(AU700,PROGRAMAS!G2:I24,2,0), )</f>
        <v>0</v>
      </c>
    </row>
    <row r="701" spans="1:107" ht="16.5" customHeight="1">
      <c r="A701" s="119" t="s">
        <v>1641</v>
      </c>
      <c r="B701" s="10">
        <v>2020</v>
      </c>
      <c r="C701" s="16" t="s">
        <v>5721</v>
      </c>
      <c r="D701" s="16" t="s">
        <v>5722</v>
      </c>
      <c r="E701" s="18" t="s">
        <v>5723</v>
      </c>
      <c r="G701" s="10" t="s">
        <v>1987</v>
      </c>
      <c r="H701" s="10" t="s">
        <v>118</v>
      </c>
      <c r="I701" s="10" t="s">
        <v>119</v>
      </c>
      <c r="J701" s="10" t="s">
        <v>5632</v>
      </c>
      <c r="K701" s="10" t="s">
        <v>5724</v>
      </c>
      <c r="L701" s="10" t="str">
        <f t="shared" si="73"/>
        <v>ELIANA ANDREA BARBOSA GALINDO ___</v>
      </c>
      <c r="M701" s="10" t="s">
        <v>122</v>
      </c>
      <c r="N701" s="93">
        <v>1122123132</v>
      </c>
      <c r="Q701" s="10" t="s">
        <v>124</v>
      </c>
      <c r="T701" s="10"/>
      <c r="U701" s="10"/>
      <c r="V701" s="22"/>
      <c r="W701" s="10"/>
      <c r="X701" s="10"/>
      <c r="Y701" s="10"/>
      <c r="Z701" s="22">
        <v>3212164507</v>
      </c>
      <c r="AA701" s="22"/>
      <c r="AD701" s="99">
        <v>44067</v>
      </c>
      <c r="AE701" s="108">
        <v>44075</v>
      </c>
      <c r="AH701" s="2">
        <f t="shared" si="74"/>
        <v>0</v>
      </c>
      <c r="AI701" s="113">
        <v>17839267</v>
      </c>
      <c r="AT701" s="10">
        <f>IFERROR(VLOOKUP(AS701,PROGRAMAS!B2:C59,2,0), )</f>
        <v>0</v>
      </c>
      <c r="AV701" s="10">
        <f>IFERROR(VLOOKUP(AU701,PROGRAMAS!G2:I24,2,0), )</f>
        <v>0</v>
      </c>
    </row>
    <row r="702" spans="1:107" ht="16.5" customHeight="1">
      <c r="A702" s="119" t="s">
        <v>1646</v>
      </c>
      <c r="B702" s="10">
        <v>2020</v>
      </c>
      <c r="C702" s="16" t="s">
        <v>5725</v>
      </c>
      <c r="D702" s="16" t="s">
        <v>5726</v>
      </c>
      <c r="E702" s="18" t="s">
        <v>5727</v>
      </c>
      <c r="G702" s="10" t="s">
        <v>1987</v>
      </c>
      <c r="H702" s="10" t="s">
        <v>118</v>
      </c>
      <c r="I702" s="10" t="s">
        <v>119</v>
      </c>
      <c r="J702" s="10" t="s">
        <v>5728</v>
      </c>
      <c r="K702" s="10" t="s">
        <v>5241</v>
      </c>
      <c r="L702" s="10" t="str">
        <f t="shared" ref="L702:L765" si="75">_xlfn.CONCAT(K702,"_",BP702,"_",BS702,"_",BV702)</f>
        <v>CATALINA RODRIGUEZ  RIFALDO___</v>
      </c>
      <c r="M702" s="10" t="s">
        <v>122</v>
      </c>
      <c r="N702" s="93">
        <v>35354173</v>
      </c>
      <c r="Q702" s="10" t="s">
        <v>124</v>
      </c>
      <c r="T702" s="10"/>
      <c r="U702" s="10"/>
      <c r="V702" s="22"/>
      <c r="W702" s="10"/>
      <c r="X702" s="10"/>
      <c r="Y702" s="10"/>
      <c r="Z702" s="22">
        <v>3155621966</v>
      </c>
      <c r="AA702" s="22"/>
      <c r="AD702" s="99">
        <v>44065</v>
      </c>
      <c r="AE702" s="108">
        <v>44069</v>
      </c>
      <c r="AH702" s="2">
        <f t="shared" si="74"/>
        <v>0</v>
      </c>
      <c r="AI702" s="113">
        <v>18000000</v>
      </c>
      <c r="AT702" s="10">
        <f>IFERROR(VLOOKUP(AS702,PROGRAMAS!B2:C59,2,0), )</f>
        <v>0</v>
      </c>
      <c r="AV702" s="10">
        <f>IFERROR(VLOOKUP(AU702,PROGRAMAS!G2:I24,2,0), )</f>
        <v>0</v>
      </c>
    </row>
    <row r="703" spans="1:107" ht="16.5" customHeight="1">
      <c r="A703" s="119" t="s">
        <v>1652</v>
      </c>
      <c r="B703" s="10">
        <v>2020</v>
      </c>
      <c r="C703" s="16" t="s">
        <v>5729</v>
      </c>
      <c r="D703" s="16" t="s">
        <v>5730</v>
      </c>
      <c r="E703" s="18" t="s">
        <v>5731</v>
      </c>
      <c r="G703" s="10" t="s">
        <v>2063</v>
      </c>
      <c r="H703" s="10" t="s">
        <v>118</v>
      </c>
      <c r="I703" s="10" t="s">
        <v>2064</v>
      </c>
      <c r="J703" s="10" t="s">
        <v>5732</v>
      </c>
      <c r="K703" s="10" t="s">
        <v>5733</v>
      </c>
      <c r="L703" s="10" t="str">
        <f t="shared" si="75"/>
        <v>SECRETARIA DISTRITAL DE CULTURA RECREACION  Y DEPORTE  FUNDACION GILBERTO ALZATE AVENDAÑO___</v>
      </c>
      <c r="M703" s="10" t="s">
        <v>1849</v>
      </c>
      <c r="N703" s="93">
        <v>899999061</v>
      </c>
      <c r="Q703" s="10" t="s">
        <v>1850</v>
      </c>
      <c r="T703" s="10"/>
      <c r="U703" s="10"/>
      <c r="V703" s="22"/>
      <c r="W703" s="10"/>
      <c r="X703" s="10"/>
      <c r="Y703" s="10"/>
      <c r="Z703" s="22">
        <v>4320410</v>
      </c>
      <c r="AA703" s="22"/>
      <c r="AD703" s="99">
        <v>44070</v>
      </c>
      <c r="AE703" s="108">
        <v>44067</v>
      </c>
      <c r="AH703" s="2">
        <f t="shared" ref="AH703:AH766" si="76">IFERROR((AI703/AB703), )</f>
        <v>0</v>
      </c>
      <c r="AI703" s="113"/>
      <c r="AT703" s="10">
        <f>IFERROR(VLOOKUP(AS703,PROGRAMAS!B2:C59,2,0), )</f>
        <v>0</v>
      </c>
      <c r="AV703" s="10">
        <f>IFERROR(VLOOKUP(AU703,PROGRAMAS!G2:I24,2,0), )</f>
        <v>0</v>
      </c>
      <c r="DA703" s="10" t="s">
        <v>1197</v>
      </c>
      <c r="DB703" s="122" t="s">
        <v>5734</v>
      </c>
      <c r="DC703" s="122" t="s">
        <v>4999</v>
      </c>
    </row>
    <row r="704" spans="1:107" ht="16.5" customHeight="1">
      <c r="A704" s="119" t="s">
        <v>1662</v>
      </c>
      <c r="B704" s="10">
        <v>2020</v>
      </c>
      <c r="C704" s="16" t="s">
        <v>5735</v>
      </c>
      <c r="D704" s="16" t="s">
        <v>5735</v>
      </c>
      <c r="E704" s="271" t="s">
        <v>5736</v>
      </c>
      <c r="G704" s="10" t="s">
        <v>2063</v>
      </c>
      <c r="H704" s="10" t="s">
        <v>118</v>
      </c>
      <c r="I704" s="10" t="s">
        <v>2064</v>
      </c>
      <c r="J704" s="10" t="s">
        <v>5737</v>
      </c>
      <c r="K704" s="10" t="s">
        <v>5738</v>
      </c>
      <c r="L704" s="10" t="str">
        <f t="shared" si="75"/>
        <v>INSTITUTO DISTRITAL DE LAS ARTES  IDARTES___</v>
      </c>
      <c r="M704" s="10" t="s">
        <v>1849</v>
      </c>
      <c r="N704" s="93">
        <v>899999061</v>
      </c>
      <c r="Q704" s="10" t="s">
        <v>1850</v>
      </c>
      <c r="T704" s="10"/>
      <c r="U704" s="10"/>
      <c r="V704" s="22"/>
      <c r="W704" s="10"/>
      <c r="X704" s="10"/>
      <c r="Y704" s="10"/>
      <c r="Z704" s="22">
        <v>3795750</v>
      </c>
      <c r="AA704" s="22"/>
      <c r="AD704" s="99">
        <v>44071</v>
      </c>
      <c r="AE704" s="108">
        <v>44071</v>
      </c>
      <c r="AH704" s="2">
        <f t="shared" si="76"/>
        <v>0</v>
      </c>
      <c r="AI704" s="113"/>
      <c r="AT704" s="10">
        <f>IFERROR(VLOOKUP(AS704,PROGRAMAS!B2:C59,2,0), )</f>
        <v>0</v>
      </c>
      <c r="AV704" s="10">
        <f>IFERROR(VLOOKUP(AU704,PROGRAMAS!G2:I24,2,0), )</f>
        <v>0</v>
      </c>
      <c r="DA704" s="10" t="s">
        <v>1197</v>
      </c>
      <c r="DB704" s="122" t="s">
        <v>5734</v>
      </c>
      <c r="DC704" s="122" t="s">
        <v>4999</v>
      </c>
    </row>
    <row r="705" spans="1:107" ht="16.5" customHeight="1">
      <c r="A705" s="119" t="s">
        <v>1673</v>
      </c>
      <c r="B705" s="10">
        <v>2020</v>
      </c>
      <c r="C705" s="16" t="s">
        <v>5739</v>
      </c>
      <c r="D705" s="16" t="s">
        <v>5740</v>
      </c>
      <c r="E705" s="18" t="s">
        <v>5741</v>
      </c>
      <c r="G705" s="10" t="s">
        <v>2063</v>
      </c>
      <c r="H705" s="10" t="s">
        <v>118</v>
      </c>
      <c r="I705" s="10" t="s">
        <v>2064</v>
      </c>
      <c r="J705" s="10" t="s">
        <v>5742</v>
      </c>
      <c r="K705" s="10" t="s">
        <v>5743</v>
      </c>
      <c r="L705" s="10" t="str">
        <f t="shared" si="75"/>
        <v>SECRETARIA DISTRITAL DE SALUD,SUBRED NORTE, SUR,OCCIDENTE Y CENTRO ORIENTE___</v>
      </c>
      <c r="M705" s="10" t="s">
        <v>1849</v>
      </c>
      <c r="N705" s="93">
        <v>899999061</v>
      </c>
      <c r="Q705" s="10" t="s">
        <v>1850</v>
      </c>
      <c r="T705" s="10"/>
      <c r="U705" s="10"/>
      <c r="V705" s="22"/>
      <c r="W705" s="10"/>
      <c r="X705" s="10"/>
      <c r="Y705" s="10"/>
      <c r="Z705" s="22">
        <v>3649515</v>
      </c>
      <c r="AA705" s="22"/>
      <c r="AD705" s="99">
        <v>44075</v>
      </c>
      <c r="AE705" s="108">
        <v>44069</v>
      </c>
      <c r="AH705" s="2">
        <f t="shared" si="76"/>
        <v>0</v>
      </c>
      <c r="AI705" s="113"/>
      <c r="AT705" s="10">
        <f>IFERROR(VLOOKUP(AS705,PROGRAMAS!B2:C59,2,0), )</f>
        <v>0</v>
      </c>
      <c r="AV705" s="10">
        <f>IFERROR(VLOOKUP(AU705,PROGRAMAS!G2:I24,2,0), )</f>
        <v>0</v>
      </c>
      <c r="DA705" s="10" t="s">
        <v>929</v>
      </c>
      <c r="DB705" s="122" t="s">
        <v>5744</v>
      </c>
      <c r="DC705" s="122" t="s">
        <v>4999</v>
      </c>
    </row>
    <row r="706" spans="1:107" ht="16.5" customHeight="1">
      <c r="A706" s="119" t="s">
        <v>1682</v>
      </c>
      <c r="B706" s="10">
        <v>2020</v>
      </c>
      <c r="C706" s="16" t="s">
        <v>5745</v>
      </c>
      <c r="D706" s="16" t="s">
        <v>5746</v>
      </c>
      <c r="E706" s="90" t="s">
        <v>5747</v>
      </c>
      <c r="G706" s="10" t="s">
        <v>2063</v>
      </c>
      <c r="H706" s="10" t="s">
        <v>118</v>
      </c>
      <c r="I706" s="10" t="s">
        <v>2064</v>
      </c>
      <c r="J706" s="10" t="s">
        <v>5748</v>
      </c>
      <c r="K706" s="10" t="s">
        <v>5749</v>
      </c>
      <c r="L706" s="10" t="str">
        <f t="shared" si="75"/>
        <v>SUBRED INTEGRADA DE SERVICIOS DE SALUD DEL NORTE___</v>
      </c>
      <c r="M706" s="10" t="s">
        <v>1849</v>
      </c>
      <c r="N706" s="93">
        <v>900971006</v>
      </c>
      <c r="Q706" s="10" t="s">
        <v>1850</v>
      </c>
      <c r="T706" s="10"/>
      <c r="U706" s="10"/>
      <c r="V706" s="22"/>
      <c r="W706" s="10"/>
      <c r="X706" s="10"/>
      <c r="Y706" s="10"/>
      <c r="Z706" s="22">
        <v>4431790</v>
      </c>
      <c r="AA706" s="22"/>
      <c r="AD706" s="99">
        <v>44076</v>
      </c>
      <c r="AE706" s="108">
        <v>44078</v>
      </c>
      <c r="AH706" s="2">
        <f t="shared" si="76"/>
        <v>0</v>
      </c>
      <c r="AI706" s="113">
        <v>441662793</v>
      </c>
      <c r="AT706" s="10">
        <f>IFERROR(VLOOKUP(AS706,PROGRAMAS!B2:C59,2,0), )</f>
        <v>0</v>
      </c>
      <c r="AV706" s="10">
        <f>IFERROR(VLOOKUP(AU706,PROGRAMAS!G2:I24,2,0), )</f>
        <v>0</v>
      </c>
      <c r="DA706" s="10" t="s">
        <v>929</v>
      </c>
      <c r="DB706" s="122" t="s">
        <v>5744</v>
      </c>
      <c r="DC706" s="122" t="s">
        <v>4999</v>
      </c>
    </row>
    <row r="707" spans="1:107" ht="16.5" customHeight="1">
      <c r="A707" s="119" t="s">
        <v>1691</v>
      </c>
      <c r="B707" s="10">
        <v>2020</v>
      </c>
      <c r="C707" s="16" t="s">
        <v>5750</v>
      </c>
      <c r="D707" s="16" t="s">
        <v>5751</v>
      </c>
      <c r="E707" s="90" t="s">
        <v>5752</v>
      </c>
      <c r="G707" s="10" t="s">
        <v>1987</v>
      </c>
      <c r="H707" s="10" t="s">
        <v>118</v>
      </c>
      <c r="I707" s="10" t="s">
        <v>2064</v>
      </c>
      <c r="J707" s="10" t="s">
        <v>5753</v>
      </c>
      <c r="K707" s="10" t="s">
        <v>5754</v>
      </c>
      <c r="L707" s="10" t="str">
        <f t="shared" si="75"/>
        <v>COMPENSAR CAJA DE COMPENSACION FAMILIAR___</v>
      </c>
      <c r="M707" s="10" t="s">
        <v>1849</v>
      </c>
      <c r="N707" s="93">
        <v>860066942</v>
      </c>
      <c r="Q707" s="10" t="s">
        <v>1850</v>
      </c>
      <c r="T707" s="10"/>
      <c r="U707" s="10"/>
      <c r="V707" s="22"/>
      <c r="W707" s="10"/>
      <c r="X707" s="10"/>
      <c r="Y707" s="10"/>
      <c r="Z707" s="22">
        <v>4441234</v>
      </c>
      <c r="AA707" s="22"/>
      <c r="AD707" s="99">
        <v>44075</v>
      </c>
      <c r="AE707" s="108">
        <v>44076</v>
      </c>
      <c r="AH707" s="2">
        <f t="shared" si="76"/>
        <v>0</v>
      </c>
      <c r="AI707" s="113"/>
      <c r="AT707" s="10">
        <f>IFERROR(VLOOKUP(AS707,PROGRAMAS!B2:C59,2,0), )</f>
        <v>0</v>
      </c>
      <c r="AV707" s="10">
        <f>IFERROR(VLOOKUP(AU707,PROGRAMAS!G2:I24,2,0), )</f>
        <v>0</v>
      </c>
      <c r="DA707" s="10" t="s">
        <v>5755</v>
      </c>
      <c r="DB707" s="122" t="s">
        <v>5756</v>
      </c>
      <c r="DC707" s="122" t="s">
        <v>5757</v>
      </c>
    </row>
    <row r="708" spans="1:107" ht="16.5" customHeight="1">
      <c r="A708" s="119" t="s">
        <v>1700</v>
      </c>
      <c r="B708" s="10">
        <v>2020</v>
      </c>
      <c r="C708" s="16" t="s">
        <v>5758</v>
      </c>
      <c r="D708" s="16" t="s">
        <v>5759</v>
      </c>
      <c r="E708" s="18" t="s">
        <v>5760</v>
      </c>
      <c r="G708" s="10" t="s">
        <v>1987</v>
      </c>
      <c r="H708" s="10" t="s">
        <v>118</v>
      </c>
      <c r="I708" s="10" t="s">
        <v>119</v>
      </c>
      <c r="J708" s="10" t="s">
        <v>5761</v>
      </c>
      <c r="K708" s="10" t="s">
        <v>1594</v>
      </c>
      <c r="L708" s="10" t="str">
        <f t="shared" si="75"/>
        <v>ANDRES MAURICIO RODRIGUEZ___</v>
      </c>
      <c r="M708" s="10" t="s">
        <v>122</v>
      </c>
      <c r="N708" s="93">
        <v>79693764</v>
      </c>
      <c r="Q708" s="10" t="s">
        <v>124</v>
      </c>
      <c r="T708" s="10"/>
      <c r="U708" s="10"/>
      <c r="V708" s="22"/>
      <c r="W708" s="10"/>
      <c r="X708" s="10"/>
      <c r="Y708" s="10"/>
      <c r="Z708" s="22">
        <v>3112529136</v>
      </c>
      <c r="AA708" s="22"/>
      <c r="AD708" s="99">
        <v>44082</v>
      </c>
      <c r="AE708" s="108">
        <v>44083</v>
      </c>
      <c r="AH708" s="2">
        <f t="shared" si="76"/>
        <v>0</v>
      </c>
      <c r="AI708" s="113">
        <v>15680000</v>
      </c>
      <c r="AT708" s="10">
        <f>IFERROR(VLOOKUP(AS708,PROGRAMAS!B2:C59,2,0), )</f>
        <v>0</v>
      </c>
      <c r="AV708" s="10">
        <f>IFERROR(VLOOKUP(AU708,PROGRAMAS!G2:I24,2,0), )</f>
        <v>0</v>
      </c>
      <c r="DA708" s="10" t="s">
        <v>148</v>
      </c>
      <c r="DB708" s="122" t="s">
        <v>5762</v>
      </c>
      <c r="DC708" s="122" t="s">
        <v>4685</v>
      </c>
    </row>
    <row r="709" spans="1:107" ht="16.5" customHeight="1">
      <c r="A709" s="119" t="s">
        <v>1711</v>
      </c>
      <c r="B709" s="10">
        <v>2020</v>
      </c>
      <c r="C709" s="16" t="s">
        <v>5763</v>
      </c>
      <c r="D709" s="16" t="s">
        <v>5764</v>
      </c>
      <c r="E709" s="18" t="s">
        <v>5765</v>
      </c>
      <c r="G709" s="10" t="s">
        <v>1987</v>
      </c>
      <c r="H709" s="10" t="s">
        <v>118</v>
      </c>
      <c r="I709" s="10" t="s">
        <v>119</v>
      </c>
      <c r="J709" s="10" t="s">
        <v>5766</v>
      </c>
      <c r="K709" s="10" t="s">
        <v>3461</v>
      </c>
      <c r="L709" s="10" t="str">
        <f t="shared" si="75"/>
        <v>JORGE CAMILO RUANO CANCHALA___</v>
      </c>
      <c r="M709" s="10" t="s">
        <v>122</v>
      </c>
      <c r="N709" s="93">
        <v>1085294870</v>
      </c>
      <c r="Q709" s="10" t="s">
        <v>124</v>
      </c>
      <c r="T709" s="10"/>
      <c r="U709" s="10"/>
      <c r="V709" s="22"/>
      <c r="W709" s="10"/>
      <c r="X709" s="10"/>
      <c r="Y709" s="10"/>
      <c r="Z709" s="22">
        <v>3168250816</v>
      </c>
      <c r="AA709" s="22"/>
      <c r="AD709" s="99">
        <v>44091</v>
      </c>
      <c r="AE709" s="108">
        <v>44091</v>
      </c>
      <c r="AH709" s="2">
        <f t="shared" si="76"/>
        <v>0</v>
      </c>
      <c r="AI709" s="113">
        <v>15450000</v>
      </c>
      <c r="AT709" s="10">
        <f>IFERROR(VLOOKUP(AS709,PROGRAMAS!B2:C59,2,0), )</f>
        <v>0</v>
      </c>
      <c r="AV709" s="10">
        <f>IFERROR(VLOOKUP(AU709,PROGRAMAS!G2:I24,2,0), )</f>
        <v>0</v>
      </c>
    </row>
    <row r="710" spans="1:107" ht="16.5" customHeight="1">
      <c r="A710" s="119" t="s">
        <v>1720</v>
      </c>
      <c r="B710" s="10">
        <v>2020</v>
      </c>
      <c r="C710" s="16" t="s">
        <v>5767</v>
      </c>
      <c r="D710" s="16" t="s">
        <v>5768</v>
      </c>
      <c r="E710" s="18" t="s">
        <v>5769</v>
      </c>
      <c r="G710" s="10" t="s">
        <v>1987</v>
      </c>
      <c r="H710" s="10" t="s">
        <v>118</v>
      </c>
      <c r="I710" s="10" t="s">
        <v>119</v>
      </c>
      <c r="J710" s="10" t="s">
        <v>5770</v>
      </c>
      <c r="K710" s="10" t="s">
        <v>5771</v>
      </c>
      <c r="L710" s="10" t="str">
        <f t="shared" si="75"/>
        <v>CECILIA SOSA GOMEZ___</v>
      </c>
      <c r="M710" s="10" t="s">
        <v>122</v>
      </c>
      <c r="N710" s="93">
        <v>51920607</v>
      </c>
      <c r="Q710" s="10" t="s">
        <v>124</v>
      </c>
      <c r="T710" s="10"/>
      <c r="U710" s="10"/>
      <c r="V710" s="22"/>
      <c r="W710" s="10"/>
      <c r="X710" s="10"/>
      <c r="Y710" s="10"/>
      <c r="Z710" s="22">
        <v>3108837257</v>
      </c>
      <c r="AA710" s="22"/>
      <c r="AD710" s="99">
        <v>44099</v>
      </c>
      <c r="AE710" s="108">
        <v>44102</v>
      </c>
      <c r="AH710" s="2">
        <f t="shared" si="76"/>
        <v>0</v>
      </c>
      <c r="AI710" s="113">
        <v>13484800</v>
      </c>
      <c r="AT710" s="10">
        <f>IFERROR(VLOOKUP(AS710,PROGRAMAS!B2:C59,2,0), )</f>
        <v>0</v>
      </c>
      <c r="AV710" s="10">
        <f>IFERROR(VLOOKUP(AU710,PROGRAMAS!G2:I24,2,0), )</f>
        <v>0</v>
      </c>
    </row>
    <row r="711" spans="1:107" ht="16.5" customHeight="1">
      <c r="A711" s="119" t="s">
        <v>1726</v>
      </c>
      <c r="B711" s="10">
        <v>2020</v>
      </c>
      <c r="C711" s="16" t="s">
        <v>5772</v>
      </c>
      <c r="D711" s="16" t="s">
        <v>5773</v>
      </c>
      <c r="E711" s="18" t="s">
        <v>5774</v>
      </c>
      <c r="G711" s="10" t="s">
        <v>1987</v>
      </c>
      <c r="H711" s="10" t="s">
        <v>118</v>
      </c>
      <c r="I711" s="10" t="s">
        <v>119</v>
      </c>
      <c r="J711" s="10" t="s">
        <v>5775</v>
      </c>
      <c r="K711" s="10" t="s">
        <v>352</v>
      </c>
      <c r="L711" s="10" t="str">
        <f t="shared" si="75"/>
        <v>JORGE LEONARDO RENDON ARAQUE___</v>
      </c>
      <c r="M711" s="10" t="s">
        <v>122</v>
      </c>
      <c r="N711" s="93">
        <v>1030561415</v>
      </c>
      <c r="Q711" s="10" t="s">
        <v>124</v>
      </c>
      <c r="T711" s="10"/>
      <c r="U711" s="10"/>
      <c r="V711" s="22"/>
      <c r="W711" s="10"/>
      <c r="X711" s="10"/>
      <c r="Y711" s="10"/>
      <c r="Z711" s="22">
        <v>3114897135</v>
      </c>
      <c r="AA711" s="22"/>
      <c r="AD711" s="99">
        <v>44007</v>
      </c>
      <c r="AE711" s="108">
        <v>44102</v>
      </c>
      <c r="AH711" s="2">
        <f t="shared" si="76"/>
        <v>0</v>
      </c>
      <c r="AI711" s="113">
        <v>6000000</v>
      </c>
      <c r="AT711" s="10">
        <f>IFERROR(VLOOKUP(AS711,PROGRAMAS!B2:C59,2,0), )</f>
        <v>0</v>
      </c>
      <c r="AV711" s="10">
        <f>IFERROR(VLOOKUP(AU711,PROGRAMAS!G2:I24,2,0), )</f>
        <v>0</v>
      </c>
    </row>
    <row r="712" spans="1:107" ht="16.5" customHeight="1">
      <c r="A712" s="119" t="s">
        <v>1734</v>
      </c>
      <c r="B712" s="10">
        <v>2020</v>
      </c>
      <c r="C712" s="16" t="s">
        <v>5776</v>
      </c>
      <c r="D712" s="16" t="s">
        <v>5776</v>
      </c>
      <c r="E712" s="18" t="s">
        <v>5777</v>
      </c>
      <c r="G712" s="10" t="s">
        <v>1987</v>
      </c>
      <c r="H712" s="10" t="s">
        <v>118</v>
      </c>
      <c r="I712" s="10" t="s">
        <v>119</v>
      </c>
      <c r="J712" s="10" t="s">
        <v>5778</v>
      </c>
      <c r="K712" s="10" t="s">
        <v>5779</v>
      </c>
      <c r="L712" s="10" t="str">
        <f t="shared" si="75"/>
        <v>NANCY JOHANA MONSALVA BERNAL___</v>
      </c>
      <c r="M712" s="10" t="s">
        <v>122</v>
      </c>
      <c r="N712" s="93">
        <v>53097419</v>
      </c>
      <c r="Q712" s="10" t="s">
        <v>124</v>
      </c>
      <c r="T712" s="10"/>
      <c r="U712" s="10"/>
      <c r="V712" s="22"/>
      <c r="W712" s="10"/>
      <c r="X712" s="10"/>
      <c r="Y712" s="10"/>
      <c r="Z712" s="22">
        <v>3144105800</v>
      </c>
      <c r="AA712" s="22"/>
      <c r="AD712" s="99">
        <v>44123</v>
      </c>
      <c r="AE712" s="108">
        <v>44125</v>
      </c>
      <c r="AH712" s="2">
        <f t="shared" si="76"/>
        <v>0</v>
      </c>
      <c r="AI712" s="113">
        <v>4733333</v>
      </c>
      <c r="AT712" s="10">
        <f>IFERROR(VLOOKUP(AS712,PROGRAMAS!B2:C59,2,0), )</f>
        <v>0</v>
      </c>
      <c r="AV712" s="10">
        <f>IFERROR(VLOOKUP(AU712,PROGRAMAS!G2:I24,2,0), )</f>
        <v>0</v>
      </c>
    </row>
    <row r="713" spans="1:107" ht="16.5" customHeight="1">
      <c r="A713" s="119" t="s">
        <v>1740</v>
      </c>
      <c r="B713" s="10">
        <v>2020</v>
      </c>
      <c r="C713" s="16" t="s">
        <v>5780</v>
      </c>
      <c r="D713" s="16" t="s">
        <v>5780</v>
      </c>
      <c r="E713" s="18" t="s">
        <v>5781</v>
      </c>
      <c r="G713" s="10" t="s">
        <v>1987</v>
      </c>
      <c r="H713" s="10" t="s">
        <v>118</v>
      </c>
      <c r="I713" s="10" t="s">
        <v>119</v>
      </c>
      <c r="J713" s="10" t="s">
        <v>5782</v>
      </c>
      <c r="K713" s="10" t="s">
        <v>3293</v>
      </c>
      <c r="L713" s="10" t="str">
        <f t="shared" si="75"/>
        <v>MARIA ALEJANDRA LOPEZ GUZMAN___</v>
      </c>
      <c r="M713" s="10" t="s">
        <v>122</v>
      </c>
      <c r="N713" s="93">
        <v>52454980</v>
      </c>
      <c r="Q713" s="10" t="s">
        <v>124</v>
      </c>
      <c r="T713" s="10"/>
      <c r="U713" s="10"/>
      <c r="V713" s="22"/>
      <c r="W713" s="10"/>
      <c r="X713" s="10"/>
      <c r="Y713" s="10"/>
      <c r="Z713" s="22">
        <v>3117852367</v>
      </c>
      <c r="AA713" s="22"/>
      <c r="AD713" s="99">
        <v>44099</v>
      </c>
      <c r="AE713" s="108">
        <v>44102</v>
      </c>
      <c r="AH713" s="2">
        <f t="shared" si="76"/>
        <v>0</v>
      </c>
      <c r="AI713" s="113">
        <v>13500000</v>
      </c>
      <c r="AT713" s="10">
        <f>IFERROR(VLOOKUP(AS713,PROGRAMAS!B2:C59,2,0), )</f>
        <v>0</v>
      </c>
      <c r="AV713" s="10">
        <f>IFERROR(VLOOKUP(AU713,PROGRAMAS!G2:I24,2,0), )</f>
        <v>0</v>
      </c>
    </row>
    <row r="714" spans="1:107" ht="16.5" customHeight="1">
      <c r="A714" s="119" t="s">
        <v>1745</v>
      </c>
      <c r="B714" s="10">
        <v>2020</v>
      </c>
      <c r="C714" s="16" t="s">
        <v>5783</v>
      </c>
      <c r="D714" s="16" t="s">
        <v>5784</v>
      </c>
      <c r="E714" s="18" t="s">
        <v>5785</v>
      </c>
      <c r="G714" s="10" t="s">
        <v>1987</v>
      </c>
      <c r="H714" s="10" t="s">
        <v>118</v>
      </c>
      <c r="I714" s="10" t="s">
        <v>119</v>
      </c>
      <c r="J714" s="10" t="s">
        <v>5786</v>
      </c>
      <c r="K714" s="10" t="s">
        <v>5787</v>
      </c>
      <c r="L714" s="10" t="str">
        <f t="shared" si="75"/>
        <v>CESAR LEONARDO ARDILA PINILLA / CESION A FRANCISCO JAVIER GRANADOS GUTIERREZ___</v>
      </c>
      <c r="M714" s="10" t="s">
        <v>122</v>
      </c>
      <c r="N714" s="93">
        <v>79798773</v>
      </c>
      <c r="Q714" s="10" t="s">
        <v>124</v>
      </c>
      <c r="T714" s="10"/>
      <c r="U714" s="10"/>
      <c r="V714" s="22"/>
      <c r="W714" s="10"/>
      <c r="X714" s="10"/>
      <c r="Y714" s="10"/>
      <c r="Z714" s="22">
        <v>3134682621</v>
      </c>
      <c r="AA714" s="22"/>
      <c r="AD714" s="99">
        <v>44123</v>
      </c>
      <c r="AE714" s="108">
        <v>44123</v>
      </c>
      <c r="AH714" s="2">
        <f t="shared" si="76"/>
        <v>0</v>
      </c>
      <c r="AI714" s="113">
        <v>12000000</v>
      </c>
      <c r="AT714" s="10">
        <f>IFERROR(VLOOKUP(AS714,PROGRAMAS!B2:C59,2,0), )</f>
        <v>0</v>
      </c>
      <c r="AV714" s="10">
        <f>IFERROR(VLOOKUP(AU714,PROGRAMAS!G2:I24,2,0), )</f>
        <v>0</v>
      </c>
    </row>
    <row r="715" spans="1:107" ht="16.5" customHeight="1">
      <c r="A715" s="119" t="s">
        <v>1751</v>
      </c>
      <c r="B715" s="10">
        <v>2020</v>
      </c>
      <c r="C715" s="16" t="s">
        <v>5788</v>
      </c>
      <c r="D715" s="16" t="s">
        <v>5789</v>
      </c>
      <c r="E715" s="18" t="s">
        <v>5790</v>
      </c>
      <c r="G715" s="10" t="s">
        <v>1987</v>
      </c>
      <c r="H715" s="10" t="s">
        <v>118</v>
      </c>
      <c r="I715" s="10" t="s">
        <v>119</v>
      </c>
      <c r="J715" s="10" t="s">
        <v>5347</v>
      </c>
      <c r="K715" s="10" t="s">
        <v>5401</v>
      </c>
      <c r="L715" s="10" t="str">
        <f t="shared" si="75"/>
        <v>KAREN GIULIANA JARA RIVEROS___</v>
      </c>
      <c r="M715" s="10" t="s">
        <v>122</v>
      </c>
      <c r="N715" s="93">
        <v>1018407386</v>
      </c>
      <c r="Q715" s="10" t="s">
        <v>124</v>
      </c>
      <c r="T715" s="10"/>
      <c r="U715" s="10"/>
      <c r="V715" s="22"/>
      <c r="W715" s="10"/>
      <c r="X715" s="10"/>
      <c r="Y715" s="10"/>
      <c r="Z715" s="22">
        <v>3124295039</v>
      </c>
      <c r="AA715" s="22"/>
      <c r="AD715" s="99">
        <v>44124</v>
      </c>
      <c r="AE715" s="108">
        <v>44124</v>
      </c>
      <c r="AH715" s="2">
        <f t="shared" si="76"/>
        <v>0</v>
      </c>
      <c r="AI715" s="113">
        <v>10650000</v>
      </c>
      <c r="AT715" s="10">
        <f>IFERROR(VLOOKUP(AS715,PROGRAMAS!B2:C59,2,0), )</f>
        <v>0</v>
      </c>
      <c r="AV715" s="10">
        <f>IFERROR(VLOOKUP(AU715,PROGRAMAS!G2:I24,2,0), )</f>
        <v>0</v>
      </c>
    </row>
    <row r="716" spans="1:107" ht="16.5" customHeight="1">
      <c r="A716" s="119" t="s">
        <v>1761</v>
      </c>
      <c r="B716" s="10">
        <v>2020</v>
      </c>
      <c r="C716" s="16" t="s">
        <v>5791</v>
      </c>
      <c r="D716" s="16" t="s">
        <v>5791</v>
      </c>
      <c r="E716" s="18" t="s">
        <v>5792</v>
      </c>
      <c r="G716" s="10" t="s">
        <v>1987</v>
      </c>
      <c r="H716" s="10" t="s">
        <v>118</v>
      </c>
      <c r="I716" s="10" t="s">
        <v>119</v>
      </c>
      <c r="J716" s="10" t="s">
        <v>5793</v>
      </c>
      <c r="K716" s="10" t="s">
        <v>5794</v>
      </c>
      <c r="L716" s="10" t="str">
        <f t="shared" si="75"/>
        <v>JULIAN FELIPE MARTINEZ GARCIA___</v>
      </c>
      <c r="M716" s="10" t="s">
        <v>122</v>
      </c>
      <c r="N716" s="93">
        <v>1023922989</v>
      </c>
      <c r="Q716" s="10" t="s">
        <v>124</v>
      </c>
      <c r="T716" s="10"/>
      <c r="U716" s="10"/>
      <c r="V716" s="22"/>
      <c r="W716" s="10"/>
      <c r="X716" s="10"/>
      <c r="Y716" s="10"/>
      <c r="Z716" s="22">
        <v>3226515523</v>
      </c>
      <c r="AA716" s="22"/>
      <c r="AD716" s="99">
        <v>44126</v>
      </c>
      <c r="AE716" s="108">
        <v>44127</v>
      </c>
      <c r="AH716" s="2">
        <f t="shared" si="76"/>
        <v>0</v>
      </c>
      <c r="AI716" s="113">
        <v>11333333</v>
      </c>
      <c r="AT716" s="10">
        <f>IFERROR(VLOOKUP(AS716,PROGRAMAS!B2:C59,2,0), )</f>
        <v>0</v>
      </c>
      <c r="AV716" s="10">
        <f>IFERROR(VLOOKUP(AU716,PROGRAMAS!G2:I24,2,0), )</f>
        <v>0</v>
      </c>
    </row>
    <row r="717" spans="1:107" ht="16.5" customHeight="1">
      <c r="A717" s="119" t="s">
        <v>1773</v>
      </c>
      <c r="B717" s="10">
        <v>2020</v>
      </c>
      <c r="C717" s="16" t="s">
        <v>5795</v>
      </c>
      <c r="D717" s="16" t="s">
        <v>5796</v>
      </c>
      <c r="E717" s="18" t="s">
        <v>5797</v>
      </c>
      <c r="G717" s="10" t="s">
        <v>1987</v>
      </c>
      <c r="H717" s="10" t="s">
        <v>118</v>
      </c>
      <c r="I717" s="10" t="s">
        <v>119</v>
      </c>
      <c r="J717" s="10" t="s">
        <v>5798</v>
      </c>
      <c r="K717" s="10" t="s">
        <v>5799</v>
      </c>
      <c r="L717" s="10" t="str">
        <f t="shared" si="75"/>
        <v>HORACIO SANATANA CAICEDO___</v>
      </c>
      <c r="M717" s="10" t="s">
        <v>122</v>
      </c>
      <c r="N717" s="93">
        <v>79317340</v>
      </c>
      <c r="Q717" s="10" t="s">
        <v>124</v>
      </c>
      <c r="T717" s="10"/>
      <c r="U717" s="10"/>
      <c r="V717" s="22"/>
      <c r="W717" s="10"/>
      <c r="X717" s="10"/>
      <c r="Y717" s="10"/>
      <c r="Z717" s="22">
        <v>3107781659</v>
      </c>
      <c r="AA717" s="22"/>
      <c r="AD717" s="99">
        <v>44146</v>
      </c>
      <c r="AE717" s="108">
        <v>44146</v>
      </c>
      <c r="AH717" s="2">
        <f t="shared" si="76"/>
        <v>0</v>
      </c>
      <c r="AI717" s="113">
        <v>750000</v>
      </c>
      <c r="AT717" s="10">
        <f>IFERROR(VLOOKUP(AS717,PROGRAMAS!B2:C59,2,0), )</f>
        <v>0</v>
      </c>
      <c r="AV717" s="10">
        <f>IFERROR(VLOOKUP(AU717,PROGRAMAS!G2:I24,2,0), )</f>
        <v>0</v>
      </c>
    </row>
    <row r="718" spans="1:107" ht="16.5" customHeight="1">
      <c r="A718" s="119" t="s">
        <v>1781</v>
      </c>
      <c r="B718" s="10">
        <v>2020</v>
      </c>
      <c r="C718" s="16" t="s">
        <v>5800</v>
      </c>
      <c r="D718" s="16" t="s">
        <v>5801</v>
      </c>
      <c r="E718" s="18" t="s">
        <v>5802</v>
      </c>
      <c r="G718" s="10" t="s">
        <v>1927</v>
      </c>
      <c r="H718" s="10" t="s">
        <v>1882</v>
      </c>
      <c r="I718" s="10" t="s">
        <v>1883</v>
      </c>
      <c r="J718" s="10" t="s">
        <v>5803</v>
      </c>
      <c r="K718" s="10" t="s">
        <v>5804</v>
      </c>
      <c r="L718" s="10" t="str">
        <f t="shared" si="75"/>
        <v>LIBERTY SEGUROS___</v>
      </c>
      <c r="M718" s="10" t="s">
        <v>1849</v>
      </c>
      <c r="N718" s="93" t="s">
        <v>5805</v>
      </c>
      <c r="Q718" s="10" t="s">
        <v>1850</v>
      </c>
      <c r="T718" s="10"/>
      <c r="U718" s="10"/>
      <c r="V718" s="22"/>
      <c r="W718" s="10"/>
      <c r="X718" s="10"/>
      <c r="Y718" s="10"/>
      <c r="Z718" s="22">
        <v>3077050</v>
      </c>
      <c r="AA718" s="22"/>
      <c r="AD718" s="99">
        <v>44128</v>
      </c>
      <c r="AE718" s="108">
        <v>44131</v>
      </c>
      <c r="AH718" s="2">
        <f t="shared" si="76"/>
        <v>0</v>
      </c>
      <c r="AI718" s="113">
        <v>11737958</v>
      </c>
      <c r="AT718" s="10">
        <f>IFERROR(VLOOKUP(AS718,PROGRAMAS!B2:C59,2,0), )</f>
        <v>0</v>
      </c>
      <c r="AV718" s="10">
        <f>IFERROR(VLOOKUP(AU718,PROGRAMAS!G2:I24,2,0), )</f>
        <v>0</v>
      </c>
    </row>
    <row r="719" spans="1:107" ht="16.5" customHeight="1">
      <c r="A719" s="119" t="s">
        <v>1793</v>
      </c>
      <c r="B719" s="10">
        <v>2020</v>
      </c>
      <c r="C719" s="16" t="s">
        <v>5806</v>
      </c>
      <c r="D719" s="16" t="s">
        <v>5807</v>
      </c>
      <c r="E719" s="18" t="s">
        <v>5808</v>
      </c>
      <c r="G719" s="10" t="s">
        <v>1987</v>
      </c>
      <c r="H719" s="10" t="s">
        <v>118</v>
      </c>
      <c r="I719" s="10" t="s">
        <v>119</v>
      </c>
      <c r="J719" s="10" t="s">
        <v>5809</v>
      </c>
      <c r="K719" s="10" t="s">
        <v>3653</v>
      </c>
      <c r="L719" s="10" t="str">
        <f t="shared" si="75"/>
        <v>MAGDA SOFIA HERNANDEZ SOTO___</v>
      </c>
      <c r="M719" s="10" t="s">
        <v>122</v>
      </c>
      <c r="N719" s="93">
        <v>1085271945</v>
      </c>
      <c r="Q719" s="10" t="s">
        <v>124</v>
      </c>
      <c r="T719" s="10"/>
      <c r="U719" s="10"/>
      <c r="V719" s="22"/>
      <c r="W719" s="10"/>
      <c r="X719" s="10"/>
      <c r="Y719" s="10"/>
      <c r="Z719" s="22">
        <v>3155401345</v>
      </c>
      <c r="AA719" s="22"/>
      <c r="AD719" s="99">
        <v>44132</v>
      </c>
      <c r="AE719" s="108">
        <v>44134</v>
      </c>
      <c r="AH719" s="2">
        <f t="shared" si="76"/>
        <v>0</v>
      </c>
      <c r="AI719" s="113">
        <v>8849400</v>
      </c>
      <c r="AT719" s="10">
        <f>IFERROR(VLOOKUP(AS719,PROGRAMAS!B2:C59,2,0), )</f>
        <v>0</v>
      </c>
      <c r="AV719" s="10">
        <f>IFERROR(VLOOKUP(AU719,PROGRAMAS!G2:I24,2,0), )</f>
        <v>0</v>
      </c>
    </row>
    <row r="720" spans="1:107" ht="16.5" customHeight="1">
      <c r="A720" s="119" t="s">
        <v>1803</v>
      </c>
      <c r="B720" s="10">
        <v>2020</v>
      </c>
      <c r="C720" s="16" t="s">
        <v>5810</v>
      </c>
      <c r="D720" s="16" t="s">
        <v>5810</v>
      </c>
      <c r="E720" s="18" t="s">
        <v>5811</v>
      </c>
      <c r="G720" s="10" t="s">
        <v>1987</v>
      </c>
      <c r="H720" s="10" t="s">
        <v>118</v>
      </c>
      <c r="I720" s="10" t="s">
        <v>119</v>
      </c>
      <c r="J720" s="10" t="s">
        <v>5812</v>
      </c>
      <c r="K720" s="10" t="s">
        <v>970</v>
      </c>
      <c r="L720" s="10" t="str">
        <f t="shared" si="75"/>
        <v>DIEGO ALEJANDRO CASTELLANOS CASTILLO___</v>
      </c>
      <c r="M720" s="10" t="s">
        <v>122</v>
      </c>
      <c r="N720" s="93">
        <v>1024470372</v>
      </c>
      <c r="Q720" s="10" t="s">
        <v>124</v>
      </c>
      <c r="T720" s="10"/>
      <c r="U720" s="10"/>
      <c r="V720" s="22"/>
      <c r="W720" s="10"/>
      <c r="X720" s="10"/>
      <c r="Y720" s="10"/>
      <c r="Z720" s="22">
        <v>3023749418</v>
      </c>
      <c r="AA720" s="22"/>
      <c r="AD720" s="99">
        <v>44134</v>
      </c>
      <c r="AE720" s="108">
        <v>44134</v>
      </c>
      <c r="AH720" s="2">
        <f t="shared" si="76"/>
        <v>0</v>
      </c>
      <c r="AI720" s="113">
        <v>4066667</v>
      </c>
      <c r="AT720" s="10">
        <f>IFERROR(VLOOKUP(AS720,PROGRAMAS!B2:C59,2,0), )</f>
        <v>0</v>
      </c>
      <c r="AV720" s="10">
        <f>IFERROR(VLOOKUP(AU720,PROGRAMAS!G2:I24,2,0), )</f>
        <v>0</v>
      </c>
    </row>
    <row r="721" spans="1:107" ht="16.5" customHeight="1">
      <c r="A721" s="119" t="s">
        <v>1810</v>
      </c>
      <c r="B721" s="10">
        <v>2020</v>
      </c>
      <c r="C721" s="16" t="s">
        <v>5813</v>
      </c>
      <c r="D721" s="16" t="s">
        <v>5814</v>
      </c>
      <c r="E721" s="18" t="s">
        <v>5815</v>
      </c>
      <c r="G721" s="10" t="s">
        <v>1987</v>
      </c>
      <c r="H721" s="10" t="s">
        <v>118</v>
      </c>
      <c r="I721" s="10" t="s">
        <v>119</v>
      </c>
      <c r="J721" s="10" t="s">
        <v>5816</v>
      </c>
      <c r="K721" s="10" t="s">
        <v>3244</v>
      </c>
      <c r="L721" s="10" t="str">
        <f t="shared" si="75"/>
        <v>JAIRO ESTEBAN SARASTY HUERTAS___</v>
      </c>
      <c r="M721" s="10" t="s">
        <v>122</v>
      </c>
      <c r="N721" s="93">
        <v>1085265170</v>
      </c>
      <c r="Q721" s="10" t="s">
        <v>124</v>
      </c>
      <c r="T721" s="10"/>
      <c r="U721" s="10"/>
      <c r="V721" s="22"/>
      <c r="W721" s="10"/>
      <c r="X721" s="10"/>
      <c r="Y721" s="10"/>
      <c r="Z721" s="22" t="s">
        <v>5817</v>
      </c>
      <c r="AA721" s="22"/>
      <c r="AD721" s="99">
        <v>44147</v>
      </c>
      <c r="AE721" s="108">
        <v>44148</v>
      </c>
      <c r="AH721" s="2">
        <f t="shared" si="76"/>
        <v>0</v>
      </c>
      <c r="AI721" s="113">
        <v>6800000</v>
      </c>
      <c r="AT721" s="10">
        <f>IFERROR(VLOOKUP(AS721,PROGRAMAS!B2:C59,2,0), )</f>
        <v>0</v>
      </c>
      <c r="AV721" s="10">
        <f>IFERROR(VLOOKUP(AU721,PROGRAMAS!G2:I24,2,0), )</f>
        <v>0</v>
      </c>
    </row>
    <row r="722" spans="1:107" ht="16.5" customHeight="1">
      <c r="A722" s="119" t="s">
        <v>1821</v>
      </c>
      <c r="B722" s="10">
        <v>2020</v>
      </c>
      <c r="C722" s="16" t="s">
        <v>5818</v>
      </c>
      <c r="D722" s="16" t="s">
        <v>5819</v>
      </c>
      <c r="E722" s="18" t="s">
        <v>5820</v>
      </c>
      <c r="G722" s="10" t="s">
        <v>1987</v>
      </c>
      <c r="H722" s="10" t="s">
        <v>118</v>
      </c>
      <c r="I722" s="10" t="s">
        <v>119</v>
      </c>
      <c r="J722" s="10" t="s">
        <v>5821</v>
      </c>
      <c r="K722" s="10" t="s">
        <v>5822</v>
      </c>
      <c r="L722" s="10" t="str">
        <f t="shared" si="75"/>
        <v>JOHANNA ALEXANDRA MATINEZ MALDONADO___</v>
      </c>
      <c r="M722" s="10" t="s">
        <v>122</v>
      </c>
      <c r="N722" s="93">
        <v>53166841</v>
      </c>
      <c r="Q722" s="10" t="s">
        <v>124</v>
      </c>
      <c r="T722" s="10"/>
      <c r="U722" s="10"/>
      <c r="V722" s="22"/>
      <c r="W722" s="10"/>
      <c r="X722" s="10"/>
      <c r="Y722" s="10"/>
      <c r="Z722" s="22">
        <v>3023751280</v>
      </c>
      <c r="AA722" s="22"/>
      <c r="AD722" s="99">
        <v>44138</v>
      </c>
      <c r="AE722" s="108">
        <v>44138</v>
      </c>
      <c r="AH722" s="2">
        <f t="shared" si="76"/>
        <v>0</v>
      </c>
      <c r="AI722" s="113">
        <v>5761333</v>
      </c>
      <c r="AT722" s="10">
        <f>IFERROR(VLOOKUP(AS722,PROGRAMAS!B2:C59,2,0), )</f>
        <v>0</v>
      </c>
      <c r="AV722" s="10">
        <f>IFERROR(VLOOKUP(AU722,PROGRAMAS!G2:I24,2,0), )</f>
        <v>0</v>
      </c>
    </row>
    <row r="723" spans="1:107" ht="16.5" customHeight="1">
      <c r="A723" s="119" t="s">
        <v>1829</v>
      </c>
      <c r="B723" s="10">
        <v>2020</v>
      </c>
      <c r="C723" s="16" t="s">
        <v>5823</v>
      </c>
      <c r="D723" s="16" t="s">
        <v>5823</v>
      </c>
      <c r="E723" s="18" t="s">
        <v>5824</v>
      </c>
      <c r="G723" s="10" t="s">
        <v>1987</v>
      </c>
      <c r="H723" s="10" t="s">
        <v>118</v>
      </c>
      <c r="I723" s="10" t="s">
        <v>119</v>
      </c>
      <c r="J723" s="10" t="s">
        <v>5825</v>
      </c>
      <c r="K723" s="10" t="s">
        <v>5826</v>
      </c>
      <c r="L723" s="10" t="str">
        <f t="shared" si="75"/>
        <v>JOHAN CAMILO SUPELANO CRUZ___</v>
      </c>
      <c r="M723" s="10" t="s">
        <v>122</v>
      </c>
      <c r="N723" s="93">
        <v>80913434</v>
      </c>
      <c r="Q723" s="10" t="s">
        <v>124</v>
      </c>
      <c r="T723" s="10"/>
      <c r="U723" s="10"/>
      <c r="V723" s="22"/>
      <c r="W723" s="10"/>
      <c r="X723" s="10"/>
      <c r="Y723" s="10"/>
      <c r="Z723" s="22">
        <v>3123845681</v>
      </c>
      <c r="AA723" s="22"/>
      <c r="AD723" s="99">
        <v>44138</v>
      </c>
      <c r="AE723" s="108">
        <v>44138</v>
      </c>
      <c r="AH723" s="2">
        <f t="shared" si="76"/>
        <v>0</v>
      </c>
      <c r="AI723" s="113">
        <v>8700000</v>
      </c>
      <c r="AT723" s="10">
        <f>IFERROR(VLOOKUP(AS723,PROGRAMAS!B2:C59,2,0), )</f>
        <v>0</v>
      </c>
      <c r="AV723" s="10">
        <f>IFERROR(VLOOKUP(AU723,PROGRAMAS!G2:I24,2,0), )</f>
        <v>0</v>
      </c>
    </row>
    <row r="724" spans="1:107" ht="16.5" customHeight="1">
      <c r="A724" s="119" t="s">
        <v>1834</v>
      </c>
      <c r="B724" s="10">
        <v>2020</v>
      </c>
      <c r="C724" s="16" t="s">
        <v>5827</v>
      </c>
      <c r="D724" s="16" t="s">
        <v>5827</v>
      </c>
      <c r="E724" s="18" t="s">
        <v>5828</v>
      </c>
      <c r="G724" s="10" t="s">
        <v>1987</v>
      </c>
      <c r="H724" s="10" t="s">
        <v>118</v>
      </c>
      <c r="I724" s="10" t="s">
        <v>119</v>
      </c>
      <c r="J724" s="10" t="s">
        <v>5829</v>
      </c>
      <c r="K724" s="10" t="s">
        <v>5830</v>
      </c>
      <c r="L724" s="10" t="str">
        <f t="shared" si="75"/>
        <v>EDINSON AGUJA MOTOMA___</v>
      </c>
      <c r="M724" s="10" t="s">
        <v>122</v>
      </c>
      <c r="N724" s="93">
        <v>1012379356</v>
      </c>
      <c r="Q724" s="10" t="s">
        <v>124</v>
      </c>
      <c r="T724" s="10"/>
      <c r="U724" s="10"/>
      <c r="V724" s="22"/>
      <c r="W724" s="10"/>
      <c r="X724" s="10"/>
      <c r="Y724" s="10"/>
      <c r="Z724" s="22">
        <v>3005699131</v>
      </c>
      <c r="AA724" s="22"/>
      <c r="AD724" s="99">
        <v>44140</v>
      </c>
      <c r="AE724" s="108">
        <v>44141</v>
      </c>
      <c r="AH724" s="2">
        <f t="shared" si="76"/>
        <v>0</v>
      </c>
      <c r="AI724" s="113">
        <v>3733333</v>
      </c>
      <c r="AT724" s="10">
        <f>IFERROR(VLOOKUP(AS724,PROGRAMAS!B2:C59,2,0), )</f>
        <v>0</v>
      </c>
      <c r="AV724" s="10">
        <f>IFERROR(VLOOKUP(AU724,PROGRAMAS!G2:I24,2,0), )</f>
        <v>0</v>
      </c>
    </row>
    <row r="725" spans="1:107" ht="16.5" customHeight="1">
      <c r="A725" s="119" t="s">
        <v>1840</v>
      </c>
      <c r="B725" s="10">
        <v>2020</v>
      </c>
      <c r="C725" s="16" t="s">
        <v>5831</v>
      </c>
      <c r="D725" s="16" t="s">
        <v>5832</v>
      </c>
      <c r="E725" s="18" t="s">
        <v>5833</v>
      </c>
      <c r="G725" s="10" t="s">
        <v>1987</v>
      </c>
      <c r="H725" s="10" t="s">
        <v>118</v>
      </c>
      <c r="I725" s="10" t="s">
        <v>119</v>
      </c>
      <c r="J725" s="10" t="s">
        <v>5834</v>
      </c>
      <c r="K725" s="10" t="s">
        <v>1114</v>
      </c>
      <c r="L725" s="10" t="str">
        <f t="shared" si="75"/>
        <v>OSCAR FELIPE AVILA BLANCO___</v>
      </c>
      <c r="M725" s="10" t="s">
        <v>122</v>
      </c>
      <c r="N725" s="93">
        <v>81715536</v>
      </c>
      <c r="Q725" s="10" t="s">
        <v>124</v>
      </c>
      <c r="T725" s="10"/>
      <c r="U725" s="10"/>
      <c r="V725" s="22"/>
      <c r="W725" s="10"/>
      <c r="X725" s="10"/>
      <c r="Y725" s="10"/>
      <c r="Z725" s="22" t="s">
        <v>5817</v>
      </c>
      <c r="AA725" s="22"/>
      <c r="AD725" s="99">
        <v>44152</v>
      </c>
      <c r="AE725" s="108">
        <v>44152</v>
      </c>
      <c r="AH725" s="2">
        <f t="shared" si="76"/>
        <v>0</v>
      </c>
      <c r="AI725" s="113">
        <v>3725333</v>
      </c>
      <c r="AT725" s="10">
        <f>IFERROR(VLOOKUP(AS725,PROGRAMAS!B2:C59,2,0), )</f>
        <v>0</v>
      </c>
      <c r="AV725" s="10">
        <f>IFERROR(VLOOKUP(AU725,PROGRAMAS!G2:I24,2,0), )</f>
        <v>0</v>
      </c>
    </row>
    <row r="726" spans="1:107" ht="16.5" customHeight="1">
      <c r="A726" s="119" t="s">
        <v>1859</v>
      </c>
      <c r="B726" s="10">
        <v>2020</v>
      </c>
      <c r="C726" s="16" t="s">
        <v>5835</v>
      </c>
      <c r="D726" s="16" t="s">
        <v>5836</v>
      </c>
      <c r="E726" s="18" t="s">
        <v>5837</v>
      </c>
      <c r="G726" s="10" t="s">
        <v>1987</v>
      </c>
      <c r="H726" s="10" t="s">
        <v>118</v>
      </c>
      <c r="I726" s="10" t="s">
        <v>119</v>
      </c>
      <c r="J726" s="10" t="s">
        <v>5838</v>
      </c>
      <c r="K726" s="10" t="s">
        <v>1572</v>
      </c>
      <c r="L726" s="10" t="str">
        <f t="shared" si="75"/>
        <v>SILVANA JARAMILLO CABRERA___</v>
      </c>
      <c r="M726" s="10" t="s">
        <v>122</v>
      </c>
      <c r="N726" s="93">
        <v>1115067487</v>
      </c>
      <c r="Q726" s="10" t="s">
        <v>124</v>
      </c>
      <c r="T726" s="10"/>
      <c r="U726" s="10"/>
      <c r="V726" s="22"/>
      <c r="W726" s="10"/>
      <c r="X726" s="10"/>
      <c r="Y726" s="10"/>
      <c r="Z726" s="22">
        <v>3135505911</v>
      </c>
      <c r="AA726" s="22"/>
      <c r="AD726" s="99">
        <v>44152</v>
      </c>
      <c r="AE726" s="108">
        <v>44152</v>
      </c>
      <c r="AH726" s="2">
        <f t="shared" si="76"/>
        <v>0</v>
      </c>
      <c r="AI726" s="113">
        <v>3725333</v>
      </c>
      <c r="AT726" s="10">
        <f>IFERROR(VLOOKUP(AS726,PROGRAMAS!B2:C59,2,0), )</f>
        <v>0</v>
      </c>
      <c r="AV726" s="10">
        <f>IFERROR(VLOOKUP(AU726,PROGRAMAS!G2:I24,2,0), )</f>
        <v>0</v>
      </c>
    </row>
    <row r="727" spans="1:107" ht="16.5" customHeight="1">
      <c r="A727" s="119" t="s">
        <v>1877</v>
      </c>
      <c r="B727" s="10">
        <v>2020</v>
      </c>
      <c r="C727" s="16" t="s">
        <v>5839</v>
      </c>
      <c r="D727" s="16" t="s">
        <v>5839</v>
      </c>
      <c r="E727" s="18" t="s">
        <v>5840</v>
      </c>
      <c r="G727" s="10" t="s">
        <v>1987</v>
      </c>
      <c r="H727" s="10" t="s">
        <v>118</v>
      </c>
      <c r="I727" s="10" t="s">
        <v>119</v>
      </c>
      <c r="J727" s="10" t="s">
        <v>5841</v>
      </c>
      <c r="K727" s="10" t="s">
        <v>1747</v>
      </c>
      <c r="L727" s="10" t="str">
        <f t="shared" si="75"/>
        <v>SANTIAGO ENRIQUE SALAZAR OSPINA___</v>
      </c>
      <c r="M727" s="10" t="s">
        <v>122</v>
      </c>
      <c r="N727" s="93">
        <v>1032479457</v>
      </c>
      <c r="Q727" s="10" t="s">
        <v>124</v>
      </c>
      <c r="T727" s="10"/>
      <c r="U727" s="10"/>
      <c r="V727" s="22"/>
      <c r="W727" s="10"/>
      <c r="X727" s="10"/>
      <c r="Y727" s="10"/>
      <c r="Z727" s="22">
        <v>4161216</v>
      </c>
      <c r="AA727" s="22"/>
      <c r="AD727" s="99">
        <v>44155</v>
      </c>
      <c r="AE727" s="108">
        <v>44158</v>
      </c>
      <c r="AH727" s="2">
        <f t="shared" si="76"/>
        <v>0</v>
      </c>
      <c r="AI727" s="113">
        <v>3471333</v>
      </c>
      <c r="AT727" s="10">
        <f>IFERROR(VLOOKUP(AS727,PROGRAMAS!B2:C59,2,0), )</f>
        <v>0</v>
      </c>
      <c r="AV727" s="10">
        <f>IFERROR(VLOOKUP(AU727,PROGRAMAS!G2:I24,2,0), )</f>
        <v>0</v>
      </c>
    </row>
    <row r="728" spans="1:107" ht="16.5" customHeight="1">
      <c r="A728" s="119" t="s">
        <v>1895</v>
      </c>
      <c r="B728" s="10">
        <v>2020</v>
      </c>
      <c r="C728" s="16" t="s">
        <v>5842</v>
      </c>
      <c r="D728" s="16" t="s">
        <v>5843</v>
      </c>
      <c r="E728" s="18" t="s">
        <v>5844</v>
      </c>
      <c r="G728" s="10" t="s">
        <v>1987</v>
      </c>
      <c r="H728" s="10" t="s">
        <v>1882</v>
      </c>
      <c r="I728" s="10" t="s">
        <v>1883</v>
      </c>
      <c r="J728" s="10" t="s">
        <v>5845</v>
      </c>
      <c r="K728" s="10" t="s">
        <v>5846</v>
      </c>
      <c r="L728" s="10" t="str">
        <f t="shared" si="75"/>
        <v>GRUPO EMPRESARIAL  JHS -  SAS___</v>
      </c>
      <c r="M728" s="10" t="s">
        <v>1849</v>
      </c>
      <c r="N728" s="93" t="s">
        <v>5847</v>
      </c>
      <c r="Q728" s="10" t="s">
        <v>1850</v>
      </c>
      <c r="T728" s="10"/>
      <c r="U728" s="10"/>
      <c r="V728" s="22"/>
      <c r="W728" s="10"/>
      <c r="X728" s="10"/>
      <c r="Y728" s="10"/>
      <c r="Z728" s="22">
        <v>7504691</v>
      </c>
      <c r="AA728" s="22"/>
      <c r="AD728" s="99">
        <v>44161</v>
      </c>
      <c r="AE728" s="108" t="s">
        <v>5848</v>
      </c>
      <c r="AH728" s="2">
        <f t="shared" si="76"/>
        <v>0</v>
      </c>
      <c r="AI728" s="113">
        <v>24500000</v>
      </c>
      <c r="AT728" s="10">
        <f>IFERROR(VLOOKUP(AS728,PROGRAMAS!B2:C59,2,0), )</f>
        <v>0</v>
      </c>
      <c r="AV728" s="10">
        <f>IFERROR(VLOOKUP(AU728,PROGRAMAS!G2:I24,2,0), )</f>
        <v>0</v>
      </c>
    </row>
    <row r="729" spans="1:107" ht="16.5" customHeight="1">
      <c r="A729" s="119" t="s">
        <v>1911</v>
      </c>
      <c r="B729" s="10">
        <v>2020</v>
      </c>
      <c r="C729" s="16" t="s">
        <v>5849</v>
      </c>
      <c r="D729" s="16" t="s">
        <v>5850</v>
      </c>
      <c r="E729" s="18" t="s">
        <v>5851</v>
      </c>
      <c r="G729" s="10" t="s">
        <v>1987</v>
      </c>
      <c r="H729" s="10" t="s">
        <v>118</v>
      </c>
      <c r="I729" s="10" t="s">
        <v>119</v>
      </c>
      <c r="J729" s="10" t="s">
        <v>5852</v>
      </c>
      <c r="K729" s="10" t="s">
        <v>5853</v>
      </c>
      <c r="L729" s="10" t="str">
        <f t="shared" si="75"/>
        <v>DIANA ESMERALDA CARRILLO ACOSTA - NO HA SIDO SUBIDO AL SECOP ADICION NI PRORROGA___</v>
      </c>
      <c r="M729" s="10" t="s">
        <v>122</v>
      </c>
      <c r="N729" s="93">
        <v>1026263857</v>
      </c>
      <c r="Q729" s="10" t="s">
        <v>124</v>
      </c>
      <c r="T729" s="10"/>
      <c r="U729" s="10"/>
      <c r="V729" s="22"/>
      <c r="W729" s="10"/>
      <c r="X729" s="10"/>
      <c r="Y729" s="10"/>
      <c r="Z729" s="22">
        <v>3222609960</v>
      </c>
      <c r="AA729" s="22"/>
      <c r="AD729" s="99">
        <v>44168</v>
      </c>
      <c r="AE729" s="108">
        <v>44168</v>
      </c>
      <c r="AH729" s="2">
        <f t="shared" si="76"/>
        <v>0</v>
      </c>
      <c r="AI729" s="113">
        <v>2370667</v>
      </c>
      <c r="AT729" s="10">
        <f>IFERROR(VLOOKUP(AS729,PROGRAMAS!B2:C59,2,0), )</f>
        <v>0</v>
      </c>
      <c r="AV729" s="10">
        <f>IFERROR(VLOOKUP(AU729,PROGRAMAS!G2:I24,2,0), )</f>
        <v>0</v>
      </c>
    </row>
    <row r="730" spans="1:107" ht="16.5" customHeight="1">
      <c r="A730" s="119" t="s">
        <v>1923</v>
      </c>
      <c r="B730" s="10">
        <v>2020</v>
      </c>
      <c r="C730" s="16" t="s">
        <v>5854</v>
      </c>
      <c r="D730" s="16" t="s">
        <v>5855</v>
      </c>
      <c r="E730" s="18" t="s">
        <v>5856</v>
      </c>
      <c r="G730" s="10" t="s">
        <v>1987</v>
      </c>
      <c r="H730" s="10" t="s">
        <v>118</v>
      </c>
      <c r="I730" s="10" t="s">
        <v>119</v>
      </c>
      <c r="J730" s="10" t="s">
        <v>5857</v>
      </c>
      <c r="K730" s="10" t="s">
        <v>5452</v>
      </c>
      <c r="L730" s="10" t="str">
        <f t="shared" si="75"/>
        <v>RICARDO ANDRES FORERO CLEVES___</v>
      </c>
      <c r="M730" s="10" t="s">
        <v>122</v>
      </c>
      <c r="N730" s="93">
        <v>80256143</v>
      </c>
      <c r="Q730" s="10" t="s">
        <v>124</v>
      </c>
      <c r="T730" s="10"/>
      <c r="U730" s="10"/>
      <c r="V730" s="22"/>
      <c r="W730" s="10"/>
      <c r="X730" s="10"/>
      <c r="Y730" s="10"/>
      <c r="Z730" s="22">
        <v>3057503660</v>
      </c>
      <c r="AA730" s="22"/>
      <c r="AD730" s="99">
        <v>44179</v>
      </c>
      <c r="AE730" s="108">
        <v>44179</v>
      </c>
      <c r="AH730" s="2">
        <f t="shared" si="76"/>
        <v>0</v>
      </c>
      <c r="AI730" s="113">
        <v>3683333</v>
      </c>
      <c r="AT730" s="10">
        <f>IFERROR(VLOOKUP(AS730,PROGRAMAS!B2:C59,2,0), )</f>
        <v>0</v>
      </c>
      <c r="AV730" s="10">
        <f>IFERROR(VLOOKUP(AU730,PROGRAMAS!G2:I24,2,0), )</f>
        <v>0</v>
      </c>
    </row>
    <row r="731" spans="1:107" ht="16.5" customHeight="1">
      <c r="A731" s="119" t="s">
        <v>1935</v>
      </c>
      <c r="B731" s="10">
        <v>2020</v>
      </c>
      <c r="C731" s="16" t="s">
        <v>5858</v>
      </c>
      <c r="D731" s="16" t="s">
        <v>5859</v>
      </c>
      <c r="E731" s="18" t="s">
        <v>5860</v>
      </c>
      <c r="G731" s="10" t="s">
        <v>1864</v>
      </c>
      <c r="H731" s="10" t="s">
        <v>1882</v>
      </c>
      <c r="I731" s="10" t="s">
        <v>1883</v>
      </c>
      <c r="J731" s="10" t="s">
        <v>5861</v>
      </c>
      <c r="K731" s="10" t="s">
        <v>5862</v>
      </c>
      <c r="L731" s="10" t="str">
        <f t="shared" si="75"/>
        <v>DIAGO Y BENITEZ  -DIABEN___</v>
      </c>
      <c r="M731" s="10" t="s">
        <v>1849</v>
      </c>
      <c r="N731" s="93" t="s">
        <v>5863</v>
      </c>
      <c r="Q731" s="10" t="s">
        <v>1850</v>
      </c>
      <c r="T731" s="10"/>
      <c r="U731" s="10"/>
      <c r="V731" s="22"/>
      <c r="W731" s="10"/>
      <c r="X731" s="10"/>
      <c r="Y731" s="10"/>
      <c r="Z731" s="22">
        <v>3000381</v>
      </c>
      <c r="AA731" s="22"/>
      <c r="AD731" s="99">
        <v>44183</v>
      </c>
      <c r="AE731" s="108">
        <v>44194</v>
      </c>
      <c r="AH731" s="2">
        <f t="shared" si="76"/>
        <v>0</v>
      </c>
      <c r="AI731" s="113">
        <v>15000000</v>
      </c>
      <c r="AT731" s="10">
        <f>IFERROR(VLOOKUP(AS731,PROGRAMAS!B2:C59,2,0), )</f>
        <v>0</v>
      </c>
      <c r="AV731" s="10">
        <f>IFERROR(VLOOKUP(AU731,PROGRAMAS!G2:I24,2,0), )</f>
        <v>0</v>
      </c>
      <c r="DA731" s="10" t="s">
        <v>5864</v>
      </c>
      <c r="DB731" s="122" t="s">
        <v>5865</v>
      </c>
      <c r="DC731" s="122" t="s">
        <v>5866</v>
      </c>
    </row>
    <row r="732" spans="1:107" ht="16.5" customHeight="1">
      <c r="A732" s="119" t="s">
        <v>1948</v>
      </c>
      <c r="B732" s="10">
        <v>2020</v>
      </c>
      <c r="C732" s="16" t="s">
        <v>5867</v>
      </c>
      <c r="D732" s="16" t="s">
        <v>5868</v>
      </c>
      <c r="E732" s="18" t="s">
        <v>5869</v>
      </c>
      <c r="G732" s="10" t="s">
        <v>1864</v>
      </c>
      <c r="H732" s="10" t="s">
        <v>1882</v>
      </c>
      <c r="I732" s="10" t="s">
        <v>1883</v>
      </c>
      <c r="J732" s="10" t="s">
        <v>5870</v>
      </c>
      <c r="K732" s="10" t="s">
        <v>5871</v>
      </c>
      <c r="L732" s="10" t="str">
        <f t="shared" si="75"/>
        <v>DIAGO BENITEZ - DIABEN (REFIGERIOS DESPACHO)___</v>
      </c>
      <c r="M732" s="10" t="s">
        <v>1849</v>
      </c>
      <c r="N732" s="93" t="s">
        <v>5863</v>
      </c>
      <c r="Q732" s="10" t="s">
        <v>1850</v>
      </c>
      <c r="T732" s="10"/>
      <c r="U732" s="10"/>
      <c r="V732" s="22"/>
      <c r="W732" s="10"/>
      <c r="X732" s="10"/>
      <c r="Y732" s="10"/>
      <c r="Z732" s="22">
        <v>3000381</v>
      </c>
      <c r="AA732" s="22"/>
      <c r="AD732" s="99">
        <v>44183</v>
      </c>
      <c r="AE732" s="108">
        <v>44194</v>
      </c>
      <c r="AH732" s="2">
        <f t="shared" si="76"/>
        <v>0</v>
      </c>
      <c r="AI732" s="113">
        <v>9400000</v>
      </c>
      <c r="AT732" s="10">
        <f>IFERROR(VLOOKUP(AS732,PROGRAMAS!B2:C59,2,0), )</f>
        <v>0</v>
      </c>
      <c r="AV732" s="10">
        <f>IFERROR(VLOOKUP(AU732,PROGRAMAS!G2:I24,2,0), )</f>
        <v>0</v>
      </c>
    </row>
    <row r="733" spans="1:107" ht="16.5" customHeight="1">
      <c r="A733" s="119" t="s">
        <v>1960</v>
      </c>
      <c r="B733" s="10">
        <v>2020</v>
      </c>
      <c r="C733" s="16" t="s">
        <v>5872</v>
      </c>
      <c r="D733" s="16" t="s">
        <v>5872</v>
      </c>
      <c r="E733" s="18" t="s">
        <v>5873</v>
      </c>
      <c r="G733" s="10" t="s">
        <v>1987</v>
      </c>
      <c r="H733" s="10" t="s">
        <v>118</v>
      </c>
      <c r="I733" s="10" t="s">
        <v>119</v>
      </c>
      <c r="J733" s="10" t="s">
        <v>5874</v>
      </c>
      <c r="K733" s="10" t="s">
        <v>4456</v>
      </c>
      <c r="L733" s="10" t="str">
        <f t="shared" si="75"/>
        <v>SOCIEDAD COLOMBIANA DE INGENIEROS___</v>
      </c>
      <c r="M733" s="10" t="s">
        <v>1849</v>
      </c>
      <c r="N733" s="93" t="s">
        <v>5875</v>
      </c>
      <c r="Q733" s="10" t="s">
        <v>1850</v>
      </c>
      <c r="T733" s="10"/>
      <c r="U733" s="10"/>
      <c r="V733" s="22"/>
      <c r="W733" s="10"/>
      <c r="X733" s="10"/>
      <c r="Y733" s="10"/>
      <c r="Z733" s="22">
        <v>3229447</v>
      </c>
      <c r="AA733" s="22"/>
      <c r="AD733" s="99">
        <v>44187</v>
      </c>
      <c r="AE733" s="108">
        <v>44196</v>
      </c>
      <c r="AH733" s="2">
        <f t="shared" si="76"/>
        <v>0</v>
      </c>
      <c r="AI733" s="113">
        <v>57715000</v>
      </c>
      <c r="AT733" s="10">
        <f>IFERROR(VLOOKUP(AS733,PROGRAMAS!B2:C59,2,0), )</f>
        <v>0</v>
      </c>
      <c r="AV733" s="10">
        <f>IFERROR(VLOOKUP(AU733,PROGRAMAS!G2:I24,2,0), )</f>
        <v>0</v>
      </c>
    </row>
    <row r="734" spans="1:107" ht="16.5" customHeight="1">
      <c r="A734" s="119" t="s">
        <v>1971</v>
      </c>
      <c r="B734" s="10">
        <v>2020</v>
      </c>
      <c r="C734" s="16" t="s">
        <v>5876</v>
      </c>
      <c r="D734" s="16" t="s">
        <v>5877</v>
      </c>
      <c r="E734" s="18" t="s">
        <v>5878</v>
      </c>
      <c r="G734" s="10" t="s">
        <v>1987</v>
      </c>
      <c r="H734" s="10" t="s">
        <v>118</v>
      </c>
      <c r="I734" s="10" t="s">
        <v>119</v>
      </c>
      <c r="J734" s="10" t="s">
        <v>5879</v>
      </c>
      <c r="K734" s="10" t="s">
        <v>5880</v>
      </c>
      <c r="L734" s="10" t="str">
        <f t="shared" si="75"/>
        <v>SOCIEDAD COLOMBIANA DE ARQUITECTOS BOGOTA DC Y CUNDINAMRCA___</v>
      </c>
      <c r="M734" s="10" t="s">
        <v>1849</v>
      </c>
      <c r="N734" s="93" t="s">
        <v>5881</v>
      </c>
      <c r="Q734" s="10" t="s">
        <v>1850</v>
      </c>
      <c r="T734" s="10"/>
      <c r="U734" s="10"/>
      <c r="V734" s="22"/>
      <c r="W734" s="10"/>
      <c r="X734" s="10"/>
      <c r="Y734" s="10"/>
      <c r="Z734" s="22">
        <v>7441914</v>
      </c>
      <c r="AA734" s="22"/>
      <c r="AD734" s="99">
        <v>44186</v>
      </c>
      <c r="AE734" s="108">
        <v>44196</v>
      </c>
      <c r="AH734" s="2">
        <f t="shared" si="76"/>
        <v>0</v>
      </c>
      <c r="AI734" s="113">
        <v>37440909</v>
      </c>
      <c r="AT734" s="10">
        <f>IFERROR(VLOOKUP(AS734,PROGRAMAS!B2:C59,2,0), )</f>
        <v>0</v>
      </c>
      <c r="AV734" s="10">
        <f>IFERROR(VLOOKUP(AU734,PROGRAMAS!G2:I24,2,0), )</f>
        <v>0</v>
      </c>
    </row>
    <row r="735" spans="1:107" ht="16.5" customHeight="1">
      <c r="A735" s="119" t="s">
        <v>1983</v>
      </c>
      <c r="B735" s="10">
        <v>2020</v>
      </c>
      <c r="C735" s="16" t="s">
        <v>5882</v>
      </c>
      <c r="D735" s="16" t="s">
        <v>5883</v>
      </c>
      <c r="E735" s="18" t="s">
        <v>5884</v>
      </c>
      <c r="G735" s="10" t="s">
        <v>1964</v>
      </c>
      <c r="H735" s="10" t="s">
        <v>1939</v>
      </c>
      <c r="I735" s="10" t="s">
        <v>1883</v>
      </c>
      <c r="J735" s="10" t="s">
        <v>5885</v>
      </c>
      <c r="K735" s="10" t="s">
        <v>1966</v>
      </c>
      <c r="L735" s="10" t="str">
        <f t="shared" si="75"/>
        <v>INCITECO SAS___</v>
      </c>
      <c r="M735" s="10" t="s">
        <v>1849</v>
      </c>
      <c r="N735" s="93" t="s">
        <v>5886</v>
      </c>
      <c r="Q735" s="10" t="s">
        <v>1850</v>
      </c>
      <c r="T735" s="10"/>
      <c r="U735" s="10"/>
      <c r="V735" s="22"/>
      <c r="W735" s="10"/>
      <c r="X735" s="10"/>
      <c r="Y735" s="10"/>
      <c r="Z735" s="22">
        <v>6178875</v>
      </c>
      <c r="AA735" s="22"/>
      <c r="AD735" s="99">
        <v>44189</v>
      </c>
      <c r="AE735" s="108" t="s">
        <v>5887</v>
      </c>
      <c r="AH735" s="2">
        <f t="shared" si="76"/>
        <v>0</v>
      </c>
      <c r="AI735" s="113"/>
      <c r="AT735" s="10">
        <f>IFERROR(VLOOKUP(AS735,PROGRAMAS!B2:C59,2,0), )</f>
        <v>0</v>
      </c>
      <c r="AV735" s="10">
        <f>IFERROR(VLOOKUP(AU735,PROGRAMAS!G2:I24,2,0), )</f>
        <v>0</v>
      </c>
      <c r="DA735" s="10" t="s">
        <v>1032</v>
      </c>
      <c r="DB735" s="122" t="s">
        <v>5888</v>
      </c>
      <c r="DC735" s="122" t="s">
        <v>4999</v>
      </c>
    </row>
    <row r="736" spans="1:107" ht="16.5" customHeight="1">
      <c r="A736" s="119" t="s">
        <v>1997</v>
      </c>
      <c r="B736" s="10">
        <v>2020</v>
      </c>
      <c r="C736" s="16" t="s">
        <v>5889</v>
      </c>
      <c r="D736" s="16" t="s">
        <v>5890</v>
      </c>
      <c r="E736" s="18" t="s">
        <v>5891</v>
      </c>
      <c r="G736" s="10" t="s">
        <v>1927</v>
      </c>
      <c r="H736" s="10" t="s">
        <v>1882</v>
      </c>
      <c r="I736" s="10" t="s">
        <v>1883</v>
      </c>
      <c r="J736" s="10" t="s">
        <v>5892</v>
      </c>
      <c r="K736" s="10" t="s">
        <v>5804</v>
      </c>
      <c r="L736" s="10" t="str">
        <f t="shared" si="75"/>
        <v>LIBERTY SEGUROS___</v>
      </c>
      <c r="M736" s="10" t="s">
        <v>1849</v>
      </c>
      <c r="N736" s="93" t="s">
        <v>5893</v>
      </c>
      <c r="Q736" s="10" t="s">
        <v>1850</v>
      </c>
      <c r="T736" s="10"/>
      <c r="U736" s="10"/>
      <c r="V736" s="22"/>
      <c r="W736" s="10"/>
      <c r="X736" s="10"/>
      <c r="Y736" s="10"/>
      <c r="Z736" s="22">
        <v>3103300</v>
      </c>
      <c r="AA736" s="22"/>
      <c r="AD736" s="99">
        <v>44189</v>
      </c>
      <c r="AE736" s="108">
        <v>44190</v>
      </c>
      <c r="AH736" s="2">
        <f t="shared" si="76"/>
        <v>0</v>
      </c>
      <c r="AI736" s="113">
        <v>22857956</v>
      </c>
      <c r="AT736" s="10">
        <f>IFERROR(VLOOKUP(AS736,PROGRAMAS!B2:C59,2,0), )</f>
        <v>0</v>
      </c>
      <c r="AV736" s="10">
        <f>IFERROR(VLOOKUP(AU736,PROGRAMAS!G2:I24,2,0), )</f>
        <v>0</v>
      </c>
      <c r="DA736" s="10" t="s">
        <v>1448</v>
      </c>
      <c r="DB736" s="122" t="s">
        <v>5894</v>
      </c>
      <c r="DC736" s="122" t="s">
        <v>4143</v>
      </c>
    </row>
    <row r="737" spans="1:107" ht="16.5" customHeight="1">
      <c r="A737" s="119" t="s">
        <v>2009</v>
      </c>
      <c r="B737" s="10">
        <v>2020</v>
      </c>
      <c r="C737" s="16" t="s">
        <v>5895</v>
      </c>
      <c r="D737" s="16" t="s">
        <v>5896</v>
      </c>
      <c r="E737" s="90" t="s">
        <v>5897</v>
      </c>
      <c r="G737" s="10" t="s">
        <v>2026</v>
      </c>
      <c r="H737" s="10" t="s">
        <v>2027</v>
      </c>
      <c r="I737" s="10" t="s">
        <v>1883</v>
      </c>
      <c r="J737" s="10" t="s">
        <v>5898</v>
      </c>
      <c r="K737" s="10" t="s">
        <v>5899</v>
      </c>
      <c r="L737" s="10" t="str">
        <f t="shared" si="75"/>
        <v>GNG INGENIERIA  SAS - INTERVENTORIA___</v>
      </c>
      <c r="M737" s="10" t="s">
        <v>1849</v>
      </c>
      <c r="N737" s="93" t="s">
        <v>5900</v>
      </c>
      <c r="Q737" s="10" t="s">
        <v>1850</v>
      </c>
      <c r="T737" s="10"/>
      <c r="U737" s="10"/>
      <c r="V737" s="22"/>
      <c r="W737" s="10"/>
      <c r="X737" s="10"/>
      <c r="Y737" s="10"/>
      <c r="Z737" s="22">
        <v>2360939</v>
      </c>
      <c r="AA737" s="22"/>
      <c r="AD737" s="99">
        <v>44195</v>
      </c>
      <c r="AE737" s="108" t="s">
        <v>5887</v>
      </c>
      <c r="AH737" s="2">
        <f t="shared" si="76"/>
        <v>0</v>
      </c>
      <c r="AI737" s="113">
        <v>320502131</v>
      </c>
      <c r="AT737" s="10">
        <f>IFERROR(VLOOKUP(AS737,PROGRAMAS!B2:C59,2,0), )</f>
        <v>0</v>
      </c>
      <c r="AV737" s="10">
        <f>IFERROR(VLOOKUP(AU737,PROGRAMAS!G2:I24,2,0), )</f>
        <v>0</v>
      </c>
      <c r="DA737" s="10" t="s">
        <v>1032</v>
      </c>
      <c r="DB737" s="122" t="s">
        <v>5901</v>
      </c>
      <c r="DC737" s="122" t="s">
        <v>4999</v>
      </c>
    </row>
    <row r="738" spans="1:107" ht="16.5" customHeight="1">
      <c r="A738" s="119" t="s">
        <v>2022</v>
      </c>
      <c r="B738" s="10">
        <v>2020</v>
      </c>
      <c r="C738" s="16" t="s">
        <v>5902</v>
      </c>
      <c r="D738" s="16" t="s">
        <v>5903</v>
      </c>
      <c r="E738" s="18" t="s">
        <v>5904</v>
      </c>
      <c r="G738" s="10" t="s">
        <v>1881</v>
      </c>
      <c r="H738" s="10" t="s">
        <v>1882</v>
      </c>
      <c r="I738" s="10" t="s">
        <v>1883</v>
      </c>
      <c r="J738" s="10" t="s">
        <v>5905</v>
      </c>
      <c r="K738" s="10" t="s">
        <v>5906</v>
      </c>
      <c r="L738" s="10" t="str">
        <f t="shared" si="75"/>
        <v>S&amp;S SERVICIOS Y  SUMINISTROS STELAR  SAS___</v>
      </c>
      <c r="M738" s="10" t="s">
        <v>1849</v>
      </c>
      <c r="N738" s="93" t="s">
        <v>5907</v>
      </c>
      <c r="Q738" s="10" t="s">
        <v>1850</v>
      </c>
      <c r="T738" s="10"/>
      <c r="U738" s="10"/>
      <c r="V738" s="22"/>
      <c r="W738" s="10"/>
      <c r="X738" s="10"/>
      <c r="Y738" s="10"/>
      <c r="Z738" s="22">
        <v>7559983</v>
      </c>
      <c r="AA738" s="22"/>
      <c r="AD738" s="99">
        <v>44195</v>
      </c>
      <c r="AE738" s="108" t="s">
        <v>5887</v>
      </c>
      <c r="AH738" s="2">
        <f t="shared" si="76"/>
        <v>0</v>
      </c>
      <c r="AI738" s="113">
        <v>14174000</v>
      </c>
      <c r="AT738" s="10">
        <f>IFERROR(VLOOKUP(AS738,PROGRAMAS!B2:C59,2,0), )</f>
        <v>0</v>
      </c>
      <c r="AV738" s="10">
        <f>IFERROR(VLOOKUP(AU738,PROGRAMAS!G2:I24,2,0), )</f>
        <v>0</v>
      </c>
      <c r="DA738" s="10" t="s">
        <v>1197</v>
      </c>
      <c r="DB738" s="122" t="s">
        <v>5756</v>
      </c>
      <c r="DC738" s="122" t="s">
        <v>5908</v>
      </c>
    </row>
    <row r="739" spans="1:107" ht="16.5" customHeight="1">
      <c r="A739" s="119" t="s">
        <v>2033</v>
      </c>
      <c r="B739" s="10">
        <v>2020</v>
      </c>
      <c r="C739" s="16" t="s">
        <v>5909</v>
      </c>
      <c r="D739" s="16" t="s">
        <v>5910</v>
      </c>
      <c r="E739" s="90" t="s">
        <v>5911</v>
      </c>
      <c r="G739" s="10" t="s">
        <v>1881</v>
      </c>
      <c r="H739" s="11"/>
      <c r="I739" s="11"/>
      <c r="J739" s="10" t="s">
        <v>5912</v>
      </c>
      <c r="K739" s="10" t="s">
        <v>5913</v>
      </c>
      <c r="L739" s="10" t="str">
        <f t="shared" si="75"/>
        <v xml:space="preserve"> FANALCA SA___</v>
      </c>
      <c r="M739" s="10" t="s">
        <v>1849</v>
      </c>
      <c r="N739" s="93">
        <v>890301886</v>
      </c>
      <c r="Q739" s="10" t="s">
        <v>1850</v>
      </c>
      <c r="T739" s="10"/>
      <c r="U739" s="10"/>
      <c r="V739" s="22"/>
      <c r="W739" s="10"/>
      <c r="X739" s="10"/>
      <c r="Y739" s="10"/>
      <c r="Z739" s="22">
        <v>6515300</v>
      </c>
      <c r="AA739" s="22"/>
      <c r="AD739" s="99">
        <v>44194</v>
      </c>
      <c r="AE739" s="108" t="s">
        <v>1851</v>
      </c>
      <c r="AH739" s="2">
        <f t="shared" si="76"/>
        <v>0</v>
      </c>
      <c r="AI739" s="113">
        <v>29001357</v>
      </c>
      <c r="AT739" s="10">
        <f>IFERROR(VLOOKUP(AS739,PROGRAMAS!B2:C59,2,0), )</f>
        <v>0</v>
      </c>
      <c r="AV739" s="10">
        <f>IFERROR(VLOOKUP(AU739,PROGRAMAS!G2:I24,2,0), )</f>
        <v>0</v>
      </c>
      <c r="DA739" s="10" t="s">
        <v>5914</v>
      </c>
      <c r="DB739" s="122" t="s">
        <v>5915</v>
      </c>
      <c r="DC739" s="122" t="s">
        <v>4999</v>
      </c>
    </row>
    <row r="740" spans="1:107" ht="16.5" customHeight="1">
      <c r="A740" s="119" t="s">
        <v>2044</v>
      </c>
      <c r="B740" s="10">
        <v>2020</v>
      </c>
      <c r="C740" s="16" t="s">
        <v>5916</v>
      </c>
      <c r="D740" s="16" t="s">
        <v>5916</v>
      </c>
      <c r="E740" s="18" t="s">
        <v>5917</v>
      </c>
      <c r="G740" s="10" t="s">
        <v>2063</v>
      </c>
      <c r="H740" s="10" t="s">
        <v>118</v>
      </c>
      <c r="I740" s="10" t="s">
        <v>2064</v>
      </c>
      <c r="J740" s="10" t="s">
        <v>5918</v>
      </c>
      <c r="K740" s="10" t="s">
        <v>5919</v>
      </c>
      <c r="L740" s="10" t="str">
        <f t="shared" si="75"/>
        <v>SUBRED INTEGRADA DE SERVICIOS DE SALUD NORTE ESE  - SUBRED NORTE - SRN___</v>
      </c>
      <c r="M740" s="10" t="s">
        <v>1849</v>
      </c>
      <c r="N740" s="93" t="s">
        <v>5920</v>
      </c>
      <c r="Q740" s="10" t="s">
        <v>1850</v>
      </c>
      <c r="T740" s="10"/>
      <c r="U740" s="10"/>
      <c r="V740" s="22"/>
      <c r="W740" s="10"/>
      <c r="X740" s="10"/>
      <c r="Y740" s="10"/>
      <c r="Z740" s="22">
        <v>4431790</v>
      </c>
      <c r="AA740" s="22"/>
      <c r="AD740" s="99">
        <v>44195</v>
      </c>
      <c r="AE740" s="108">
        <v>44223</v>
      </c>
      <c r="AH740" s="2">
        <f t="shared" si="76"/>
        <v>0</v>
      </c>
      <c r="AI740" s="113">
        <v>132150268</v>
      </c>
      <c r="AT740" s="10">
        <f>IFERROR(VLOOKUP(AS740,PROGRAMAS!B2:C59,2,0), )</f>
        <v>0</v>
      </c>
      <c r="AV740" s="10">
        <f>IFERROR(VLOOKUP(AU740,PROGRAMAS!G2:I24,2,0), )</f>
        <v>0</v>
      </c>
      <c r="DA740" s="10" t="s">
        <v>942</v>
      </c>
      <c r="DB740" s="122" t="s">
        <v>5921</v>
      </c>
      <c r="DC740" s="122" t="s">
        <v>4999</v>
      </c>
    </row>
    <row r="741" spans="1:107" ht="16.5" customHeight="1">
      <c r="A741" s="119" t="s">
        <v>2052</v>
      </c>
      <c r="B741" s="10">
        <v>2020</v>
      </c>
      <c r="C741" s="16" t="s">
        <v>5922</v>
      </c>
      <c r="D741" s="16" t="s">
        <v>5923</v>
      </c>
      <c r="E741" s="18" t="s">
        <v>5924</v>
      </c>
      <c r="G741" s="10" t="s">
        <v>2063</v>
      </c>
      <c r="H741" s="10" t="s">
        <v>118</v>
      </c>
      <c r="I741" s="10" t="s">
        <v>2064</v>
      </c>
      <c r="J741" s="10" t="s">
        <v>5925</v>
      </c>
      <c r="K741" s="10" t="s">
        <v>5926</v>
      </c>
      <c r="L741" s="10" t="str">
        <f t="shared" si="75"/>
        <v xml:space="preserve"> AGUAS DE BOGOTA SA ESP___</v>
      </c>
      <c r="M741" s="10" t="s">
        <v>1849</v>
      </c>
      <c r="N741" s="93" t="s">
        <v>5927</v>
      </c>
      <c r="Q741" s="10" t="s">
        <v>1850</v>
      </c>
      <c r="T741" s="10"/>
      <c r="U741" s="10"/>
      <c r="V741" s="22"/>
      <c r="W741" s="10"/>
      <c r="X741" s="10"/>
      <c r="Y741" s="10"/>
      <c r="Z741" s="22">
        <v>3447397</v>
      </c>
      <c r="AA741" s="22"/>
      <c r="AD741" s="99">
        <v>44193</v>
      </c>
      <c r="AE741" s="108" t="s">
        <v>5887</v>
      </c>
      <c r="AH741" s="2">
        <f t="shared" si="76"/>
        <v>0</v>
      </c>
      <c r="AI741" s="113">
        <v>60483120</v>
      </c>
      <c r="AT741" s="10">
        <f>IFERROR(VLOOKUP(AS741,PROGRAMAS!B2:C59,2,0), )</f>
        <v>0</v>
      </c>
      <c r="AV741" s="10">
        <f>IFERROR(VLOOKUP(AU741,PROGRAMAS!G2:I24,2,0), )</f>
        <v>0</v>
      </c>
      <c r="DA741" s="10" t="s">
        <v>1448</v>
      </c>
      <c r="DB741" s="122" t="s">
        <v>5928</v>
      </c>
      <c r="DC741" s="122" t="s">
        <v>4999</v>
      </c>
    </row>
    <row r="742" spans="1:107" s="166" customFormat="1" ht="16.5" customHeight="1">
      <c r="A742" s="150" t="s">
        <v>112</v>
      </c>
      <c r="B742" s="232">
        <v>2019</v>
      </c>
      <c r="C742" s="238" t="s">
        <v>5929</v>
      </c>
      <c r="D742" s="238" t="s">
        <v>5929</v>
      </c>
      <c r="E742" s="238" t="s">
        <v>5929</v>
      </c>
      <c r="G742" s="10"/>
      <c r="H742" s="10"/>
      <c r="I742" s="10"/>
      <c r="K742" s="166" t="s">
        <v>5817</v>
      </c>
      <c r="L742" s="10" t="str">
        <f t="shared" si="75"/>
        <v> ___</v>
      </c>
      <c r="M742" s="166" t="s">
        <v>5817</v>
      </c>
      <c r="N742" s="167" t="s">
        <v>5817</v>
      </c>
      <c r="O742" s="228"/>
      <c r="Q742" s="166" t="s">
        <v>5817</v>
      </c>
      <c r="V742" s="169"/>
      <c r="Z742" s="169" t="s">
        <v>5817</v>
      </c>
      <c r="AA742" s="169"/>
      <c r="AB742" s="169"/>
      <c r="AD742" s="229"/>
      <c r="AE742" s="230"/>
      <c r="AH742" s="173"/>
      <c r="AI742" s="235" t="s">
        <v>5817</v>
      </c>
      <c r="AK742" s="173"/>
      <c r="AL742" s="173"/>
      <c r="AM742" s="173"/>
      <c r="AN742" s="173"/>
      <c r="AO742" s="173"/>
      <c r="AP742" s="174"/>
      <c r="AQ742" s="174"/>
      <c r="AR742" s="173"/>
      <c r="AS742" s="173"/>
      <c r="AU742" s="173"/>
      <c r="AV742" s="173"/>
      <c r="AW742" s="174"/>
      <c r="AX742" s="174"/>
      <c r="AY742" s="174"/>
      <c r="AZ742" s="174"/>
      <c r="BA742" s="174"/>
      <c r="BB742" s="174"/>
      <c r="BC742" s="174"/>
      <c r="BD742" s="175"/>
      <c r="BE742" s="175"/>
      <c r="BF742" s="175"/>
      <c r="BG742" s="175"/>
      <c r="BH742" s="175"/>
      <c r="BI742" s="175"/>
      <c r="BJ742" s="175"/>
      <c r="BK742" s="175"/>
      <c r="BL742" s="175"/>
      <c r="BM742" s="175"/>
      <c r="BN742" s="173"/>
      <c r="BO742" s="174"/>
      <c r="BP742" s="173"/>
      <c r="BQ742" s="173"/>
      <c r="BR742" s="174"/>
      <c r="BS742" s="173"/>
      <c r="BT742" s="173"/>
      <c r="BU742" s="173"/>
      <c r="BV742" s="173"/>
      <c r="BW742" s="173"/>
      <c r="BX742" s="174"/>
      <c r="BY742" s="231"/>
      <c r="BZ742" s="174"/>
      <c r="CA742" s="174"/>
      <c r="CB742" s="176"/>
      <c r="CC742" s="173"/>
      <c r="CD742" s="173"/>
      <c r="CE742" s="173"/>
      <c r="CF742" s="174"/>
      <c r="CG742" s="174"/>
      <c r="CH742" s="176"/>
      <c r="CI742" s="173"/>
      <c r="CJ742" s="173"/>
      <c r="CK742" s="173"/>
      <c r="CL742" s="173"/>
      <c r="CM742" s="174"/>
      <c r="CN742" s="176"/>
      <c r="CO742" s="173"/>
      <c r="CP742" s="173"/>
      <c r="CQ742" s="173"/>
      <c r="CR742" s="178"/>
      <c r="DB742" s="179"/>
      <c r="DC742" s="179"/>
    </row>
    <row r="743" spans="1:107" ht="16.5" customHeight="1">
      <c r="A743" s="193" t="s">
        <v>138</v>
      </c>
      <c r="B743">
        <v>2019</v>
      </c>
      <c r="C743" s="21" t="s">
        <v>5930</v>
      </c>
      <c r="D743" s="140" t="s">
        <v>5931</v>
      </c>
      <c r="E743" s="18" t="s">
        <v>5932</v>
      </c>
      <c r="G743" s="10" t="s">
        <v>1987</v>
      </c>
      <c r="H743" s="10" t="s">
        <v>118</v>
      </c>
      <c r="I743" s="10" t="s">
        <v>119</v>
      </c>
      <c r="J743" s="10" t="s">
        <v>5933</v>
      </c>
      <c r="K743" s="10" t="s">
        <v>5934</v>
      </c>
      <c r="L743" s="10" t="str">
        <f t="shared" si="75"/>
        <v>CAMILA YESENIA MENDOZA CASTAÑEDA___</v>
      </c>
      <c r="M743" s="10" t="s">
        <v>122</v>
      </c>
      <c r="N743" s="93">
        <v>1024570021</v>
      </c>
      <c r="Q743" s="10" t="s">
        <v>124</v>
      </c>
      <c r="T743" s="10"/>
      <c r="U743" s="10"/>
      <c r="V743" s="22"/>
      <c r="W743" s="10"/>
      <c r="X743" s="10"/>
      <c r="Y743" s="10"/>
      <c r="Z743" s="93" t="s">
        <v>5935</v>
      </c>
      <c r="AA743" s="22"/>
      <c r="AI743" s="236">
        <v>19800000</v>
      </c>
      <c r="AT743" s="10"/>
      <c r="DA743" s="10" t="s">
        <v>5936</v>
      </c>
      <c r="DB743" s="122" t="s">
        <v>5937</v>
      </c>
      <c r="DC743" s="248" t="s">
        <v>5938</v>
      </c>
    </row>
    <row r="744" spans="1:107" ht="16.5" customHeight="1">
      <c r="A744" s="193" t="s">
        <v>151</v>
      </c>
      <c r="B744">
        <v>2019</v>
      </c>
      <c r="C744" s="21" t="s">
        <v>5939</v>
      </c>
      <c r="D744" s="140" t="s">
        <v>5940</v>
      </c>
      <c r="E744" s="18" t="s">
        <v>5941</v>
      </c>
      <c r="G744" s="10" t="s">
        <v>1987</v>
      </c>
      <c r="H744" s="10" t="s">
        <v>118</v>
      </c>
      <c r="I744" s="10" t="s">
        <v>119</v>
      </c>
      <c r="J744" s="10" t="s">
        <v>5942</v>
      </c>
      <c r="K744" s="10" t="s">
        <v>5943</v>
      </c>
      <c r="L744" s="10" t="str">
        <f t="shared" si="75"/>
        <v>MARIA ALEJANDRA ARIAS METUS___</v>
      </c>
      <c r="M744" s="10" t="s">
        <v>122</v>
      </c>
      <c r="N744" s="93">
        <v>1026250913</v>
      </c>
      <c r="Q744" s="10" t="s">
        <v>124</v>
      </c>
      <c r="T744" s="10"/>
      <c r="U744" s="10"/>
      <c r="V744" s="22"/>
      <c r="W744" s="10"/>
      <c r="X744" s="10"/>
      <c r="Y744" s="10"/>
      <c r="Z744" s="93">
        <v>3016951676</v>
      </c>
      <c r="AA744" s="22"/>
      <c r="AI744" s="236">
        <v>50160000</v>
      </c>
      <c r="AT744" s="10"/>
      <c r="DA744" s="10" t="s">
        <v>5944</v>
      </c>
      <c r="DB744" s="122" t="s">
        <v>5945</v>
      </c>
      <c r="DC744" s="248" t="s">
        <v>5938</v>
      </c>
    </row>
    <row r="745" spans="1:107" ht="16.5" customHeight="1">
      <c r="A745" s="193" t="s">
        <v>162</v>
      </c>
      <c r="B745">
        <v>2019</v>
      </c>
      <c r="C745" s="21" t="s">
        <v>5946</v>
      </c>
      <c r="D745" s="140" t="s">
        <v>5947</v>
      </c>
      <c r="E745" s="18" t="s">
        <v>5948</v>
      </c>
      <c r="G745" s="10" t="s">
        <v>1987</v>
      </c>
      <c r="H745" s="10" t="s">
        <v>118</v>
      </c>
      <c r="I745" s="10" t="s">
        <v>119</v>
      </c>
      <c r="J745" s="10" t="s">
        <v>5949</v>
      </c>
      <c r="K745" s="10" t="s">
        <v>5950</v>
      </c>
      <c r="L745" s="10" t="str">
        <f t="shared" si="75"/>
        <v>NATALIA ANDREA FERNANDEZ ARROYAVE___</v>
      </c>
      <c r="M745" s="10" t="s">
        <v>122</v>
      </c>
      <c r="N745" s="93">
        <v>43915224</v>
      </c>
      <c r="Q745" s="10" t="s">
        <v>124</v>
      </c>
      <c r="T745" s="10"/>
      <c r="U745" s="10"/>
      <c r="V745" s="22"/>
      <c r="W745" s="10"/>
      <c r="X745" s="10"/>
      <c r="Y745" s="10"/>
      <c r="Z745" s="93" t="s">
        <v>5951</v>
      </c>
      <c r="AA745" s="22"/>
      <c r="AI745" s="236">
        <v>50160000</v>
      </c>
      <c r="AT745" s="10"/>
      <c r="DA745" s="10" t="s">
        <v>5944</v>
      </c>
      <c r="DB745" s="122" t="s">
        <v>5945</v>
      </c>
      <c r="DC745" s="248" t="s">
        <v>5938</v>
      </c>
    </row>
    <row r="746" spans="1:107" ht="16.5" customHeight="1">
      <c r="A746" s="193" t="s">
        <v>171</v>
      </c>
      <c r="B746">
        <v>2019</v>
      </c>
      <c r="C746" s="21" t="s">
        <v>5952</v>
      </c>
      <c r="D746" s="140" t="s">
        <v>5953</v>
      </c>
      <c r="E746" s="18" t="s">
        <v>5954</v>
      </c>
      <c r="G746" s="10" t="s">
        <v>1987</v>
      </c>
      <c r="H746" s="10" t="s">
        <v>118</v>
      </c>
      <c r="I746" s="10" t="s">
        <v>119</v>
      </c>
      <c r="J746" s="10" t="s">
        <v>5955</v>
      </c>
      <c r="K746" s="10" t="s">
        <v>5956</v>
      </c>
      <c r="L746" s="10" t="str">
        <f t="shared" si="75"/>
        <v>GERMAN CAMILO ALMANZA BASTIDAS___</v>
      </c>
      <c r="M746" s="10" t="s">
        <v>122</v>
      </c>
      <c r="N746" s="93">
        <v>1015421470</v>
      </c>
      <c r="Q746" s="10" t="s">
        <v>124</v>
      </c>
      <c r="T746" s="10"/>
      <c r="U746" s="10"/>
      <c r="V746" s="22"/>
      <c r="W746" s="10"/>
      <c r="X746" s="10"/>
      <c r="Y746" s="10"/>
      <c r="Z746" s="93" t="s">
        <v>5957</v>
      </c>
      <c r="AA746" s="22"/>
      <c r="AI746" s="236">
        <v>80300000</v>
      </c>
      <c r="AT746" s="10"/>
    </row>
    <row r="747" spans="1:107" ht="16.5" customHeight="1">
      <c r="A747" s="193" t="s">
        <v>182</v>
      </c>
      <c r="B747">
        <v>2019</v>
      </c>
      <c r="C747" s="140" t="s">
        <v>5958</v>
      </c>
      <c r="D747" s="140" t="s">
        <v>5958</v>
      </c>
      <c r="E747" s="18" t="s">
        <v>5959</v>
      </c>
      <c r="G747" s="10" t="s">
        <v>1987</v>
      </c>
      <c r="H747" s="10" t="s">
        <v>118</v>
      </c>
      <c r="I747" s="10" t="s">
        <v>119</v>
      </c>
      <c r="J747" s="10" t="s">
        <v>5960</v>
      </c>
      <c r="K747" s="10" t="s">
        <v>5961</v>
      </c>
      <c r="L747" s="10" t="str">
        <f t="shared" si="75"/>
        <v>JOHAN MAURICIO BUSTOS ROMERO /  CESION A MIGUEL AUGUSTO RODRIGUEZ RAIÑO/LINA MARIA MORENO___</v>
      </c>
      <c r="M747" s="10" t="s">
        <v>122</v>
      </c>
      <c r="N747" s="93">
        <v>80090976</v>
      </c>
      <c r="Q747" s="10" t="s">
        <v>124</v>
      </c>
      <c r="T747" s="10"/>
      <c r="U747" s="10"/>
      <c r="V747" s="22"/>
      <c r="W747" s="10"/>
      <c r="X747" s="10"/>
      <c r="Y747" s="10"/>
      <c r="Z747" s="93">
        <v>3004674672</v>
      </c>
      <c r="AA747" s="22"/>
      <c r="AI747" s="237">
        <v>80300000</v>
      </c>
      <c r="AT747" s="10"/>
    </row>
    <row r="748" spans="1:107" ht="16.5" customHeight="1">
      <c r="A748" s="193" t="s">
        <v>193</v>
      </c>
      <c r="B748">
        <v>2019</v>
      </c>
      <c r="C748" s="21" t="s">
        <v>5962</v>
      </c>
      <c r="D748" s="140" t="s">
        <v>5963</v>
      </c>
      <c r="E748" s="18" t="s">
        <v>5964</v>
      </c>
      <c r="G748" s="10" t="s">
        <v>1987</v>
      </c>
      <c r="H748" s="10" t="s">
        <v>118</v>
      </c>
      <c r="I748" s="10" t="s">
        <v>119</v>
      </c>
      <c r="J748" s="10" t="s">
        <v>5965</v>
      </c>
      <c r="K748" s="10" t="s">
        <v>5966</v>
      </c>
      <c r="L748" s="10" t="str">
        <f t="shared" si="75"/>
        <v>ELKIN LEONARDO LOPEZ GUERRERO___</v>
      </c>
      <c r="M748" s="10" t="s">
        <v>122</v>
      </c>
      <c r="N748" s="93">
        <v>1026274122</v>
      </c>
      <c r="Q748" s="10" t="s">
        <v>124</v>
      </c>
      <c r="T748" s="10"/>
      <c r="U748" s="10"/>
      <c r="V748" s="22"/>
      <c r="W748" s="10"/>
      <c r="X748" s="10"/>
      <c r="Y748" s="10"/>
      <c r="Z748" s="93">
        <v>3213396284</v>
      </c>
      <c r="AA748" s="22"/>
      <c r="AI748" s="237">
        <v>72600000</v>
      </c>
      <c r="AT748" s="10"/>
      <c r="DA748" s="10" t="s">
        <v>5944</v>
      </c>
      <c r="DB748" s="122" t="s">
        <v>5945</v>
      </c>
      <c r="DC748" s="248" t="s">
        <v>5938</v>
      </c>
    </row>
    <row r="749" spans="1:107" ht="16.5" customHeight="1">
      <c r="A749" s="193" t="s">
        <v>206</v>
      </c>
      <c r="B749">
        <v>2019</v>
      </c>
      <c r="C749" s="21" t="s">
        <v>5967</v>
      </c>
      <c r="D749" s="140" t="s">
        <v>5968</v>
      </c>
      <c r="E749" s="18" t="s">
        <v>5969</v>
      </c>
      <c r="G749" s="10" t="s">
        <v>1987</v>
      </c>
      <c r="H749" s="10" t="s">
        <v>118</v>
      </c>
      <c r="I749" s="10" t="s">
        <v>119</v>
      </c>
      <c r="J749" s="10" t="s">
        <v>5970</v>
      </c>
      <c r="K749" s="10" t="s">
        <v>5971</v>
      </c>
      <c r="L749" s="10" t="str">
        <f t="shared" si="75"/>
        <v>TANIA PAOLA RONCANCIO RODRIGUEZ___</v>
      </c>
      <c r="M749" s="10" t="s">
        <v>122</v>
      </c>
      <c r="N749" s="93">
        <v>1121897846</v>
      </c>
      <c r="Q749" s="10" t="s">
        <v>124</v>
      </c>
      <c r="T749" s="10"/>
      <c r="U749" s="10"/>
      <c r="V749" s="22"/>
      <c r="W749" s="10"/>
      <c r="X749" s="10"/>
      <c r="Y749" s="10"/>
      <c r="Z749" s="93">
        <v>3202360388</v>
      </c>
      <c r="AA749" s="22"/>
      <c r="AI749" s="237">
        <v>50160000</v>
      </c>
      <c r="AT749" s="10"/>
      <c r="DA749" s="10" t="s">
        <v>5972</v>
      </c>
      <c r="DB749" s="122" t="s">
        <v>5973</v>
      </c>
      <c r="DC749" s="122" t="s">
        <v>5938</v>
      </c>
    </row>
    <row r="750" spans="1:107" ht="16.5" customHeight="1">
      <c r="A750" s="193" t="s">
        <v>218</v>
      </c>
      <c r="B750">
        <v>2019</v>
      </c>
      <c r="C750" s="21" t="s">
        <v>5974</v>
      </c>
      <c r="D750" s="140" t="s">
        <v>5975</v>
      </c>
      <c r="E750" s="18" t="s">
        <v>5976</v>
      </c>
      <c r="G750" s="10" t="s">
        <v>1987</v>
      </c>
      <c r="H750" s="10" t="s">
        <v>118</v>
      </c>
      <c r="I750" s="10" t="s">
        <v>119</v>
      </c>
      <c r="J750" s="10" t="s">
        <v>5977</v>
      </c>
      <c r="K750" s="10" t="s">
        <v>5978</v>
      </c>
      <c r="L750" s="10" t="str">
        <f t="shared" si="75"/>
        <v xml:space="preserve"> YINETH PAOLA GOMEZ SANTACOLOMA___</v>
      </c>
      <c r="M750" s="10" t="s">
        <v>122</v>
      </c>
      <c r="N750" s="93">
        <v>40326729</v>
      </c>
      <c r="Q750" s="10" t="s">
        <v>124</v>
      </c>
      <c r="T750" s="10"/>
      <c r="U750" s="10"/>
      <c r="V750" s="22"/>
      <c r="W750" s="10"/>
      <c r="X750" s="10"/>
      <c r="Y750" s="10"/>
      <c r="Z750" s="93">
        <v>3112095573</v>
      </c>
      <c r="AA750" s="22"/>
      <c r="AI750" s="237">
        <v>50160000</v>
      </c>
      <c r="AT750" s="10"/>
      <c r="DA750" s="10" t="s">
        <v>5979</v>
      </c>
      <c r="DB750" s="122" t="s">
        <v>5980</v>
      </c>
      <c r="DC750" s="122" t="s">
        <v>5981</v>
      </c>
    </row>
    <row r="751" spans="1:107" ht="16.5" customHeight="1">
      <c r="A751" s="193" t="s">
        <v>229</v>
      </c>
      <c r="B751">
        <v>2019</v>
      </c>
      <c r="C751" s="21" t="s">
        <v>5982</v>
      </c>
      <c r="D751" s="140" t="s">
        <v>5983</v>
      </c>
      <c r="E751" s="18" t="s">
        <v>5984</v>
      </c>
      <c r="G751" s="10" t="s">
        <v>1987</v>
      </c>
      <c r="H751" s="10" t="s">
        <v>118</v>
      </c>
      <c r="I751" s="10" t="s">
        <v>119</v>
      </c>
      <c r="J751" s="10" t="s">
        <v>5985</v>
      </c>
      <c r="K751" s="10" t="s">
        <v>5986</v>
      </c>
      <c r="L751" s="10" t="str">
        <f t="shared" si="75"/>
        <v>ANA ANGELICA CHAPARRO VARON ___</v>
      </c>
      <c r="M751" s="10" t="s">
        <v>122</v>
      </c>
      <c r="N751" s="93">
        <v>1018483088</v>
      </c>
      <c r="Q751" s="10" t="s">
        <v>124</v>
      </c>
      <c r="T751" s="10"/>
      <c r="U751" s="10"/>
      <c r="V751" s="22"/>
      <c r="W751" s="10"/>
      <c r="X751" s="10"/>
      <c r="Y751" s="10"/>
      <c r="Z751" s="93">
        <v>3124866487</v>
      </c>
      <c r="AA751" s="22"/>
      <c r="AI751" s="237">
        <v>29700000</v>
      </c>
      <c r="AT751" s="10"/>
      <c r="DA751" s="10" t="s">
        <v>5987</v>
      </c>
      <c r="DB751" s="122" t="s">
        <v>5988</v>
      </c>
      <c r="DC751" s="122" t="s">
        <v>5989</v>
      </c>
    </row>
    <row r="752" spans="1:107" ht="16.5" customHeight="1">
      <c r="A752" s="193" t="s">
        <v>242</v>
      </c>
      <c r="B752">
        <v>2019</v>
      </c>
      <c r="C752" s="21" t="s">
        <v>5990</v>
      </c>
      <c r="D752" s="140" t="s">
        <v>5990</v>
      </c>
      <c r="E752" s="18" t="s">
        <v>5991</v>
      </c>
      <c r="G752" s="10" t="s">
        <v>1987</v>
      </c>
      <c r="H752" s="10" t="s">
        <v>118</v>
      </c>
      <c r="I752" s="10" t="s">
        <v>119</v>
      </c>
      <c r="J752" s="10" t="s">
        <v>5970</v>
      </c>
      <c r="K752" s="10" t="s">
        <v>3356</v>
      </c>
      <c r="L752" s="10" t="str">
        <f t="shared" si="75"/>
        <v>DIANA MAYERLY LARROTA RAMIREZ___</v>
      </c>
      <c r="M752" s="10" t="s">
        <v>122</v>
      </c>
      <c r="N752" s="93">
        <v>52104732</v>
      </c>
      <c r="Q752" s="10" t="s">
        <v>124</v>
      </c>
      <c r="T752" s="10"/>
      <c r="U752" s="10"/>
      <c r="V752" s="22"/>
      <c r="W752" s="10"/>
      <c r="X752" s="10"/>
      <c r="Y752" s="10"/>
      <c r="Z752" s="93" t="s">
        <v>5992</v>
      </c>
      <c r="AA752" s="22"/>
      <c r="AI752" s="237">
        <v>50104732</v>
      </c>
      <c r="AT752" s="10"/>
      <c r="DA752" s="10" t="s">
        <v>5972</v>
      </c>
      <c r="DB752" s="122" t="s">
        <v>5973</v>
      </c>
      <c r="DC752" s="122" t="s">
        <v>5938</v>
      </c>
    </row>
    <row r="753" spans="1:107" ht="16.5" customHeight="1">
      <c r="A753" s="193" t="s">
        <v>254</v>
      </c>
      <c r="B753">
        <v>2019</v>
      </c>
      <c r="C753" s="21" t="s">
        <v>5993</v>
      </c>
      <c r="D753" s="140" t="s">
        <v>5994</v>
      </c>
      <c r="E753" s="18" t="s">
        <v>5995</v>
      </c>
      <c r="G753" s="10" t="s">
        <v>1987</v>
      </c>
      <c r="H753" s="10" t="s">
        <v>118</v>
      </c>
      <c r="I753" s="10" t="s">
        <v>119</v>
      </c>
      <c r="J753" s="10" t="s">
        <v>5996</v>
      </c>
      <c r="K753" s="10" t="s">
        <v>5997</v>
      </c>
      <c r="L753" s="10" t="str">
        <f t="shared" si="75"/>
        <v>ADRIANA MARIA LEON LOPEZ___</v>
      </c>
      <c r="M753" s="10" t="s">
        <v>122</v>
      </c>
      <c r="N753" s="93">
        <v>51978398</v>
      </c>
      <c r="Q753" s="10" t="s">
        <v>124</v>
      </c>
      <c r="T753" s="10"/>
      <c r="U753" s="10"/>
      <c r="V753" s="22"/>
      <c r="W753" s="10"/>
      <c r="X753" s="10"/>
      <c r="Y753" s="10"/>
      <c r="Z753" s="93" t="s">
        <v>5998</v>
      </c>
      <c r="AA753" s="22"/>
      <c r="AI753" s="237">
        <v>50160000</v>
      </c>
      <c r="AT753" s="10"/>
      <c r="DA753" s="10" t="s">
        <v>5972</v>
      </c>
      <c r="DB753" s="122" t="s">
        <v>5973</v>
      </c>
      <c r="DC753" s="122" t="s">
        <v>5938</v>
      </c>
    </row>
    <row r="754" spans="1:107" ht="16.5" customHeight="1">
      <c r="A754" s="193" t="s">
        <v>265</v>
      </c>
      <c r="B754">
        <v>2019</v>
      </c>
      <c r="C754" s="21" t="s">
        <v>5999</v>
      </c>
      <c r="D754" s="140" t="s">
        <v>5999</v>
      </c>
      <c r="E754" s="18" t="s">
        <v>6000</v>
      </c>
      <c r="G754" s="10" t="s">
        <v>1987</v>
      </c>
      <c r="H754" s="10" t="s">
        <v>118</v>
      </c>
      <c r="I754" s="10" t="s">
        <v>119</v>
      </c>
      <c r="J754" s="10" t="s">
        <v>6001</v>
      </c>
      <c r="K754" s="10" t="s">
        <v>6002</v>
      </c>
      <c r="L754" s="10" t="str">
        <f t="shared" si="75"/>
        <v>CAMILO ANDRES POVEDA ORTEGA___</v>
      </c>
      <c r="M754" s="10" t="s">
        <v>122</v>
      </c>
      <c r="N754" s="93">
        <v>1033816549</v>
      </c>
      <c r="Q754" s="10" t="s">
        <v>124</v>
      </c>
      <c r="T754" s="10"/>
      <c r="U754" s="10"/>
      <c r="V754" s="22"/>
      <c r="W754" s="10"/>
      <c r="X754" s="10"/>
      <c r="Y754" s="10"/>
      <c r="Z754" s="93" t="s">
        <v>6003</v>
      </c>
      <c r="AA754" s="22"/>
      <c r="AI754" s="237">
        <v>19800000</v>
      </c>
      <c r="AT754" s="10"/>
      <c r="DA754" s="10" t="s">
        <v>6004</v>
      </c>
      <c r="DB754" s="122" t="s">
        <v>6005</v>
      </c>
      <c r="DC754" s="122" t="s">
        <v>5938</v>
      </c>
    </row>
    <row r="755" spans="1:107" ht="16.5" customHeight="1">
      <c r="A755" s="193" t="s">
        <v>279</v>
      </c>
      <c r="B755">
        <v>2019</v>
      </c>
      <c r="C755" s="21" t="s">
        <v>6006</v>
      </c>
      <c r="D755" s="140" t="s">
        <v>6006</v>
      </c>
      <c r="E755" s="18" t="s">
        <v>6007</v>
      </c>
      <c r="G755" s="10" t="s">
        <v>1987</v>
      </c>
      <c r="H755" s="10" t="s">
        <v>118</v>
      </c>
      <c r="I755" s="10" t="s">
        <v>119</v>
      </c>
      <c r="J755" s="10" t="s">
        <v>6008</v>
      </c>
      <c r="K755" s="10" t="s">
        <v>6009</v>
      </c>
      <c r="L755" s="10" t="str">
        <f t="shared" si="75"/>
        <v>GUSTAVO HERNANDO JIMENEZ SANDOVAL___</v>
      </c>
      <c r="M755" s="10" t="s">
        <v>122</v>
      </c>
      <c r="N755" s="93">
        <v>79235519</v>
      </c>
      <c r="Q755" s="10" t="s">
        <v>124</v>
      </c>
      <c r="T755" s="10"/>
      <c r="U755" s="10"/>
      <c r="V755" s="22"/>
      <c r="W755" s="10"/>
      <c r="X755" s="10"/>
      <c r="Y755" s="10"/>
      <c r="Z755" s="93">
        <v>3153906689</v>
      </c>
      <c r="AA755" s="22"/>
      <c r="AI755" s="237">
        <v>50160000</v>
      </c>
      <c r="AT755" s="10"/>
      <c r="DA755" s="10" t="s">
        <v>5944</v>
      </c>
      <c r="DB755" s="122" t="s">
        <v>5945</v>
      </c>
      <c r="DC755" s="248" t="s">
        <v>5938</v>
      </c>
    </row>
    <row r="756" spans="1:107" ht="16.5" customHeight="1">
      <c r="A756" s="193" t="s">
        <v>294</v>
      </c>
      <c r="B756">
        <v>2019</v>
      </c>
      <c r="C756" s="21" t="s">
        <v>6010</v>
      </c>
      <c r="D756" s="140" t="s">
        <v>6010</v>
      </c>
      <c r="E756" s="18" t="s">
        <v>6011</v>
      </c>
      <c r="G756" s="10" t="s">
        <v>1987</v>
      </c>
      <c r="H756" s="10" t="s">
        <v>118</v>
      </c>
      <c r="I756" s="10" t="s">
        <v>119</v>
      </c>
      <c r="J756" s="10" t="s">
        <v>6012</v>
      </c>
      <c r="K756" s="10" t="s">
        <v>6013</v>
      </c>
      <c r="L756" s="10" t="str">
        <f t="shared" si="75"/>
        <v>GINNA PAOLA ZEA MATEUS___</v>
      </c>
      <c r="M756" s="10" t="s">
        <v>122</v>
      </c>
      <c r="N756" s="93">
        <v>52938311</v>
      </c>
      <c r="Q756" s="10" t="s">
        <v>124</v>
      </c>
      <c r="T756" s="10"/>
      <c r="U756" s="10"/>
      <c r="V756" s="22"/>
      <c r="W756" s="10"/>
      <c r="X756" s="10"/>
      <c r="Y756" s="10"/>
      <c r="Z756" s="93">
        <v>3118518855</v>
      </c>
      <c r="AA756" s="22"/>
      <c r="AI756" s="237">
        <v>33000000</v>
      </c>
      <c r="AT756" s="10"/>
      <c r="DA756" s="10" t="s">
        <v>6004</v>
      </c>
      <c r="DB756" s="122" t="s">
        <v>6005</v>
      </c>
      <c r="DC756" s="122" t="s">
        <v>5938</v>
      </c>
    </row>
    <row r="757" spans="1:107" ht="16.5" customHeight="1">
      <c r="A757" s="193" t="s">
        <v>299</v>
      </c>
      <c r="B757">
        <v>2019</v>
      </c>
      <c r="C757" s="21" t="s">
        <v>6014</v>
      </c>
      <c r="D757" s="140" t="s">
        <v>6015</v>
      </c>
      <c r="E757" s="18" t="s">
        <v>6016</v>
      </c>
      <c r="G757" s="10" t="s">
        <v>1987</v>
      </c>
      <c r="H757" s="10" t="s">
        <v>118</v>
      </c>
      <c r="I757" s="10" t="s">
        <v>119</v>
      </c>
      <c r="J757" s="10" t="s">
        <v>6017</v>
      </c>
      <c r="K757" s="10" t="s">
        <v>5132</v>
      </c>
      <c r="L757" s="10" t="str">
        <f t="shared" si="75"/>
        <v>ANA MILENA BERMUDEZ___</v>
      </c>
      <c r="M757" s="10" t="s">
        <v>122</v>
      </c>
      <c r="N757" s="93">
        <v>52851220</v>
      </c>
      <c r="Q757" s="10" t="s">
        <v>124</v>
      </c>
      <c r="T757" s="10"/>
      <c r="U757" s="10"/>
      <c r="V757" s="22"/>
      <c r="W757" s="10"/>
      <c r="X757" s="10"/>
      <c r="Y757" s="10"/>
      <c r="Z757" s="93" t="s">
        <v>6018</v>
      </c>
      <c r="AA757" s="22"/>
      <c r="AI757" s="237">
        <v>33000000</v>
      </c>
      <c r="AT757" s="10"/>
      <c r="DA757" s="10" t="s">
        <v>6004</v>
      </c>
      <c r="DB757" s="122" t="s">
        <v>6005</v>
      </c>
      <c r="DC757" s="122" t="s">
        <v>5938</v>
      </c>
    </row>
    <row r="758" spans="1:107" ht="16.5" customHeight="1">
      <c r="A758" s="193" t="s">
        <v>304</v>
      </c>
      <c r="B758">
        <v>2019</v>
      </c>
      <c r="C758" s="21" t="s">
        <v>6019</v>
      </c>
      <c r="D758" s="140" t="s">
        <v>6020</v>
      </c>
      <c r="E758" s="18" t="s">
        <v>6021</v>
      </c>
      <c r="G758" s="10" t="s">
        <v>1987</v>
      </c>
      <c r="H758" s="10" t="s">
        <v>118</v>
      </c>
      <c r="I758" s="10" t="s">
        <v>119</v>
      </c>
      <c r="J758" s="10" t="s">
        <v>6022</v>
      </c>
      <c r="K758" s="10" t="s">
        <v>6023</v>
      </c>
      <c r="L758" s="10" t="str">
        <f t="shared" si="75"/>
        <v>MARIA HELENA ORTEGA  AMAYA___</v>
      </c>
      <c r="M758" s="10" t="s">
        <v>122</v>
      </c>
      <c r="N758" s="93">
        <v>52865785</v>
      </c>
      <c r="Q758" s="10" t="s">
        <v>124</v>
      </c>
      <c r="T758" s="10"/>
      <c r="U758" s="10"/>
      <c r="V758" s="22"/>
      <c r="W758" s="10"/>
      <c r="X758" s="10"/>
      <c r="Y758" s="10"/>
      <c r="Z758" s="93">
        <v>3212444104</v>
      </c>
      <c r="AA758" s="22"/>
      <c r="AI758" s="237">
        <v>50160000</v>
      </c>
      <c r="AT758" s="10"/>
      <c r="DA758" s="10" t="s">
        <v>5956</v>
      </c>
      <c r="DB758" s="122" t="s">
        <v>6024</v>
      </c>
      <c r="DC758" s="122" t="s">
        <v>5938</v>
      </c>
    </row>
    <row r="759" spans="1:107" ht="16.5" customHeight="1">
      <c r="A759" s="193" t="s">
        <v>310</v>
      </c>
      <c r="B759">
        <v>2019</v>
      </c>
      <c r="C759" s="21" t="s">
        <v>6025</v>
      </c>
      <c r="D759" s="140" t="s">
        <v>6026</v>
      </c>
      <c r="E759" s="18" t="s">
        <v>6027</v>
      </c>
      <c r="G759" s="10" t="s">
        <v>1987</v>
      </c>
      <c r="H759" s="10" t="s">
        <v>118</v>
      </c>
      <c r="I759" s="10" t="s">
        <v>119</v>
      </c>
      <c r="J759" s="10" t="s">
        <v>6028</v>
      </c>
      <c r="K759" s="10" t="s">
        <v>6029</v>
      </c>
      <c r="L759" s="10" t="str">
        <f t="shared" si="75"/>
        <v>DAYI MARLEN SEDANO GONZALEZ___</v>
      </c>
      <c r="M759" s="10" t="s">
        <v>122</v>
      </c>
      <c r="N759" s="93">
        <v>53015901</v>
      </c>
      <c r="Q759" s="10" t="s">
        <v>124</v>
      </c>
      <c r="T759" s="10"/>
      <c r="U759" s="10"/>
      <c r="V759" s="22"/>
      <c r="W759" s="10"/>
      <c r="X759" s="10"/>
      <c r="Y759" s="10"/>
      <c r="Z759" s="93" t="s">
        <v>6030</v>
      </c>
      <c r="AA759" s="22"/>
      <c r="AI759" s="237">
        <v>50600000</v>
      </c>
      <c r="AT759" s="10"/>
      <c r="DA759" s="10" t="s">
        <v>5979</v>
      </c>
      <c r="DB759" s="122" t="s">
        <v>5980</v>
      </c>
      <c r="DC759" s="122" t="s">
        <v>5981</v>
      </c>
    </row>
    <row r="760" spans="1:107" ht="16.5" customHeight="1">
      <c r="A760" s="193" t="s">
        <v>317</v>
      </c>
      <c r="B760">
        <v>2019</v>
      </c>
      <c r="C760" s="21" t="s">
        <v>6031</v>
      </c>
      <c r="D760" s="140" t="s">
        <v>6031</v>
      </c>
      <c r="E760" s="18" t="s">
        <v>6032</v>
      </c>
      <c r="G760" s="10" t="s">
        <v>1987</v>
      </c>
      <c r="H760" s="10" t="s">
        <v>118</v>
      </c>
      <c r="I760" s="10" t="s">
        <v>119</v>
      </c>
      <c r="J760" s="10" t="s">
        <v>6033</v>
      </c>
      <c r="K760" s="10" t="s">
        <v>6034</v>
      </c>
      <c r="L760" s="10" t="str">
        <f t="shared" si="75"/>
        <v>CAMILO ANDRES ACUÑA CARO___</v>
      </c>
      <c r="M760" s="10" t="s">
        <v>122</v>
      </c>
      <c r="N760" s="93">
        <v>80772758</v>
      </c>
      <c r="Q760" s="10" t="s">
        <v>124</v>
      </c>
      <c r="T760" s="10"/>
      <c r="U760" s="10"/>
      <c r="V760" s="22"/>
      <c r="W760" s="10"/>
      <c r="X760" s="10"/>
      <c r="Y760" s="10"/>
      <c r="Z760" s="93">
        <v>3016472744</v>
      </c>
      <c r="AA760" s="22"/>
      <c r="AI760" s="237">
        <v>50600000</v>
      </c>
      <c r="AT760" s="10"/>
      <c r="DA760" s="10" t="s">
        <v>6004</v>
      </c>
      <c r="DB760" s="122" t="s">
        <v>6005</v>
      </c>
      <c r="DC760" s="122" t="s">
        <v>5938</v>
      </c>
    </row>
    <row r="761" spans="1:107" ht="16.5" customHeight="1">
      <c r="A761" s="193" t="s">
        <v>323</v>
      </c>
      <c r="B761">
        <v>2019</v>
      </c>
      <c r="C761" s="21" t="s">
        <v>6035</v>
      </c>
      <c r="D761" s="140" t="s">
        <v>6035</v>
      </c>
      <c r="E761" s="18" t="s">
        <v>6036</v>
      </c>
      <c r="G761" s="10" t="s">
        <v>1987</v>
      </c>
      <c r="H761" s="10" t="s">
        <v>118</v>
      </c>
      <c r="I761" s="10" t="s">
        <v>119</v>
      </c>
      <c r="J761" s="10" t="s">
        <v>6037</v>
      </c>
      <c r="K761" s="10" t="s">
        <v>6038</v>
      </c>
      <c r="L761" s="10" t="str">
        <f t="shared" si="75"/>
        <v>OSCAR JAVIER MONROY___</v>
      </c>
      <c r="M761" s="10" t="s">
        <v>122</v>
      </c>
      <c r="N761" s="93">
        <v>80222582</v>
      </c>
      <c r="Q761" s="10" t="s">
        <v>124</v>
      </c>
      <c r="T761" s="10"/>
      <c r="U761" s="10"/>
      <c r="V761" s="22"/>
      <c r="W761" s="10"/>
      <c r="X761" s="10"/>
      <c r="Y761" s="10"/>
      <c r="Z761" s="93">
        <v>3142247779</v>
      </c>
      <c r="AA761" s="22"/>
      <c r="AI761" s="237">
        <v>52800000</v>
      </c>
      <c r="AT761" s="10"/>
      <c r="DA761" s="10" t="s">
        <v>5979</v>
      </c>
      <c r="DB761" s="122" t="s">
        <v>5980</v>
      </c>
      <c r="DC761" s="122" t="s">
        <v>5981</v>
      </c>
    </row>
    <row r="762" spans="1:107" ht="16.5" customHeight="1">
      <c r="A762" s="193" t="s">
        <v>330</v>
      </c>
      <c r="B762">
        <v>2019</v>
      </c>
      <c r="C762" s="21" t="s">
        <v>6039</v>
      </c>
      <c r="D762" s="140" t="s">
        <v>6039</v>
      </c>
      <c r="E762" s="18" t="s">
        <v>6040</v>
      </c>
      <c r="G762" s="10" t="s">
        <v>1987</v>
      </c>
      <c r="H762" s="10" t="s">
        <v>118</v>
      </c>
      <c r="I762" s="10" t="s">
        <v>119</v>
      </c>
      <c r="J762" s="10" t="s">
        <v>6041</v>
      </c>
      <c r="K762" s="10" t="s">
        <v>6042</v>
      </c>
      <c r="L762" s="10" t="str">
        <f t="shared" si="75"/>
        <v>LINA MARIA MORENO RODRIGUEZ___</v>
      </c>
      <c r="M762" s="10" t="s">
        <v>122</v>
      </c>
      <c r="N762" s="93">
        <v>1072921068</v>
      </c>
      <c r="Q762" s="10" t="s">
        <v>124</v>
      </c>
      <c r="T762" s="10"/>
      <c r="U762" s="10"/>
      <c r="V762" s="22"/>
      <c r="W762" s="10"/>
      <c r="X762" s="10"/>
      <c r="Y762" s="10"/>
      <c r="Z762" s="93">
        <v>3212197911</v>
      </c>
      <c r="AA762" s="22"/>
      <c r="AI762" s="237">
        <v>52800000</v>
      </c>
      <c r="AT762" s="10"/>
      <c r="DA762" s="10" t="s">
        <v>6004</v>
      </c>
      <c r="DB762" s="122" t="s">
        <v>6043</v>
      </c>
      <c r="DC762" s="122" t="s">
        <v>6044</v>
      </c>
    </row>
    <row r="763" spans="1:107" ht="16.5" customHeight="1">
      <c r="A763" s="193" t="s">
        <v>336</v>
      </c>
      <c r="B763">
        <v>2019</v>
      </c>
      <c r="C763" s="21" t="s">
        <v>6045</v>
      </c>
      <c r="D763" s="140" t="s">
        <v>6045</v>
      </c>
      <c r="E763" s="18" t="s">
        <v>6046</v>
      </c>
      <c r="G763" s="10" t="s">
        <v>1987</v>
      </c>
      <c r="H763" s="10" t="s">
        <v>118</v>
      </c>
      <c r="I763" s="10" t="s">
        <v>119</v>
      </c>
      <c r="J763" s="10" t="s">
        <v>6047</v>
      </c>
      <c r="K763" s="10" t="s">
        <v>6048</v>
      </c>
      <c r="L763" s="10" t="str">
        <f t="shared" si="75"/>
        <v>ANA MARIA LIZCANO NARVAEZ/ LIQUIDADO___</v>
      </c>
      <c r="M763" s="10" t="s">
        <v>122</v>
      </c>
      <c r="N763" s="93">
        <v>1015432223</v>
      </c>
      <c r="Q763" s="10" t="s">
        <v>124</v>
      </c>
      <c r="T763" s="10"/>
      <c r="U763" s="10"/>
      <c r="V763" s="22"/>
      <c r="W763" s="10"/>
      <c r="X763" s="10"/>
      <c r="Y763" s="10"/>
      <c r="Z763" s="93">
        <v>3134775378</v>
      </c>
      <c r="AA763" s="22"/>
      <c r="AI763" s="237">
        <v>50600000</v>
      </c>
      <c r="AT763" s="10"/>
      <c r="DA763" s="10" t="s">
        <v>5979</v>
      </c>
      <c r="DB763" s="122" t="s">
        <v>5980</v>
      </c>
      <c r="DC763" s="122" t="s">
        <v>5981</v>
      </c>
    </row>
    <row r="764" spans="1:107" ht="16.5" customHeight="1">
      <c r="A764" s="193" t="s">
        <v>343</v>
      </c>
      <c r="B764">
        <v>2019</v>
      </c>
      <c r="C764" s="21" t="s">
        <v>6049</v>
      </c>
      <c r="D764" s="140" t="s">
        <v>6049</v>
      </c>
      <c r="E764" s="18" t="s">
        <v>6050</v>
      </c>
      <c r="G764" s="10" t="s">
        <v>1987</v>
      </c>
      <c r="H764" s="10" t="s">
        <v>118</v>
      </c>
      <c r="I764" s="10" t="s">
        <v>119</v>
      </c>
      <c r="J764" s="10" t="s">
        <v>6051</v>
      </c>
      <c r="K764" s="10" t="s">
        <v>5067</v>
      </c>
      <c r="L764" s="10" t="str">
        <f t="shared" si="75"/>
        <v>CAMILO ALBERTO DIAZ VARELA___</v>
      </c>
      <c r="M764" s="10" t="s">
        <v>122</v>
      </c>
      <c r="N764" s="93">
        <v>1020724030</v>
      </c>
      <c r="Q764" s="10" t="s">
        <v>124</v>
      </c>
      <c r="T764" s="10"/>
      <c r="U764" s="10"/>
      <c r="V764" s="22"/>
      <c r="W764" s="10"/>
      <c r="X764" s="10"/>
      <c r="Y764" s="10"/>
      <c r="Z764" s="93">
        <v>3156711774</v>
      </c>
      <c r="AA764" s="22"/>
      <c r="AI764" s="237">
        <v>50600000</v>
      </c>
      <c r="AT764" s="10"/>
      <c r="DA764" s="10" t="s">
        <v>5979</v>
      </c>
      <c r="DB764" s="122" t="s">
        <v>5980</v>
      </c>
      <c r="DC764" s="122" t="s">
        <v>5981</v>
      </c>
    </row>
    <row r="765" spans="1:107" ht="16.5" customHeight="1">
      <c r="A765" s="193" t="s">
        <v>350</v>
      </c>
      <c r="B765">
        <v>2019</v>
      </c>
      <c r="C765" s="21" t="s">
        <v>6052</v>
      </c>
      <c r="D765" s="140" t="s">
        <v>6052</v>
      </c>
      <c r="E765" s="18" t="s">
        <v>6053</v>
      </c>
      <c r="G765" s="10" t="s">
        <v>1987</v>
      </c>
      <c r="H765" s="10" t="s">
        <v>118</v>
      </c>
      <c r="I765" s="10" t="s">
        <v>119</v>
      </c>
      <c r="J765" s="10" t="s">
        <v>6054</v>
      </c>
      <c r="K765" s="10" t="s">
        <v>556</v>
      </c>
      <c r="L765" s="10" t="str">
        <f t="shared" si="75"/>
        <v>LUISA MILENA ARIAS SIERRA___</v>
      </c>
      <c r="M765" s="10" t="s">
        <v>122</v>
      </c>
      <c r="N765" s="93">
        <v>1033783025</v>
      </c>
      <c r="Q765" s="10" t="s">
        <v>124</v>
      </c>
      <c r="T765" s="10"/>
      <c r="U765" s="10"/>
      <c r="V765" s="22"/>
      <c r="W765" s="10"/>
      <c r="X765" s="10"/>
      <c r="Y765" s="10"/>
      <c r="Z765" s="93">
        <v>3053286360</v>
      </c>
      <c r="AA765" s="22"/>
      <c r="AI765" s="237">
        <v>29700000</v>
      </c>
      <c r="AT765" s="10"/>
      <c r="DA765" s="10" t="s">
        <v>6004</v>
      </c>
      <c r="DB765" s="122" t="s">
        <v>6005</v>
      </c>
      <c r="DC765" s="122" t="s">
        <v>5938</v>
      </c>
    </row>
    <row r="766" spans="1:107" ht="16.5" customHeight="1">
      <c r="A766" s="193" t="s">
        <v>357</v>
      </c>
      <c r="B766">
        <v>2019</v>
      </c>
      <c r="C766" s="21" t="s">
        <v>6055</v>
      </c>
      <c r="D766" s="140" t="s">
        <v>6055</v>
      </c>
      <c r="E766" s="18" t="s">
        <v>6056</v>
      </c>
      <c r="G766" s="10" t="s">
        <v>1987</v>
      </c>
      <c r="H766" s="10" t="s">
        <v>118</v>
      </c>
      <c r="I766" s="10" t="s">
        <v>119</v>
      </c>
      <c r="J766" s="10" t="s">
        <v>6057</v>
      </c>
      <c r="K766" s="10" t="s">
        <v>5092</v>
      </c>
      <c r="L766" s="10" t="str">
        <f t="shared" ref="L766:L829" si="77">_xlfn.CONCAT(K766,"_",BP766,"_",BS766,"_",BV766)</f>
        <v>JAIME RENE BARAJAS GARCIA___</v>
      </c>
      <c r="M766" s="10" t="s">
        <v>122</v>
      </c>
      <c r="N766" s="93">
        <v>1032449032</v>
      </c>
      <c r="Q766" s="10" t="s">
        <v>124</v>
      </c>
      <c r="T766" s="10"/>
      <c r="U766" s="10"/>
      <c r="V766" s="22"/>
      <c r="W766" s="10"/>
      <c r="X766" s="10"/>
      <c r="Y766" s="10"/>
      <c r="Z766" s="93" t="s">
        <v>6058</v>
      </c>
      <c r="AA766" s="22"/>
      <c r="AI766" s="237">
        <v>77550000</v>
      </c>
      <c r="AT766" s="10"/>
    </row>
    <row r="767" spans="1:107" ht="16.5" customHeight="1">
      <c r="A767" s="193" t="s">
        <v>368</v>
      </c>
      <c r="B767">
        <v>2019</v>
      </c>
      <c r="C767" s="21" t="s">
        <v>6059</v>
      </c>
      <c r="D767" s="140" t="s">
        <v>6059</v>
      </c>
      <c r="E767" s="18" t="s">
        <v>6060</v>
      </c>
      <c r="G767" s="10" t="s">
        <v>1987</v>
      </c>
      <c r="H767" s="10" t="s">
        <v>118</v>
      </c>
      <c r="I767" s="10" t="s">
        <v>119</v>
      </c>
      <c r="J767" s="10" t="s">
        <v>6061</v>
      </c>
      <c r="K767" s="10" t="s">
        <v>5142</v>
      </c>
      <c r="L767" s="10" t="str">
        <f t="shared" si="77"/>
        <v>BLANCA LEIDY NAVARRO DOMINGUEZ___</v>
      </c>
      <c r="M767" s="10" t="s">
        <v>122</v>
      </c>
      <c r="N767" s="93">
        <v>1030525081</v>
      </c>
      <c r="Q767" s="10" t="s">
        <v>124</v>
      </c>
      <c r="T767" s="10"/>
      <c r="U767" s="10"/>
      <c r="V767" s="22"/>
      <c r="W767" s="10"/>
      <c r="X767" s="10"/>
      <c r="Y767" s="10"/>
      <c r="Z767" s="93">
        <v>3002754693</v>
      </c>
      <c r="AA767" s="22"/>
      <c r="AI767" s="237">
        <v>22800000</v>
      </c>
      <c r="AT767" s="10"/>
      <c r="DA767" s="10" t="s">
        <v>6004</v>
      </c>
      <c r="DB767" s="122" t="s">
        <v>6005</v>
      </c>
      <c r="DC767" s="122" t="s">
        <v>5938</v>
      </c>
    </row>
    <row r="768" spans="1:107" ht="16.5" customHeight="1">
      <c r="A768" s="193" t="s">
        <v>375</v>
      </c>
      <c r="B768">
        <v>2019</v>
      </c>
      <c r="C768" s="21" t="s">
        <v>6062</v>
      </c>
      <c r="D768" s="140" t="s">
        <v>6063</v>
      </c>
      <c r="E768" s="18" t="s">
        <v>6064</v>
      </c>
      <c r="G768" s="10" t="s">
        <v>1987</v>
      </c>
      <c r="H768" s="10" t="s">
        <v>118</v>
      </c>
      <c r="I768" s="10" t="s">
        <v>119</v>
      </c>
      <c r="J768" s="10" t="s">
        <v>6065</v>
      </c>
      <c r="K768" s="10" t="s">
        <v>6066</v>
      </c>
      <c r="L768" s="10" t="str">
        <f t="shared" si="77"/>
        <v>JAIME ROLANDO RODRIGUEZ BARRETO / TERMINACION DE CONTRATO ANTICIPADO___</v>
      </c>
      <c r="M768" s="10" t="s">
        <v>122</v>
      </c>
      <c r="N768" s="93">
        <v>79911357</v>
      </c>
      <c r="Q768" s="10" t="s">
        <v>124</v>
      </c>
      <c r="T768" s="10"/>
      <c r="U768" s="10"/>
      <c r="V768" s="22"/>
      <c r="W768" s="10"/>
      <c r="X768" s="10"/>
      <c r="Y768" s="10"/>
      <c r="Z768" s="93">
        <v>3114659039</v>
      </c>
      <c r="AA768" s="22"/>
      <c r="AI768" s="237">
        <v>53900000</v>
      </c>
      <c r="AT768" s="10"/>
      <c r="DA768" s="10" t="s">
        <v>5956</v>
      </c>
      <c r="DB768" s="122" t="s">
        <v>6024</v>
      </c>
      <c r="DC768" s="122" t="s">
        <v>5938</v>
      </c>
    </row>
    <row r="769" spans="1:107" ht="16.5" customHeight="1">
      <c r="A769" s="193" t="s">
        <v>383</v>
      </c>
      <c r="B769">
        <v>2019</v>
      </c>
      <c r="C769" s="21" t="s">
        <v>6067</v>
      </c>
      <c r="D769" s="140" t="s">
        <v>6067</v>
      </c>
      <c r="E769" s="18" t="s">
        <v>6068</v>
      </c>
      <c r="G769" s="10" t="s">
        <v>1987</v>
      </c>
      <c r="H769" s="10" t="s">
        <v>118</v>
      </c>
      <c r="I769" s="10" t="s">
        <v>119</v>
      </c>
      <c r="J769" s="10" t="s">
        <v>6069</v>
      </c>
      <c r="K769" s="10" t="s">
        <v>6070</v>
      </c>
      <c r="L769" s="10" t="str">
        <f t="shared" si="77"/>
        <v>DANIEL RODRIGO ARISTIZABAL VILLA___</v>
      </c>
      <c r="M769" s="10" t="s">
        <v>122</v>
      </c>
      <c r="N769" s="93">
        <v>1003264830</v>
      </c>
      <c r="Q769" s="10" t="s">
        <v>124</v>
      </c>
      <c r="T769" s="10"/>
      <c r="U769" s="10"/>
      <c r="V769" s="22"/>
      <c r="W769" s="10"/>
      <c r="X769" s="10"/>
      <c r="Y769" s="10"/>
      <c r="Z769" s="93">
        <v>3006775842</v>
      </c>
      <c r="AA769" s="22"/>
      <c r="AI769" s="237">
        <v>80300000</v>
      </c>
      <c r="AT769" s="10"/>
    </row>
    <row r="770" spans="1:107" ht="16.5" customHeight="1">
      <c r="A770" s="193" t="s">
        <v>389</v>
      </c>
      <c r="B770">
        <v>2019</v>
      </c>
      <c r="C770" s="21" t="s">
        <v>6071</v>
      </c>
      <c r="D770" s="140" t="s">
        <v>6071</v>
      </c>
      <c r="E770" s="18" t="s">
        <v>6072</v>
      </c>
      <c r="G770" s="10" t="s">
        <v>1987</v>
      </c>
      <c r="H770" s="10" t="s">
        <v>118</v>
      </c>
      <c r="I770" s="10" t="s">
        <v>119</v>
      </c>
      <c r="J770" s="10" t="s">
        <v>6073</v>
      </c>
      <c r="K770" s="10" t="s">
        <v>6074</v>
      </c>
      <c r="L770" s="10" t="str">
        <f t="shared" si="77"/>
        <v>FELIPE CARDONA  ACEVEDO  CESION A  ERIKA PAOLA BRU VELEZ___</v>
      </c>
      <c r="M770" s="10" t="s">
        <v>122</v>
      </c>
      <c r="N770" s="93">
        <v>80133755</v>
      </c>
      <c r="Q770" s="10" t="s">
        <v>124</v>
      </c>
      <c r="T770" s="10"/>
      <c r="U770" s="10"/>
      <c r="V770" s="22"/>
      <c r="W770" s="10"/>
      <c r="X770" s="10"/>
      <c r="Y770" s="10"/>
      <c r="Z770" s="93">
        <v>3106187162</v>
      </c>
      <c r="AA770" s="22"/>
      <c r="AI770" s="237">
        <v>62700000</v>
      </c>
      <c r="AT770" s="10"/>
      <c r="DA770" s="10" t="s">
        <v>5979</v>
      </c>
      <c r="DB770" s="122" t="s">
        <v>5980</v>
      </c>
      <c r="DC770" s="122" t="s">
        <v>5981</v>
      </c>
    </row>
    <row r="771" spans="1:107" ht="16.5" customHeight="1">
      <c r="A771" s="193" t="s">
        <v>395</v>
      </c>
      <c r="B771">
        <v>2019</v>
      </c>
      <c r="C771" s="21" t="s">
        <v>6075</v>
      </c>
      <c r="D771" s="140" t="s">
        <v>6076</v>
      </c>
      <c r="E771" s="90" t="s">
        <v>6077</v>
      </c>
      <c r="G771" s="10" t="s">
        <v>1987</v>
      </c>
      <c r="H771" s="10" t="s">
        <v>118</v>
      </c>
      <c r="I771" s="10" t="s">
        <v>119</v>
      </c>
      <c r="J771" s="10" t="s">
        <v>6078</v>
      </c>
      <c r="K771" s="10" t="s">
        <v>6079</v>
      </c>
      <c r="L771" s="10" t="str">
        <f t="shared" si="77"/>
        <v>JENNIFER ARIAS TAVERA ___</v>
      </c>
      <c r="M771" s="10" t="s">
        <v>122</v>
      </c>
      <c r="N771" s="93">
        <v>1033710</v>
      </c>
      <c r="Q771" s="10" t="s">
        <v>124</v>
      </c>
      <c r="T771" s="10"/>
      <c r="U771" s="10"/>
      <c r="V771" s="22"/>
      <c r="W771" s="10"/>
      <c r="X771" s="10"/>
      <c r="Y771" s="10"/>
      <c r="Z771" s="93" t="s">
        <v>6080</v>
      </c>
      <c r="AA771" s="22"/>
      <c r="AI771" s="237">
        <v>42013333</v>
      </c>
      <c r="AT771" s="10"/>
      <c r="DA771" s="10" t="s">
        <v>6081</v>
      </c>
      <c r="DB771" s="122" t="s">
        <v>6082</v>
      </c>
      <c r="DC771" s="122" t="s">
        <v>6083</v>
      </c>
    </row>
    <row r="772" spans="1:107" ht="16.5" customHeight="1">
      <c r="A772" s="193" t="s">
        <v>402</v>
      </c>
      <c r="B772">
        <v>2019</v>
      </c>
      <c r="C772" s="21" t="s">
        <v>6084</v>
      </c>
      <c r="D772" s="140" t="s">
        <v>6085</v>
      </c>
      <c r="E772" s="18" t="s">
        <v>6086</v>
      </c>
      <c r="G772" s="10" t="s">
        <v>1987</v>
      </c>
      <c r="H772" s="10" t="s">
        <v>118</v>
      </c>
      <c r="I772" s="10" t="s">
        <v>119</v>
      </c>
      <c r="J772" s="10" t="s">
        <v>6087</v>
      </c>
      <c r="K772" s="10" t="s">
        <v>199</v>
      </c>
      <c r="L772" s="10" t="str">
        <f t="shared" si="77"/>
        <v>GLORIA MATILDE SANTANA CASALLAS___</v>
      </c>
      <c r="M772" s="10" t="s">
        <v>122</v>
      </c>
      <c r="N772" s="93">
        <v>51907536</v>
      </c>
      <c r="Q772" s="10" t="s">
        <v>124</v>
      </c>
      <c r="T772" s="10"/>
      <c r="U772" s="10"/>
      <c r="V772" s="22"/>
      <c r="W772" s="10"/>
      <c r="X772" s="10"/>
      <c r="Y772" s="10"/>
      <c r="Z772" s="93">
        <v>3165253932</v>
      </c>
      <c r="AA772" s="22"/>
      <c r="AI772" s="237">
        <v>33000000</v>
      </c>
      <c r="AT772" s="10"/>
      <c r="DA772" s="10" t="s">
        <v>5972</v>
      </c>
      <c r="DB772" s="122" t="s">
        <v>5973</v>
      </c>
      <c r="DC772" s="122" t="s">
        <v>5938</v>
      </c>
    </row>
    <row r="773" spans="1:107" ht="16.5" customHeight="1">
      <c r="A773" s="193" t="s">
        <v>408</v>
      </c>
      <c r="B773">
        <v>2019</v>
      </c>
      <c r="C773" s="21" t="s">
        <v>6088</v>
      </c>
      <c r="D773" s="140" t="s">
        <v>6088</v>
      </c>
      <c r="E773" s="18" t="s">
        <v>6089</v>
      </c>
      <c r="G773" s="10" t="s">
        <v>1987</v>
      </c>
      <c r="H773" s="10" t="s">
        <v>118</v>
      </c>
      <c r="I773" s="10" t="s">
        <v>119</v>
      </c>
      <c r="J773" s="10" t="s">
        <v>6090</v>
      </c>
      <c r="K773" s="10" t="s">
        <v>6091</v>
      </c>
      <c r="L773" s="10" t="str">
        <f t="shared" si="77"/>
        <v>ADRIANA MARITZA ANGULO LEON___</v>
      </c>
      <c r="M773" s="10" t="s">
        <v>122</v>
      </c>
      <c r="N773" s="93">
        <v>1014178675</v>
      </c>
      <c r="Q773" s="10" t="s">
        <v>124</v>
      </c>
      <c r="T773" s="10"/>
      <c r="U773" s="10"/>
      <c r="V773" s="22"/>
      <c r="W773" s="10"/>
      <c r="X773" s="10"/>
      <c r="Y773" s="10"/>
      <c r="Z773" s="93" t="s">
        <v>6092</v>
      </c>
      <c r="AA773" s="22"/>
      <c r="AI773" s="237">
        <v>50160000</v>
      </c>
      <c r="AT773" s="10"/>
      <c r="DA773" s="10" t="s">
        <v>5972</v>
      </c>
      <c r="DB773" s="122" t="s">
        <v>5973</v>
      </c>
      <c r="DC773" s="122" t="s">
        <v>5938</v>
      </c>
    </row>
    <row r="774" spans="1:107" ht="16.5" customHeight="1">
      <c r="A774" s="193" t="s">
        <v>415</v>
      </c>
      <c r="B774">
        <v>2019</v>
      </c>
      <c r="C774" s="21" t="s">
        <v>6093</v>
      </c>
      <c r="D774" s="140" t="s">
        <v>6093</v>
      </c>
      <c r="E774" s="18" t="s">
        <v>6094</v>
      </c>
      <c r="G774" s="10" t="s">
        <v>1987</v>
      </c>
      <c r="H774" s="10" t="s">
        <v>118</v>
      </c>
      <c r="I774" s="10" t="s">
        <v>119</v>
      </c>
      <c r="J774" s="10" t="s">
        <v>6095</v>
      </c>
      <c r="K774" s="10" t="s">
        <v>6096</v>
      </c>
      <c r="L774" s="10" t="str">
        <f t="shared" si="77"/>
        <v>NATALIA ZAMUDIO ZAMUDIO / CESION DEL CPS  EDWIN PEDROZA CARDENAS___</v>
      </c>
      <c r="M774" s="10" t="s">
        <v>122</v>
      </c>
      <c r="N774" s="93">
        <v>53107494</v>
      </c>
      <c r="Q774" s="10" t="s">
        <v>124</v>
      </c>
      <c r="T774" s="10"/>
      <c r="U774" s="10"/>
      <c r="V774" s="22"/>
      <c r="W774" s="10"/>
      <c r="X774" s="10"/>
      <c r="Y774" s="10"/>
      <c r="Z774" s="93">
        <v>3204230445</v>
      </c>
      <c r="AA774" s="22"/>
      <c r="AI774" s="237">
        <v>18240000</v>
      </c>
      <c r="AT774" s="10"/>
      <c r="DA774" s="10" t="s">
        <v>5092</v>
      </c>
      <c r="DB774" s="122" t="s">
        <v>6097</v>
      </c>
      <c r="DC774" s="122" t="s">
        <v>5938</v>
      </c>
    </row>
    <row r="775" spans="1:107" ht="16.5" customHeight="1">
      <c r="A775" s="193" t="s">
        <v>423</v>
      </c>
      <c r="B775">
        <v>2019</v>
      </c>
      <c r="C775" s="21" t="s">
        <v>6098</v>
      </c>
      <c r="D775" s="140" t="s">
        <v>6098</v>
      </c>
      <c r="E775" s="18" t="s">
        <v>6099</v>
      </c>
      <c r="G775" s="10" t="s">
        <v>1987</v>
      </c>
      <c r="H775" s="10" t="s">
        <v>118</v>
      </c>
      <c r="I775" s="10" t="s">
        <v>119</v>
      </c>
      <c r="J775" s="10" t="s">
        <v>6100</v>
      </c>
      <c r="K775" s="10" t="s">
        <v>6101</v>
      </c>
      <c r="L775" s="10" t="str">
        <f t="shared" si="77"/>
        <v>MIGUEL AUGUSTO FLOREZ ORTIZ___</v>
      </c>
      <c r="M775" s="10" t="s">
        <v>122</v>
      </c>
      <c r="N775" s="93">
        <v>1022362455</v>
      </c>
      <c r="Q775" s="10" t="s">
        <v>124</v>
      </c>
      <c r="T775" s="10"/>
      <c r="U775" s="10"/>
      <c r="V775" s="22"/>
      <c r="W775" s="10"/>
      <c r="X775" s="10"/>
      <c r="Y775" s="10"/>
      <c r="Z775" s="93" t="s">
        <v>6102</v>
      </c>
      <c r="AA775" s="22"/>
      <c r="AI775" s="237">
        <v>50160000</v>
      </c>
      <c r="AT775" s="10"/>
      <c r="DA775" s="10" t="s">
        <v>5972</v>
      </c>
      <c r="DB775" s="122" t="s">
        <v>5973</v>
      </c>
      <c r="DC775" s="122" t="s">
        <v>5938</v>
      </c>
    </row>
    <row r="776" spans="1:107" ht="16.5" customHeight="1">
      <c r="A776" s="193" t="s">
        <v>437</v>
      </c>
      <c r="B776">
        <v>2019</v>
      </c>
      <c r="C776" s="21" t="s">
        <v>6103</v>
      </c>
      <c r="D776" s="140" t="s">
        <v>6104</v>
      </c>
      <c r="E776" s="18" t="s">
        <v>6105</v>
      </c>
      <c r="G776" s="10" t="s">
        <v>1845</v>
      </c>
      <c r="H776" s="10" t="s">
        <v>118</v>
      </c>
      <c r="I776" s="10" t="s">
        <v>1846</v>
      </c>
      <c r="J776" s="10" t="s">
        <v>6106</v>
      </c>
      <c r="K776" s="10" t="s">
        <v>6107</v>
      </c>
      <c r="L776" s="10" t="str">
        <f t="shared" si="77"/>
        <v>HOLDINGRIP-ARRENDAMIENTO  ___</v>
      </c>
      <c r="M776" s="10" t="s">
        <v>1849</v>
      </c>
      <c r="N776" s="93">
        <v>9005210659</v>
      </c>
      <c r="Q776" s="10" t="s">
        <v>124</v>
      </c>
      <c r="T776" s="10"/>
      <c r="U776" s="10"/>
      <c r="V776" s="22"/>
      <c r="W776" s="10"/>
      <c r="X776" s="10"/>
      <c r="Y776" s="10"/>
      <c r="Z776" s="93" t="s">
        <v>3295</v>
      </c>
      <c r="AA776" s="22"/>
      <c r="AI776" s="237">
        <v>114000000</v>
      </c>
      <c r="AT776" s="10"/>
      <c r="DA776" s="10" t="s">
        <v>6108</v>
      </c>
      <c r="DB776" s="122" t="s">
        <v>6109</v>
      </c>
      <c r="DC776" s="122" t="s">
        <v>4002</v>
      </c>
    </row>
    <row r="777" spans="1:107" ht="16.5" customHeight="1">
      <c r="A777" s="193" t="s">
        <v>449</v>
      </c>
      <c r="B777">
        <v>2019</v>
      </c>
      <c r="C777" s="21" t="s">
        <v>6110</v>
      </c>
      <c r="D777" s="140" t="s">
        <v>6111</v>
      </c>
      <c r="E777" s="18" t="s">
        <v>6112</v>
      </c>
      <c r="G777" s="10" t="s">
        <v>1987</v>
      </c>
      <c r="H777" s="10" t="s">
        <v>118</v>
      </c>
      <c r="I777" s="10" t="s">
        <v>119</v>
      </c>
      <c r="J777" s="10" t="s">
        <v>6113</v>
      </c>
      <c r="K777" s="10" t="s">
        <v>6114</v>
      </c>
      <c r="L777" s="10" t="str">
        <f t="shared" si="77"/>
        <v>JEIMMY  STEPHANIA  BONILLA  VARGAS___</v>
      </c>
      <c r="M777" s="10" t="s">
        <v>122</v>
      </c>
      <c r="N777" s="93">
        <v>1023000493</v>
      </c>
      <c r="Q777" s="10" t="s">
        <v>124</v>
      </c>
      <c r="T777" s="10"/>
      <c r="U777" s="10"/>
      <c r="V777" s="22"/>
      <c r="W777" s="10"/>
      <c r="X777" s="10"/>
      <c r="Y777" s="10"/>
      <c r="Z777" s="93" t="s">
        <v>6115</v>
      </c>
      <c r="AA777" s="22"/>
      <c r="AI777" s="237">
        <v>19800000</v>
      </c>
      <c r="AT777" s="10"/>
      <c r="DA777" s="10" t="s">
        <v>6004</v>
      </c>
      <c r="DB777" s="122" t="s">
        <v>6005</v>
      </c>
      <c r="DC777" s="122" t="s">
        <v>5938</v>
      </c>
    </row>
    <row r="778" spans="1:107" ht="16.5" customHeight="1">
      <c r="A778" s="193" t="s">
        <v>460</v>
      </c>
      <c r="B778">
        <v>2019</v>
      </c>
      <c r="C778" s="21" t="s">
        <v>6116</v>
      </c>
      <c r="D778" s="140" t="s">
        <v>6116</v>
      </c>
      <c r="E778" s="18" t="s">
        <v>6117</v>
      </c>
      <c r="G778" s="10" t="s">
        <v>1987</v>
      </c>
      <c r="H778" s="10" t="s">
        <v>118</v>
      </c>
      <c r="I778" s="10" t="s">
        <v>119</v>
      </c>
      <c r="J778" s="10" t="s">
        <v>6118</v>
      </c>
      <c r="K778" s="10" t="s">
        <v>6119</v>
      </c>
      <c r="L778" s="10" t="str">
        <f t="shared" si="77"/>
        <v>JAQUELINE GALLEGO CASTELLANOS___</v>
      </c>
      <c r="M778" s="10" t="s">
        <v>122</v>
      </c>
      <c r="N778" s="93">
        <v>52374822</v>
      </c>
      <c r="Q778" s="10" t="s">
        <v>124</v>
      </c>
      <c r="T778" s="10"/>
      <c r="U778" s="10"/>
      <c r="V778" s="22"/>
      <c r="W778" s="10"/>
      <c r="X778" s="10"/>
      <c r="Y778" s="10"/>
      <c r="Z778" s="93">
        <v>3224588826</v>
      </c>
      <c r="AA778" s="22"/>
      <c r="AI778" s="237">
        <v>23100000</v>
      </c>
      <c r="AT778" s="10"/>
      <c r="DA778" s="10" t="s">
        <v>5972</v>
      </c>
      <c r="DB778" s="122" t="s">
        <v>5973</v>
      </c>
      <c r="DC778" s="122" t="s">
        <v>5938</v>
      </c>
    </row>
    <row r="779" spans="1:107" ht="16.5" customHeight="1">
      <c r="A779" s="193" t="s">
        <v>475</v>
      </c>
      <c r="B779">
        <v>2019</v>
      </c>
      <c r="C779" s="21" t="s">
        <v>6120</v>
      </c>
      <c r="D779" s="140" t="s">
        <v>6120</v>
      </c>
      <c r="E779" s="18" t="s">
        <v>6121</v>
      </c>
      <c r="G779" s="10" t="s">
        <v>1987</v>
      </c>
      <c r="H779" s="10" t="s">
        <v>118</v>
      </c>
      <c r="I779" s="10" t="s">
        <v>119</v>
      </c>
      <c r="J779" s="10" t="s">
        <v>6122</v>
      </c>
      <c r="K779" s="10" t="s">
        <v>6123</v>
      </c>
      <c r="L779" s="10" t="str">
        <f t="shared" si="77"/>
        <v>JUAN CARLOS ZUÑIGA ENCISO___</v>
      </c>
      <c r="M779" s="10" t="s">
        <v>6124</v>
      </c>
      <c r="N779" s="93">
        <v>79498486</v>
      </c>
      <c r="Q779" s="10" t="s">
        <v>124</v>
      </c>
      <c r="T779" s="10"/>
      <c r="U779" s="10"/>
      <c r="V779" s="22"/>
      <c r="W779" s="10"/>
      <c r="X779" s="10"/>
      <c r="Y779" s="10"/>
      <c r="Z779" s="93">
        <v>3004313568</v>
      </c>
      <c r="AA779" s="22"/>
      <c r="AI779" s="237">
        <v>19800000</v>
      </c>
      <c r="AT779" s="10"/>
      <c r="DA779" s="10" t="s">
        <v>6004</v>
      </c>
      <c r="DB779" s="122" t="s">
        <v>6005</v>
      </c>
      <c r="DC779" s="122" t="s">
        <v>5938</v>
      </c>
    </row>
    <row r="780" spans="1:107" ht="16.5" customHeight="1">
      <c r="A780" s="193" t="s">
        <v>488</v>
      </c>
      <c r="B780">
        <v>2019</v>
      </c>
      <c r="C780" s="21" t="s">
        <v>6125</v>
      </c>
      <c r="D780" s="140" t="s">
        <v>6125</v>
      </c>
      <c r="E780" s="18" t="s">
        <v>6126</v>
      </c>
      <c r="G780" s="10" t="s">
        <v>1987</v>
      </c>
      <c r="H780" s="10" t="s">
        <v>118</v>
      </c>
      <c r="I780" s="10" t="s">
        <v>119</v>
      </c>
      <c r="J780" s="10" t="s">
        <v>6127</v>
      </c>
      <c r="K780" s="10" t="s">
        <v>6128</v>
      </c>
      <c r="L780" s="10" t="str">
        <f t="shared" si="77"/>
        <v>HUGO ALBERTO MERCADO TIRADO___</v>
      </c>
      <c r="M780" s="10" t="s">
        <v>122</v>
      </c>
      <c r="N780" s="93">
        <v>1066178962</v>
      </c>
      <c r="Q780" s="10" t="s">
        <v>124</v>
      </c>
      <c r="T780" s="10"/>
      <c r="U780" s="10"/>
      <c r="V780" s="22"/>
      <c r="W780" s="10"/>
      <c r="X780" s="10"/>
      <c r="Y780" s="10"/>
      <c r="Z780" s="93">
        <v>3046358955</v>
      </c>
      <c r="AA780" s="22"/>
      <c r="AI780" s="237">
        <v>27000000</v>
      </c>
      <c r="AT780" s="10"/>
      <c r="DA780" s="10" t="s">
        <v>6129</v>
      </c>
      <c r="DB780" s="122" t="s">
        <v>6130</v>
      </c>
      <c r="DC780" s="122" t="s">
        <v>6131</v>
      </c>
    </row>
    <row r="781" spans="1:107" ht="16.5" customHeight="1">
      <c r="A781" s="193" t="s">
        <v>498</v>
      </c>
      <c r="B781">
        <v>2019</v>
      </c>
      <c r="C781" s="21" t="s">
        <v>6132</v>
      </c>
      <c r="D781" s="140" t="s">
        <v>6132</v>
      </c>
      <c r="E781" s="18" t="s">
        <v>6133</v>
      </c>
      <c r="G781" s="10" t="s">
        <v>1987</v>
      </c>
      <c r="H781" s="10" t="s">
        <v>118</v>
      </c>
      <c r="I781" s="10" t="s">
        <v>119</v>
      </c>
      <c r="J781" s="10" t="s">
        <v>6134</v>
      </c>
      <c r="K781" s="10" t="s">
        <v>6135</v>
      </c>
      <c r="L781" s="10" t="str">
        <f t="shared" si="77"/>
        <v>SANDRA CAROLINA GALINDO QUIÑONES___</v>
      </c>
      <c r="M781" s="10" t="s">
        <v>122</v>
      </c>
      <c r="N781" s="93">
        <v>1018477506</v>
      </c>
      <c r="Q781" s="10" t="s">
        <v>124</v>
      </c>
      <c r="T781" s="10"/>
      <c r="U781" s="10"/>
      <c r="V781" s="22"/>
      <c r="W781" s="10"/>
      <c r="X781" s="10"/>
      <c r="Y781" s="10"/>
      <c r="Z781" s="93">
        <v>3043337222</v>
      </c>
      <c r="AA781" s="22"/>
      <c r="AI781" s="237">
        <v>19800000</v>
      </c>
      <c r="AT781" s="10"/>
      <c r="DA781" s="10" t="s">
        <v>6004</v>
      </c>
      <c r="DB781" s="122" t="s">
        <v>6005</v>
      </c>
      <c r="DC781" s="122" t="s">
        <v>5938</v>
      </c>
    </row>
    <row r="782" spans="1:107" ht="16.5" customHeight="1">
      <c r="A782" s="193" t="s">
        <v>513</v>
      </c>
      <c r="B782">
        <v>2019</v>
      </c>
      <c r="C782" s="21" t="s">
        <v>6136</v>
      </c>
      <c r="D782" s="140" t="s">
        <v>6136</v>
      </c>
      <c r="E782" s="18" t="s">
        <v>5932</v>
      </c>
      <c r="G782" s="10" t="s">
        <v>1987</v>
      </c>
      <c r="H782" s="10" t="s">
        <v>118</v>
      </c>
      <c r="I782" s="10" t="s">
        <v>119</v>
      </c>
      <c r="J782" s="10" t="s">
        <v>6137</v>
      </c>
      <c r="K782" s="10" t="s">
        <v>6138</v>
      </c>
      <c r="L782" s="10" t="str">
        <f t="shared" si="77"/>
        <v>YEISON ZRARATE YAGUARA___</v>
      </c>
      <c r="M782" s="10" t="s">
        <v>122</v>
      </c>
      <c r="N782" s="93">
        <v>79634980</v>
      </c>
      <c r="Q782" s="10" t="s">
        <v>124</v>
      </c>
      <c r="T782" s="10"/>
      <c r="U782" s="10"/>
      <c r="V782" s="22"/>
      <c r="W782" s="10"/>
      <c r="X782" s="10"/>
      <c r="Y782" s="10"/>
      <c r="Z782" s="93">
        <v>7198023</v>
      </c>
      <c r="AA782" s="22"/>
      <c r="AI782" s="237">
        <v>18240000</v>
      </c>
      <c r="AT782" s="10"/>
      <c r="DA782" s="10" t="s">
        <v>6129</v>
      </c>
      <c r="DB782" s="122" t="s">
        <v>6130</v>
      </c>
      <c r="DC782" s="122" t="s">
        <v>6131</v>
      </c>
    </row>
    <row r="783" spans="1:107" ht="16.5" customHeight="1">
      <c r="A783" s="193" t="s">
        <v>520</v>
      </c>
      <c r="B783">
        <v>2019</v>
      </c>
      <c r="C783" s="21" t="s">
        <v>6139</v>
      </c>
      <c r="D783" s="140" t="s">
        <v>6140</v>
      </c>
      <c r="E783" s="18" t="s">
        <v>6141</v>
      </c>
      <c r="G783" s="10" t="s">
        <v>1987</v>
      </c>
      <c r="H783" s="10" t="s">
        <v>118</v>
      </c>
      <c r="I783" s="10" t="s">
        <v>119</v>
      </c>
      <c r="J783" s="10" t="s">
        <v>6142</v>
      </c>
      <c r="K783" s="10" t="s">
        <v>5178</v>
      </c>
      <c r="L783" s="10" t="str">
        <f t="shared" si="77"/>
        <v>JOSE FERNANDO JIMENEZ REYES___</v>
      </c>
      <c r="M783" s="10" t="s">
        <v>122</v>
      </c>
      <c r="N783" s="93">
        <v>19444882</v>
      </c>
      <c r="Q783" s="10" t="s">
        <v>124</v>
      </c>
      <c r="T783" s="10"/>
      <c r="U783" s="10"/>
      <c r="V783" s="22"/>
      <c r="W783" s="10"/>
      <c r="X783" s="10"/>
      <c r="Y783" s="10"/>
      <c r="Z783" s="93" t="s">
        <v>6143</v>
      </c>
      <c r="AA783" s="22"/>
      <c r="AI783" s="237">
        <v>59400000</v>
      </c>
      <c r="AT783" s="10"/>
    </row>
    <row r="784" spans="1:107" ht="16.5" customHeight="1">
      <c r="A784" s="193" t="s">
        <v>527</v>
      </c>
      <c r="B784">
        <v>2019</v>
      </c>
      <c r="C784" s="21" t="s">
        <v>6144</v>
      </c>
      <c r="D784" s="140" t="s">
        <v>6144</v>
      </c>
      <c r="E784" s="18" t="s">
        <v>6145</v>
      </c>
      <c r="G784" s="10" t="s">
        <v>1987</v>
      </c>
      <c r="H784" s="10" t="s">
        <v>118</v>
      </c>
      <c r="I784" s="10" t="s">
        <v>119</v>
      </c>
      <c r="J784" s="10" t="s">
        <v>6146</v>
      </c>
      <c r="K784" s="10" t="s">
        <v>5173</v>
      </c>
      <c r="L784" s="10" t="str">
        <f t="shared" si="77"/>
        <v>CATHERINE HURTADO SANCHEZ___</v>
      </c>
      <c r="M784" s="10" t="s">
        <v>122</v>
      </c>
      <c r="N784" s="93">
        <v>52530406</v>
      </c>
      <c r="Q784" s="10" t="s">
        <v>124</v>
      </c>
      <c r="T784" s="10"/>
      <c r="U784" s="10"/>
      <c r="V784" s="22"/>
      <c r="W784" s="10"/>
      <c r="X784" s="10"/>
      <c r="Y784" s="10"/>
      <c r="Z784" s="93">
        <v>3134208315</v>
      </c>
      <c r="AA784" s="22"/>
      <c r="AI784" s="237">
        <v>59400000</v>
      </c>
      <c r="AT784" s="10"/>
      <c r="DA784" s="10" t="s">
        <v>6147</v>
      </c>
      <c r="DB784" s="122" t="s">
        <v>6148</v>
      </c>
      <c r="DC784" s="122" t="s">
        <v>6131</v>
      </c>
    </row>
    <row r="785" spans="1:107" ht="16.5" customHeight="1">
      <c r="A785" s="193" t="s">
        <v>540</v>
      </c>
      <c r="B785">
        <v>2019</v>
      </c>
      <c r="C785" s="21" t="s">
        <v>6149</v>
      </c>
      <c r="D785" s="140" t="s">
        <v>6149</v>
      </c>
      <c r="E785" s="18" t="s">
        <v>6150</v>
      </c>
      <c r="G785" s="10" t="s">
        <v>1987</v>
      </c>
      <c r="H785" s="10" t="s">
        <v>118</v>
      </c>
      <c r="I785" s="10" t="s">
        <v>119</v>
      </c>
      <c r="J785" s="10" t="s">
        <v>6151</v>
      </c>
      <c r="K785" s="10" t="s">
        <v>5401</v>
      </c>
      <c r="L785" s="10" t="str">
        <f t="shared" si="77"/>
        <v>KAREN GIULIANA JARA RIVEROS___</v>
      </c>
      <c r="M785" s="10" t="s">
        <v>122</v>
      </c>
      <c r="N785" s="93">
        <v>1018407386</v>
      </c>
      <c r="Q785" s="10" t="s">
        <v>124</v>
      </c>
      <c r="T785" s="10"/>
      <c r="U785" s="10"/>
      <c r="V785" s="22"/>
      <c r="W785" s="10"/>
      <c r="X785" s="10"/>
      <c r="Y785" s="10"/>
      <c r="Z785" s="93" t="s">
        <v>6152</v>
      </c>
      <c r="AA785" s="22"/>
      <c r="AI785" s="237">
        <v>50160000</v>
      </c>
      <c r="AT785" s="10"/>
      <c r="DA785" s="10" t="s">
        <v>6147</v>
      </c>
      <c r="DB785" s="122" t="s">
        <v>6153</v>
      </c>
      <c r="DC785" s="122" t="s">
        <v>5989</v>
      </c>
    </row>
    <row r="786" spans="1:107" ht="16.5" customHeight="1">
      <c r="A786" s="193" t="s">
        <v>550</v>
      </c>
      <c r="B786">
        <v>2019</v>
      </c>
      <c r="C786" s="21" t="s">
        <v>6154</v>
      </c>
      <c r="D786" s="140" t="s">
        <v>6154</v>
      </c>
      <c r="E786" s="18" t="s">
        <v>6155</v>
      </c>
      <c r="G786" s="10" t="s">
        <v>1987</v>
      </c>
      <c r="H786" s="10" t="s">
        <v>118</v>
      </c>
      <c r="I786" s="10" t="s">
        <v>119</v>
      </c>
      <c r="J786" s="10" t="s">
        <v>6156</v>
      </c>
      <c r="K786" s="10" t="s">
        <v>5122</v>
      </c>
      <c r="L786" s="10" t="str">
        <f t="shared" si="77"/>
        <v>MAGDA LORENA DAVILA VELANDIA___</v>
      </c>
      <c r="M786" s="10" t="s">
        <v>122</v>
      </c>
      <c r="N786" s="93">
        <v>52489542</v>
      </c>
      <c r="Q786" s="10" t="s">
        <v>124</v>
      </c>
      <c r="T786" s="10"/>
      <c r="U786" s="10"/>
      <c r="V786" s="22"/>
      <c r="W786" s="10"/>
      <c r="X786" s="10"/>
      <c r="Y786" s="10"/>
      <c r="Z786" s="93">
        <v>3142144448</v>
      </c>
      <c r="AA786" s="22"/>
      <c r="AI786" s="237">
        <v>66000000</v>
      </c>
      <c r="AT786" s="10"/>
    </row>
    <row r="787" spans="1:107" ht="16.5" customHeight="1">
      <c r="A787" s="193" t="s">
        <v>562</v>
      </c>
      <c r="B787">
        <v>2019</v>
      </c>
      <c r="C787" s="21" t="s">
        <v>6157</v>
      </c>
      <c r="D787" s="140" t="s">
        <v>6157</v>
      </c>
      <c r="E787" s="18" t="s">
        <v>6158</v>
      </c>
      <c r="G787" s="10" t="s">
        <v>1987</v>
      </c>
      <c r="H787" s="10" t="s">
        <v>118</v>
      </c>
      <c r="I787" s="10" t="s">
        <v>119</v>
      </c>
      <c r="J787" s="10" t="s">
        <v>6159</v>
      </c>
      <c r="K787" s="10" t="s">
        <v>6160</v>
      </c>
      <c r="L787" s="10" t="str">
        <f t="shared" si="77"/>
        <v>OLGA LUCIA ARANGO RODRIGUIEZ___</v>
      </c>
      <c r="M787" s="10" t="s">
        <v>122</v>
      </c>
      <c r="N787" s="93">
        <v>65710935</v>
      </c>
      <c r="Q787" s="10" t="s">
        <v>124</v>
      </c>
      <c r="T787" s="10"/>
      <c r="U787" s="10"/>
      <c r="V787" s="22"/>
      <c r="W787" s="10"/>
      <c r="X787" s="10"/>
      <c r="Y787" s="10"/>
      <c r="Z787" s="93">
        <v>3008645549</v>
      </c>
      <c r="AA787" s="22"/>
      <c r="AI787" s="237">
        <v>50160000</v>
      </c>
      <c r="AT787" s="10"/>
    </row>
    <row r="788" spans="1:107" ht="16.5" customHeight="1">
      <c r="A788" s="193" t="s">
        <v>573</v>
      </c>
      <c r="B788">
        <v>2019</v>
      </c>
      <c r="C788" s="21" t="s">
        <v>6161</v>
      </c>
      <c r="D788" s="140" t="s">
        <v>6161</v>
      </c>
      <c r="E788" s="18" t="s">
        <v>6162</v>
      </c>
      <c r="G788" s="10" t="s">
        <v>1987</v>
      </c>
      <c r="H788" s="10" t="s">
        <v>118</v>
      </c>
      <c r="I788" s="10" t="s">
        <v>119</v>
      </c>
      <c r="J788" s="10" t="s">
        <v>6163</v>
      </c>
      <c r="K788" s="10" t="s">
        <v>6164</v>
      </c>
      <c r="L788" s="10" t="str">
        <f t="shared" si="77"/>
        <v>JOHAN ANDRES CAMARGO GARCES___</v>
      </c>
      <c r="M788" s="10" t="s">
        <v>6124</v>
      </c>
      <c r="N788" s="93">
        <v>79953459</v>
      </c>
      <c r="Q788" s="10" t="s">
        <v>124</v>
      </c>
      <c r="T788" s="10"/>
      <c r="U788" s="10"/>
      <c r="V788" s="22"/>
      <c r="W788" s="10"/>
      <c r="X788" s="10"/>
      <c r="Y788" s="10"/>
      <c r="Z788" s="93">
        <v>3002159270</v>
      </c>
      <c r="AA788" s="22"/>
      <c r="AI788" s="237">
        <v>59400000</v>
      </c>
      <c r="AT788" s="10"/>
      <c r="DA788" s="10" t="s">
        <v>6165</v>
      </c>
      <c r="DB788" s="122" t="s">
        <v>6166</v>
      </c>
      <c r="DC788" s="122" t="s">
        <v>6131</v>
      </c>
    </row>
    <row r="789" spans="1:107" ht="16.5" customHeight="1">
      <c r="A789" s="193" t="s">
        <v>579</v>
      </c>
      <c r="B789">
        <v>2019</v>
      </c>
      <c r="C789" s="21" t="s">
        <v>6167</v>
      </c>
      <c r="D789" s="140" t="s">
        <v>6167</v>
      </c>
      <c r="E789" s="18" t="s">
        <v>6168</v>
      </c>
      <c r="G789" s="10" t="s">
        <v>1987</v>
      </c>
      <c r="H789" s="10" t="s">
        <v>118</v>
      </c>
      <c r="I789" s="10" t="s">
        <v>119</v>
      </c>
      <c r="J789" s="10" t="s">
        <v>6169</v>
      </c>
      <c r="K789" s="10" t="s">
        <v>6170</v>
      </c>
      <c r="L789" s="10" t="str">
        <f t="shared" si="77"/>
        <v>ANDREA ROMERO___</v>
      </c>
      <c r="M789" s="10" t="s">
        <v>122</v>
      </c>
      <c r="N789" s="93">
        <v>52430142</v>
      </c>
      <c r="Q789" s="10" t="s">
        <v>124</v>
      </c>
      <c r="T789" s="10"/>
      <c r="U789" s="10"/>
      <c r="V789" s="22"/>
      <c r="W789" s="10"/>
      <c r="X789" s="10"/>
      <c r="Y789" s="10"/>
      <c r="Z789" s="93">
        <v>3134072471</v>
      </c>
      <c r="AA789" s="22"/>
      <c r="AI789" s="237">
        <v>50160000</v>
      </c>
      <c r="AT789" s="10"/>
      <c r="DA789" s="10" t="s">
        <v>5092</v>
      </c>
      <c r="DB789" s="122" t="s">
        <v>6097</v>
      </c>
      <c r="DC789" s="122" t="s">
        <v>5938</v>
      </c>
    </row>
    <row r="790" spans="1:107" ht="16.5" customHeight="1">
      <c r="A790" s="193" t="s">
        <v>585</v>
      </c>
      <c r="B790">
        <v>2019</v>
      </c>
      <c r="C790" s="21" t="s">
        <v>6171</v>
      </c>
      <c r="D790" s="140" t="s">
        <v>6171</v>
      </c>
      <c r="E790" s="18" t="s">
        <v>6172</v>
      </c>
      <c r="G790" s="10" t="s">
        <v>1987</v>
      </c>
      <c r="H790" s="10" t="s">
        <v>118</v>
      </c>
      <c r="I790" s="10" t="s">
        <v>119</v>
      </c>
      <c r="J790" s="10" t="s">
        <v>6173</v>
      </c>
      <c r="K790" s="10" t="s">
        <v>6174</v>
      </c>
      <c r="L790" s="10" t="str">
        <f t="shared" si="77"/>
        <v>JULIETH  VANESSA  GARCIA  CARDENAS___</v>
      </c>
      <c r="M790" s="10" t="s">
        <v>122</v>
      </c>
      <c r="N790" s="93">
        <v>1018483088</v>
      </c>
      <c r="Q790" s="10" t="s">
        <v>124</v>
      </c>
      <c r="T790" s="10"/>
      <c r="U790" s="10"/>
      <c r="V790" s="22"/>
      <c r="W790" s="10"/>
      <c r="X790" s="10"/>
      <c r="Y790" s="10"/>
      <c r="Z790" s="93">
        <v>3214869321</v>
      </c>
      <c r="AA790" s="22"/>
      <c r="AI790" s="237">
        <v>41250000</v>
      </c>
      <c r="AT790" s="10"/>
      <c r="DA790" s="10" t="s">
        <v>6175</v>
      </c>
      <c r="DB790" s="122" t="s">
        <v>6176</v>
      </c>
      <c r="DC790" s="122" t="s">
        <v>5938</v>
      </c>
    </row>
    <row r="791" spans="1:107" ht="16.5" customHeight="1">
      <c r="A791" s="193" t="s">
        <v>591</v>
      </c>
      <c r="B791">
        <v>2019</v>
      </c>
      <c r="C791" s="21" t="s">
        <v>6177</v>
      </c>
      <c r="D791" s="140" t="s">
        <v>6177</v>
      </c>
      <c r="E791" s="18" t="s">
        <v>6178</v>
      </c>
      <c r="G791" s="10" t="s">
        <v>1987</v>
      </c>
      <c r="H791" s="10" t="s">
        <v>118</v>
      </c>
      <c r="I791" s="10" t="s">
        <v>119</v>
      </c>
      <c r="J791" s="10" t="s">
        <v>6179</v>
      </c>
      <c r="K791" s="10" t="s">
        <v>6180</v>
      </c>
      <c r="L791" s="10" t="str">
        <f t="shared" si="77"/>
        <v>ALEXANDRA MOJICA MOJICA___</v>
      </c>
      <c r="M791" s="10" t="s">
        <v>122</v>
      </c>
      <c r="N791" s="93">
        <v>23781808</v>
      </c>
      <c r="Q791" s="10" t="s">
        <v>124</v>
      </c>
      <c r="T791" s="10"/>
      <c r="U791" s="10"/>
      <c r="V791" s="22"/>
      <c r="W791" s="10"/>
      <c r="X791" s="10"/>
      <c r="Y791" s="10"/>
      <c r="Z791" s="93">
        <v>3004049679</v>
      </c>
      <c r="AA791" s="22"/>
      <c r="AI791" s="237">
        <v>53900000</v>
      </c>
      <c r="AT791" s="10"/>
      <c r="DA791" s="10" t="s">
        <v>5956</v>
      </c>
      <c r="DB791" s="122" t="s">
        <v>6024</v>
      </c>
      <c r="DC791" s="122" t="s">
        <v>5938</v>
      </c>
    </row>
    <row r="792" spans="1:107" ht="16.5" customHeight="1">
      <c r="A792" s="193" t="s">
        <v>599</v>
      </c>
      <c r="B792">
        <v>2019</v>
      </c>
      <c r="C792" s="21" t="s">
        <v>6181</v>
      </c>
      <c r="D792" s="140" t="s">
        <v>6181</v>
      </c>
      <c r="E792" s="18" t="s">
        <v>6182</v>
      </c>
      <c r="G792" s="10" t="s">
        <v>1987</v>
      </c>
      <c r="H792" s="10" t="s">
        <v>118</v>
      </c>
      <c r="I792" s="10" t="s">
        <v>119</v>
      </c>
      <c r="J792" s="10" t="s">
        <v>6183</v>
      </c>
      <c r="K792" s="10" t="s">
        <v>6184</v>
      </c>
      <c r="L792" s="10" t="str">
        <f t="shared" si="77"/>
        <v>ANDREA PATRICIA CAMARGO CARDONA___</v>
      </c>
      <c r="M792" s="10" t="s">
        <v>122</v>
      </c>
      <c r="N792" s="93">
        <v>52331883</v>
      </c>
      <c r="Q792" s="10" t="s">
        <v>124</v>
      </c>
      <c r="T792" s="10"/>
      <c r="U792" s="10"/>
      <c r="V792" s="22"/>
      <c r="W792" s="10"/>
      <c r="X792" s="10"/>
      <c r="Y792" s="10"/>
      <c r="Z792" s="93">
        <v>3142415104</v>
      </c>
      <c r="AA792" s="22"/>
      <c r="AI792" s="237">
        <v>36850000</v>
      </c>
      <c r="AT792" s="10"/>
    </row>
    <row r="793" spans="1:107" ht="16.5" customHeight="1">
      <c r="A793" s="193" t="s">
        <v>606</v>
      </c>
      <c r="B793">
        <v>2019</v>
      </c>
      <c r="C793" s="21" t="s">
        <v>6185</v>
      </c>
      <c r="D793" s="140" t="s">
        <v>6185</v>
      </c>
      <c r="E793" s="18" t="s">
        <v>6186</v>
      </c>
      <c r="G793" s="10" t="s">
        <v>1987</v>
      </c>
      <c r="H793" s="10" t="s">
        <v>118</v>
      </c>
      <c r="I793" s="10" t="s">
        <v>119</v>
      </c>
      <c r="J793" s="10" t="s">
        <v>6187</v>
      </c>
      <c r="K793" s="10" t="s">
        <v>6188</v>
      </c>
      <c r="L793" s="10" t="str">
        <f t="shared" si="77"/>
        <v>FREDY EDUARDO NARVAEZ / CESION A SULIN VANESSA LIZARAZO/ WILSON HERNAN JR MUÑOZ___</v>
      </c>
      <c r="M793" s="10" t="s">
        <v>122</v>
      </c>
      <c r="N793" s="93">
        <v>80075593</v>
      </c>
      <c r="Q793" s="10" t="s">
        <v>124</v>
      </c>
      <c r="T793" s="10"/>
      <c r="U793" s="10"/>
      <c r="V793" s="22"/>
      <c r="W793" s="10"/>
      <c r="X793" s="10"/>
      <c r="Y793" s="10"/>
      <c r="Z793" s="93">
        <v>3103065558</v>
      </c>
      <c r="AA793" s="22"/>
      <c r="AI793" s="237">
        <v>19525000</v>
      </c>
      <c r="AT793" s="10"/>
      <c r="DA793" s="10" t="s">
        <v>6081</v>
      </c>
      <c r="DB793" s="122" t="s">
        <v>6189</v>
      </c>
      <c r="DC793" s="122" t="s">
        <v>6131</v>
      </c>
    </row>
    <row r="794" spans="1:107" ht="16.5" customHeight="1">
      <c r="A794" s="193" t="s">
        <v>612</v>
      </c>
      <c r="B794">
        <v>2019</v>
      </c>
      <c r="C794" s="21" t="s">
        <v>6190</v>
      </c>
      <c r="D794" s="140" t="s">
        <v>6190</v>
      </c>
      <c r="E794" s="90" t="s">
        <v>6191</v>
      </c>
      <c r="G794" s="10" t="s">
        <v>1987</v>
      </c>
      <c r="H794" s="10" t="s">
        <v>118</v>
      </c>
      <c r="I794" s="10" t="s">
        <v>119</v>
      </c>
      <c r="J794" s="10" t="s">
        <v>6192</v>
      </c>
      <c r="K794" s="10" t="s">
        <v>6193</v>
      </c>
      <c r="L794" s="10" t="str">
        <f t="shared" si="77"/>
        <v>NATALIA  MURCIA MURCIA___</v>
      </c>
      <c r="M794" s="10" t="s">
        <v>122</v>
      </c>
      <c r="N794" s="93">
        <v>1016080852</v>
      </c>
      <c r="Q794" s="10" t="s">
        <v>124</v>
      </c>
      <c r="T794" s="10"/>
      <c r="U794" s="10"/>
      <c r="V794" s="22"/>
      <c r="W794" s="10"/>
      <c r="X794" s="10"/>
      <c r="Y794" s="10"/>
      <c r="Z794" s="93">
        <v>9251278</v>
      </c>
      <c r="AA794" s="22"/>
      <c r="AI794" s="237">
        <v>21706666</v>
      </c>
      <c r="AT794" s="10"/>
      <c r="DA794" s="10" t="s">
        <v>5972</v>
      </c>
      <c r="DB794" s="122" t="s">
        <v>6194</v>
      </c>
      <c r="DC794" s="122" t="s">
        <v>6195</v>
      </c>
    </row>
    <row r="795" spans="1:107" ht="16.5" customHeight="1">
      <c r="A795" s="193" t="s">
        <v>618</v>
      </c>
      <c r="B795">
        <v>2019</v>
      </c>
      <c r="C795" s="21" t="s">
        <v>6196</v>
      </c>
      <c r="D795" s="140" t="s">
        <v>6196</v>
      </c>
      <c r="E795" s="18" t="s">
        <v>6197</v>
      </c>
      <c r="G795" s="10" t="s">
        <v>1987</v>
      </c>
      <c r="H795" s="10" t="s">
        <v>118</v>
      </c>
      <c r="I795" s="10" t="s">
        <v>119</v>
      </c>
      <c r="J795" s="10" t="s">
        <v>6198</v>
      </c>
      <c r="K795" s="10" t="s">
        <v>5344</v>
      </c>
      <c r="L795" s="10" t="str">
        <f t="shared" si="77"/>
        <v>CRISTHIAN ANDRES TORRES SOLER___</v>
      </c>
      <c r="M795" s="10" t="s">
        <v>122</v>
      </c>
      <c r="N795" s="93">
        <v>1030590149</v>
      </c>
      <c r="Q795" s="10" t="s">
        <v>124</v>
      </c>
      <c r="T795" s="10"/>
      <c r="U795" s="10"/>
      <c r="V795" s="22"/>
      <c r="W795" s="10"/>
      <c r="X795" s="10"/>
      <c r="Y795" s="10"/>
      <c r="Z795" s="93">
        <v>3193436683</v>
      </c>
      <c r="AA795" s="22"/>
      <c r="AI795" s="237">
        <v>19800000</v>
      </c>
      <c r="AT795" s="10"/>
      <c r="DA795" s="10" t="s">
        <v>3272</v>
      </c>
      <c r="DB795" s="122" t="s">
        <v>6199</v>
      </c>
      <c r="DC795" s="122" t="s">
        <v>6131</v>
      </c>
    </row>
    <row r="796" spans="1:107" ht="16.5" customHeight="1">
      <c r="A796" s="193" t="s">
        <v>624</v>
      </c>
      <c r="B796">
        <v>2019</v>
      </c>
      <c r="C796" s="21" t="s">
        <v>6200</v>
      </c>
      <c r="D796" s="140" t="s">
        <v>6200</v>
      </c>
      <c r="E796" s="18" t="s">
        <v>6201</v>
      </c>
      <c r="G796" s="10" t="s">
        <v>1987</v>
      </c>
      <c r="H796" s="10" t="s">
        <v>118</v>
      </c>
      <c r="I796" s="10" t="s">
        <v>119</v>
      </c>
      <c r="J796" s="10" t="s">
        <v>6202</v>
      </c>
      <c r="K796" s="10" t="s">
        <v>6203</v>
      </c>
      <c r="L796" s="10" t="str">
        <f t="shared" si="77"/>
        <v>JOHN JAIRO ARBELAEZ CASTAÑEDA___</v>
      </c>
      <c r="M796" s="10" t="s">
        <v>122</v>
      </c>
      <c r="N796" s="93">
        <v>79415517</v>
      </c>
      <c r="Q796" s="10" t="s">
        <v>124</v>
      </c>
      <c r="T796" s="10"/>
      <c r="U796" s="10"/>
      <c r="V796" s="22"/>
      <c r="W796" s="10"/>
      <c r="X796" s="10"/>
      <c r="Y796" s="10"/>
      <c r="Z796" s="93">
        <v>3138914553</v>
      </c>
      <c r="AA796" s="22"/>
      <c r="AI796" s="237">
        <v>59400000</v>
      </c>
      <c r="AT796" s="10"/>
      <c r="DA796" s="10" t="s">
        <v>6004</v>
      </c>
      <c r="DB796" s="122" t="s">
        <v>6043</v>
      </c>
      <c r="DC796" s="122" t="s">
        <v>6044</v>
      </c>
    </row>
    <row r="797" spans="1:107" ht="16.5" customHeight="1">
      <c r="A797" s="193" t="s">
        <v>635</v>
      </c>
      <c r="B797">
        <v>2019</v>
      </c>
      <c r="C797" s="21" t="s">
        <v>6204</v>
      </c>
      <c r="D797" s="140" t="s">
        <v>6205</v>
      </c>
      <c r="E797" s="90" t="s">
        <v>6206</v>
      </c>
      <c r="G797" s="10" t="s">
        <v>1987</v>
      </c>
      <c r="H797" s="10" t="s">
        <v>118</v>
      </c>
      <c r="I797" s="10" t="s">
        <v>119</v>
      </c>
      <c r="J797" s="10" t="s">
        <v>6207</v>
      </c>
      <c r="K797" s="10" t="s">
        <v>6208</v>
      </c>
      <c r="L797" s="10" t="str">
        <f t="shared" si="77"/>
        <v>NAZLY ANDREA OLARTE  VALENCIA___</v>
      </c>
      <c r="M797" s="10" t="s">
        <v>122</v>
      </c>
      <c r="N797" s="93">
        <v>1022982711</v>
      </c>
      <c r="Q797" s="10" t="s">
        <v>124</v>
      </c>
      <c r="T797" s="10"/>
      <c r="U797" s="10"/>
      <c r="V797" s="22"/>
      <c r="W797" s="10"/>
      <c r="X797" s="10"/>
      <c r="Y797" s="10"/>
      <c r="Z797" s="93">
        <v>3228184360</v>
      </c>
      <c r="AA797" s="22"/>
      <c r="AI797" s="237">
        <v>19140000</v>
      </c>
      <c r="AT797" s="10"/>
      <c r="DA797" s="10" t="s">
        <v>6081</v>
      </c>
      <c r="DB797" s="122" t="s">
        <v>6189</v>
      </c>
      <c r="DC797" s="122" t="s">
        <v>6131</v>
      </c>
    </row>
    <row r="798" spans="1:107" ht="16.5" customHeight="1">
      <c r="A798" s="193" t="s">
        <v>649</v>
      </c>
      <c r="B798">
        <v>2019</v>
      </c>
      <c r="C798" s="21" t="s">
        <v>6209</v>
      </c>
      <c r="D798" s="140" t="s">
        <v>6209</v>
      </c>
      <c r="E798" s="18" t="s">
        <v>6210</v>
      </c>
      <c r="G798" s="10" t="s">
        <v>1987</v>
      </c>
      <c r="H798" s="10" t="s">
        <v>118</v>
      </c>
      <c r="I798" s="10" t="s">
        <v>119</v>
      </c>
      <c r="J798" s="10" t="s">
        <v>6211</v>
      </c>
      <c r="K798" s="10" t="s">
        <v>6212</v>
      </c>
      <c r="L798" s="10" t="str">
        <f t="shared" si="77"/>
        <v>GUSTAVO PINILLA VALVUENA___</v>
      </c>
      <c r="M798" s="10" t="s">
        <v>122</v>
      </c>
      <c r="N798" s="93">
        <v>80513231</v>
      </c>
      <c r="Q798" s="10" t="s">
        <v>124</v>
      </c>
      <c r="T798" s="10"/>
      <c r="U798" s="10"/>
      <c r="V798" s="22"/>
      <c r="W798" s="10"/>
      <c r="X798" s="10"/>
      <c r="Y798" s="10"/>
      <c r="Z798" s="93">
        <v>3105512264</v>
      </c>
      <c r="AA798" s="22"/>
      <c r="AI798" s="237">
        <v>25122000</v>
      </c>
      <c r="AT798" s="10"/>
    </row>
    <row r="799" spans="1:107" ht="16.5" customHeight="1">
      <c r="A799" s="193" t="s">
        <v>661</v>
      </c>
      <c r="B799">
        <v>2019</v>
      </c>
      <c r="C799" s="21" t="s">
        <v>6213</v>
      </c>
      <c r="D799" s="140" t="s">
        <v>6213</v>
      </c>
      <c r="E799" s="18" t="s">
        <v>6214</v>
      </c>
      <c r="G799" s="10" t="s">
        <v>1987</v>
      </c>
      <c r="H799" s="10" t="s">
        <v>118</v>
      </c>
      <c r="I799" s="10" t="s">
        <v>119</v>
      </c>
      <c r="J799" s="10" t="s">
        <v>6215</v>
      </c>
      <c r="K799" s="10" t="s">
        <v>6216</v>
      </c>
      <c r="L799" s="10" t="str">
        <f t="shared" si="77"/>
        <v>FELIPE OSWALDO CADENAS___</v>
      </c>
      <c r="M799" s="10" t="s">
        <v>122</v>
      </c>
      <c r="N799" s="93">
        <v>19451565</v>
      </c>
      <c r="Q799" s="10" t="s">
        <v>124</v>
      </c>
      <c r="T799" s="10"/>
      <c r="U799" s="10"/>
      <c r="V799" s="22"/>
      <c r="W799" s="10"/>
      <c r="X799" s="10"/>
      <c r="Y799" s="10"/>
      <c r="Z799" s="93">
        <v>3057960657</v>
      </c>
      <c r="AA799" s="22"/>
      <c r="AI799" s="237">
        <v>25122000</v>
      </c>
      <c r="AT799" s="10"/>
      <c r="DA799" s="10" t="s">
        <v>6004</v>
      </c>
      <c r="DB799" s="122" t="s">
        <v>6043</v>
      </c>
      <c r="DC799" s="122" t="s">
        <v>6044</v>
      </c>
    </row>
    <row r="800" spans="1:107" ht="16.5" customHeight="1">
      <c r="A800" s="193" t="s">
        <v>672</v>
      </c>
      <c r="B800">
        <v>2019</v>
      </c>
      <c r="C800" s="21" t="s">
        <v>6217</v>
      </c>
      <c r="D800" s="140" t="s">
        <v>6217</v>
      </c>
      <c r="E800" s="18" t="s">
        <v>6218</v>
      </c>
      <c r="G800" s="10" t="s">
        <v>1987</v>
      </c>
      <c r="H800" s="10" t="s">
        <v>118</v>
      </c>
      <c r="I800" s="10" t="s">
        <v>119</v>
      </c>
      <c r="J800" s="10" t="s">
        <v>6219</v>
      </c>
      <c r="K800" s="10" t="s">
        <v>6220</v>
      </c>
      <c r="L800" s="10" t="str">
        <f t="shared" si="77"/>
        <v>FABIAN ANDRES GIL MONTOYA___</v>
      </c>
      <c r="M800" s="10" t="s">
        <v>122</v>
      </c>
      <c r="N800" s="93">
        <v>1020740822</v>
      </c>
      <c r="Q800" s="10" t="s">
        <v>124</v>
      </c>
      <c r="T800" s="10"/>
      <c r="U800" s="10"/>
      <c r="V800" s="22"/>
      <c r="W800" s="10"/>
      <c r="X800" s="10"/>
      <c r="Y800" s="10"/>
      <c r="Z800" s="93">
        <v>3102431814</v>
      </c>
      <c r="AA800" s="22"/>
      <c r="AI800" s="237">
        <v>47300000</v>
      </c>
      <c r="AT800" s="10"/>
      <c r="DA800" s="10" t="s">
        <v>5979</v>
      </c>
      <c r="DB800" s="122" t="s">
        <v>5980</v>
      </c>
      <c r="DC800" s="122" t="s">
        <v>5981</v>
      </c>
    </row>
    <row r="801" spans="1:107" ht="16.5" customHeight="1">
      <c r="A801" s="193" t="s">
        <v>681</v>
      </c>
      <c r="B801">
        <v>2019</v>
      </c>
      <c r="C801" s="21" t="s">
        <v>6221</v>
      </c>
      <c r="D801" s="140" t="s">
        <v>6221</v>
      </c>
      <c r="E801" s="18" t="s">
        <v>6222</v>
      </c>
      <c r="G801" s="10" t="s">
        <v>1987</v>
      </c>
      <c r="H801" s="10" t="s">
        <v>118</v>
      </c>
      <c r="I801" s="10" t="s">
        <v>119</v>
      </c>
      <c r="J801" s="10" t="s">
        <v>6223</v>
      </c>
      <c r="K801" s="10" t="s">
        <v>6224</v>
      </c>
      <c r="L801" s="10" t="str">
        <f t="shared" si="77"/>
        <v>JENIIFER HERNANDEZ BAUTISTA___</v>
      </c>
      <c r="M801" s="10" t="s">
        <v>122</v>
      </c>
      <c r="N801" s="93">
        <v>1015396080</v>
      </c>
      <c r="Q801" s="10" t="s">
        <v>124</v>
      </c>
      <c r="T801" s="10"/>
      <c r="U801" s="10"/>
      <c r="V801" s="22"/>
      <c r="W801" s="10"/>
      <c r="X801" s="10"/>
      <c r="Y801" s="10"/>
      <c r="Z801" s="93">
        <v>3103044010</v>
      </c>
      <c r="AA801" s="22"/>
      <c r="AI801" s="237">
        <v>47300000</v>
      </c>
      <c r="AT801" s="10"/>
      <c r="DA801" s="10" t="s">
        <v>5979</v>
      </c>
      <c r="DB801" s="122" t="s">
        <v>5980</v>
      </c>
      <c r="DC801" s="122" t="s">
        <v>5981</v>
      </c>
    </row>
    <row r="802" spans="1:107" ht="16.5" customHeight="1">
      <c r="A802" s="193" t="s">
        <v>692</v>
      </c>
      <c r="B802">
        <v>2019</v>
      </c>
      <c r="C802" s="21" t="s">
        <v>6225</v>
      </c>
      <c r="D802" s="140" t="s">
        <v>6225</v>
      </c>
      <c r="E802" s="18" t="s">
        <v>6226</v>
      </c>
      <c r="G802" s="10" t="s">
        <v>1987</v>
      </c>
      <c r="H802" s="10" t="s">
        <v>118</v>
      </c>
      <c r="I802" s="10" t="s">
        <v>119</v>
      </c>
      <c r="J802" s="10" t="s">
        <v>6227</v>
      </c>
      <c r="K802" s="10" t="s">
        <v>6228</v>
      </c>
      <c r="L802" s="10" t="str">
        <f t="shared" si="77"/>
        <v>ANDREA MILENA GONZALEZ  ZULUAGA___</v>
      </c>
      <c r="M802" s="10" t="s">
        <v>122</v>
      </c>
      <c r="N802" s="93">
        <v>52478358</v>
      </c>
      <c r="Q802" s="10" t="s">
        <v>124</v>
      </c>
      <c r="T802" s="10"/>
      <c r="U802" s="10"/>
      <c r="V802" s="22"/>
      <c r="W802" s="10"/>
      <c r="X802" s="10"/>
      <c r="Y802" s="10"/>
      <c r="Z802" s="93">
        <v>3103342554</v>
      </c>
      <c r="AA802" s="22"/>
      <c r="AI802" s="237">
        <v>55000000</v>
      </c>
      <c r="AT802" s="10"/>
      <c r="DA802" s="10" t="s">
        <v>5956</v>
      </c>
      <c r="DB802" s="122" t="s">
        <v>6024</v>
      </c>
      <c r="DC802" s="122" t="s">
        <v>5938</v>
      </c>
    </row>
    <row r="803" spans="1:107" ht="16.5" customHeight="1">
      <c r="A803" s="193" t="s">
        <v>702</v>
      </c>
      <c r="B803">
        <v>2019</v>
      </c>
      <c r="C803" s="21" t="s">
        <v>6229</v>
      </c>
      <c r="D803" s="140" t="s">
        <v>6229</v>
      </c>
      <c r="E803" s="18" t="s">
        <v>6230</v>
      </c>
      <c r="G803" s="10" t="s">
        <v>1987</v>
      </c>
      <c r="H803" s="10" t="s">
        <v>118</v>
      </c>
      <c r="I803" s="10" t="s">
        <v>119</v>
      </c>
      <c r="J803" s="10" t="s">
        <v>6231</v>
      </c>
      <c r="K803" s="10" t="s">
        <v>6232</v>
      </c>
      <c r="L803" s="10" t="str">
        <f t="shared" si="77"/>
        <v>YAIRA MILENA  QUINTERO  CAUCALI___</v>
      </c>
      <c r="M803" s="10" t="s">
        <v>122</v>
      </c>
      <c r="N803" s="93">
        <v>52273020</v>
      </c>
      <c r="Q803" s="10" t="s">
        <v>124</v>
      </c>
      <c r="T803" s="10"/>
      <c r="U803" s="10"/>
      <c r="V803" s="22"/>
      <c r="W803" s="10"/>
      <c r="X803" s="10"/>
      <c r="Y803" s="10"/>
      <c r="Z803" s="93">
        <v>3204956177</v>
      </c>
      <c r="AA803" s="22"/>
      <c r="AI803" s="237">
        <v>25200000</v>
      </c>
      <c r="AT803" s="10"/>
      <c r="DA803" s="10" t="s">
        <v>6081</v>
      </c>
      <c r="DB803" s="122" t="s">
        <v>6082</v>
      </c>
      <c r="DC803" s="122" t="s">
        <v>6083</v>
      </c>
    </row>
    <row r="804" spans="1:107" ht="16.5" customHeight="1">
      <c r="A804" s="193" t="s">
        <v>717</v>
      </c>
      <c r="B804">
        <v>2019</v>
      </c>
      <c r="C804" s="21" t="s">
        <v>6233</v>
      </c>
      <c r="D804" s="140" t="s">
        <v>6233</v>
      </c>
      <c r="E804" s="18" t="s">
        <v>6234</v>
      </c>
      <c r="G804" s="10" t="s">
        <v>1987</v>
      </c>
      <c r="H804" s="10" t="s">
        <v>118</v>
      </c>
      <c r="I804" s="10" t="s">
        <v>119</v>
      </c>
      <c r="J804" s="10" t="s">
        <v>6235</v>
      </c>
      <c r="K804" s="10" t="s">
        <v>6236</v>
      </c>
      <c r="L804" s="10" t="str">
        <f t="shared" si="77"/>
        <v>OSCAR JAVIER  GODOY BAUTISTA  CESION A JOSE MAURICIO BELLO___</v>
      </c>
      <c r="M804" s="10" t="s">
        <v>122</v>
      </c>
      <c r="N804" s="93">
        <v>79049924</v>
      </c>
      <c r="Q804" s="10" t="s">
        <v>124</v>
      </c>
      <c r="T804" s="10"/>
      <c r="U804" s="10"/>
      <c r="V804" s="22"/>
      <c r="W804" s="10"/>
      <c r="X804" s="10"/>
      <c r="Y804" s="10"/>
      <c r="Z804" s="93">
        <v>3132074706</v>
      </c>
      <c r="AA804" s="22"/>
      <c r="AI804" s="237">
        <v>66000000</v>
      </c>
      <c r="AT804" s="10"/>
    </row>
    <row r="805" spans="1:107" ht="16.5" customHeight="1">
      <c r="A805" s="193" t="s">
        <v>727</v>
      </c>
      <c r="B805">
        <v>2019</v>
      </c>
      <c r="C805" s="21" t="s">
        <v>6237</v>
      </c>
      <c r="D805" s="140" t="s">
        <v>6237</v>
      </c>
      <c r="E805" s="18" t="s">
        <v>6238</v>
      </c>
      <c r="G805" s="10" t="s">
        <v>1987</v>
      </c>
      <c r="H805" s="10" t="s">
        <v>118</v>
      </c>
      <c r="I805" s="10" t="s">
        <v>119</v>
      </c>
      <c r="J805" s="10" t="s">
        <v>6239</v>
      </c>
      <c r="K805" s="10" t="s">
        <v>6240</v>
      </c>
      <c r="L805" s="10" t="str">
        <f t="shared" si="77"/>
        <v>LUIS GABRIEL NOSSA ROJAS___</v>
      </c>
      <c r="M805" s="10" t="s">
        <v>122</v>
      </c>
      <c r="N805" s="93">
        <v>1010164064</v>
      </c>
      <c r="Q805" s="10" t="s">
        <v>124</v>
      </c>
      <c r="T805" s="10"/>
      <c r="U805" s="10"/>
      <c r="V805" s="22"/>
      <c r="W805" s="10"/>
      <c r="X805" s="10"/>
      <c r="Y805" s="10"/>
      <c r="Z805" s="93">
        <v>3045922485</v>
      </c>
      <c r="AA805" s="22"/>
      <c r="AI805" s="237">
        <v>19800000</v>
      </c>
      <c r="AT805" s="10"/>
      <c r="DA805" s="10" t="s">
        <v>6241</v>
      </c>
      <c r="DB805" s="122" t="s">
        <v>6242</v>
      </c>
      <c r="DC805" s="122" t="s">
        <v>6243</v>
      </c>
    </row>
    <row r="806" spans="1:107" ht="16.5" customHeight="1">
      <c r="A806" s="193" t="s">
        <v>739</v>
      </c>
      <c r="B806">
        <v>2019</v>
      </c>
      <c r="C806" s="21" t="s">
        <v>6244</v>
      </c>
      <c r="D806" s="140" t="s">
        <v>6244</v>
      </c>
      <c r="E806" s="18" t="s">
        <v>6245</v>
      </c>
      <c r="G806" s="10" t="s">
        <v>1987</v>
      </c>
      <c r="H806" s="10" t="s">
        <v>118</v>
      </c>
      <c r="I806" s="10" t="s">
        <v>119</v>
      </c>
      <c r="J806" s="10" t="s">
        <v>6246</v>
      </c>
      <c r="K806" s="10" t="s">
        <v>6247</v>
      </c>
      <c r="L806" s="10" t="str">
        <f t="shared" si="77"/>
        <v>VIVIANA MARCELA ROZO / TERMINADO___</v>
      </c>
      <c r="M806" s="10" t="s">
        <v>122</v>
      </c>
      <c r="N806" s="93">
        <v>52196170</v>
      </c>
      <c r="Q806" s="10" t="s">
        <v>124</v>
      </c>
      <c r="T806" s="10"/>
      <c r="U806" s="10"/>
      <c r="V806" s="22"/>
      <c r="W806" s="10"/>
      <c r="X806" s="10"/>
      <c r="Y806" s="10"/>
      <c r="Z806" s="93">
        <v>3023898860</v>
      </c>
      <c r="AA806" s="22"/>
      <c r="AI806" s="237">
        <v>30580000</v>
      </c>
      <c r="AT806" s="10"/>
      <c r="DA806" s="10" t="s">
        <v>5979</v>
      </c>
      <c r="DB806" s="122" t="s">
        <v>5980</v>
      </c>
      <c r="DC806" s="122" t="s">
        <v>5981</v>
      </c>
    </row>
    <row r="807" spans="1:107" ht="16.5" customHeight="1">
      <c r="A807" s="193" t="s">
        <v>747</v>
      </c>
      <c r="B807">
        <v>2019</v>
      </c>
      <c r="C807" s="21" t="s">
        <v>6248</v>
      </c>
      <c r="D807" s="140" t="s">
        <v>6248</v>
      </c>
      <c r="E807" s="18" t="s">
        <v>6249</v>
      </c>
      <c r="G807" s="10" t="s">
        <v>1987</v>
      </c>
      <c r="H807" s="10" t="s">
        <v>118</v>
      </c>
      <c r="I807" s="10" t="s">
        <v>119</v>
      </c>
      <c r="J807" s="10" t="s">
        <v>6250</v>
      </c>
      <c r="K807" s="10" t="s">
        <v>6251</v>
      </c>
      <c r="L807" s="10" t="str">
        <f t="shared" si="77"/>
        <v>JOHAN CAMILO RODRIGUEZ BAREÑO CESION A JUAN DAVID CAMPO ARANDA___</v>
      </c>
      <c r="M807" s="10" t="s">
        <v>122</v>
      </c>
      <c r="N807" s="93">
        <v>1018448341</v>
      </c>
      <c r="Q807" s="10" t="s">
        <v>124</v>
      </c>
      <c r="T807" s="10"/>
      <c r="U807" s="10"/>
      <c r="V807" s="22"/>
      <c r="W807" s="10"/>
      <c r="X807" s="10"/>
      <c r="Y807" s="10"/>
      <c r="Z807" s="93" t="s">
        <v>6252</v>
      </c>
      <c r="AA807" s="22"/>
      <c r="AI807" s="237">
        <v>18700000</v>
      </c>
      <c r="AT807" s="10"/>
      <c r="DA807" s="10" t="s">
        <v>5092</v>
      </c>
      <c r="DB807" s="122" t="s">
        <v>6097</v>
      </c>
      <c r="DC807" s="122" t="s">
        <v>5938</v>
      </c>
    </row>
    <row r="808" spans="1:107" ht="16.5" customHeight="1">
      <c r="A808" s="193" t="s">
        <v>756</v>
      </c>
      <c r="B808">
        <v>2019</v>
      </c>
      <c r="C808" s="21" t="s">
        <v>6253</v>
      </c>
      <c r="D808" s="140" t="s">
        <v>6254</v>
      </c>
      <c r="E808" s="18" t="s">
        <v>6255</v>
      </c>
      <c r="G808" s="10" t="s">
        <v>1987</v>
      </c>
      <c r="H808" s="10" t="s">
        <v>118</v>
      </c>
      <c r="I808" s="10" t="s">
        <v>119</v>
      </c>
      <c r="J808" s="10" t="s">
        <v>6256</v>
      </c>
      <c r="K808" s="10" t="s">
        <v>6257</v>
      </c>
      <c r="L808" s="10" t="str">
        <f t="shared" si="77"/>
        <v>PEDRO FERNANDO PEÑA VILLAMIL___</v>
      </c>
      <c r="M808" s="10" t="s">
        <v>122</v>
      </c>
      <c r="N808" s="93">
        <v>79301107</v>
      </c>
      <c r="Q808" s="10" t="s">
        <v>124</v>
      </c>
      <c r="T808" s="10"/>
      <c r="U808" s="10"/>
      <c r="V808" s="22"/>
      <c r="W808" s="10"/>
      <c r="X808" s="10"/>
      <c r="Y808" s="10"/>
      <c r="Z808" s="93">
        <v>3007878104</v>
      </c>
      <c r="AA808" s="22"/>
      <c r="AI808" s="237">
        <v>50600000</v>
      </c>
      <c r="AT808" s="10"/>
      <c r="DA808" s="10" t="s">
        <v>6175</v>
      </c>
      <c r="DB808" s="122" t="s">
        <v>6176</v>
      </c>
      <c r="DC808" s="122" t="s">
        <v>5938</v>
      </c>
    </row>
    <row r="809" spans="1:107" ht="16.5" customHeight="1">
      <c r="A809" s="193" t="s">
        <v>765</v>
      </c>
      <c r="B809">
        <v>2019</v>
      </c>
      <c r="C809" s="21" t="s">
        <v>6258</v>
      </c>
      <c r="D809" s="140" t="s">
        <v>6258</v>
      </c>
      <c r="E809" s="18" t="s">
        <v>6259</v>
      </c>
      <c r="G809" s="10" t="s">
        <v>1987</v>
      </c>
      <c r="H809" s="10" t="s">
        <v>118</v>
      </c>
      <c r="I809" s="10" t="s">
        <v>119</v>
      </c>
      <c r="J809" s="10" t="s">
        <v>6260</v>
      </c>
      <c r="K809" s="10" t="s">
        <v>6261</v>
      </c>
      <c r="L809" s="10" t="str">
        <f t="shared" si="77"/>
        <v>LUIS ALBERTO VELOZA MONSALVE___</v>
      </c>
      <c r="M809" s="10" t="s">
        <v>122</v>
      </c>
      <c r="N809" s="93">
        <v>79513089</v>
      </c>
      <c r="Q809" s="10" t="s">
        <v>124</v>
      </c>
      <c r="T809" s="10"/>
      <c r="U809" s="10"/>
      <c r="V809" s="22"/>
      <c r="W809" s="10"/>
      <c r="X809" s="10"/>
      <c r="Y809" s="10"/>
      <c r="Z809" s="93" t="s">
        <v>6262</v>
      </c>
      <c r="AA809" s="22"/>
      <c r="AI809" s="237">
        <v>19525000</v>
      </c>
      <c r="AT809" s="10"/>
      <c r="DA809" s="10" t="s">
        <v>5979</v>
      </c>
      <c r="DB809" s="122" t="s">
        <v>5980</v>
      </c>
      <c r="DC809" s="122" t="s">
        <v>5981</v>
      </c>
    </row>
    <row r="810" spans="1:107" ht="16.5" customHeight="1">
      <c r="A810" s="193" t="s">
        <v>781</v>
      </c>
      <c r="B810">
        <v>2019</v>
      </c>
      <c r="C810" s="21" t="s">
        <v>6263</v>
      </c>
      <c r="D810" s="140" t="s">
        <v>6263</v>
      </c>
      <c r="E810" s="18" t="s">
        <v>6264</v>
      </c>
      <c r="G810" s="10" t="s">
        <v>1987</v>
      </c>
      <c r="H810" s="10" t="s">
        <v>118</v>
      </c>
      <c r="I810" s="10" t="s">
        <v>119</v>
      </c>
      <c r="J810" s="10" t="s">
        <v>6265</v>
      </c>
      <c r="K810" s="10" t="s">
        <v>6266</v>
      </c>
      <c r="L810" s="10" t="str">
        <f t="shared" si="77"/>
        <v>JENNY ELVIRA PRIETO___</v>
      </c>
      <c r="M810" s="10" t="s">
        <v>122</v>
      </c>
      <c r="N810" s="93">
        <v>1019054181</v>
      </c>
      <c r="Q810" s="10" t="s">
        <v>124</v>
      </c>
      <c r="T810" s="10"/>
      <c r="U810" s="10"/>
      <c r="V810" s="22"/>
      <c r="W810" s="10"/>
      <c r="X810" s="10"/>
      <c r="Y810" s="10"/>
      <c r="Z810" s="93">
        <v>3115822576</v>
      </c>
      <c r="AA810" s="22"/>
      <c r="AI810" s="237">
        <v>19800000</v>
      </c>
      <c r="AT810" s="10"/>
      <c r="DA810" s="10" t="s">
        <v>6175</v>
      </c>
      <c r="DB810" s="122" t="s">
        <v>6176</v>
      </c>
      <c r="DC810" s="122" t="s">
        <v>5938</v>
      </c>
    </row>
    <row r="811" spans="1:107" ht="16.5" customHeight="1">
      <c r="A811" s="193" t="s">
        <v>795</v>
      </c>
      <c r="B811">
        <v>2019</v>
      </c>
      <c r="C811" s="21" t="s">
        <v>6267</v>
      </c>
      <c r="D811" s="140" t="s">
        <v>6267</v>
      </c>
      <c r="E811" s="18" t="s">
        <v>6268</v>
      </c>
      <c r="G811" s="10" t="s">
        <v>1987</v>
      </c>
      <c r="H811" s="10" t="s">
        <v>118</v>
      </c>
      <c r="I811" s="10" t="s">
        <v>119</v>
      </c>
      <c r="J811" s="10" t="s">
        <v>6269</v>
      </c>
      <c r="K811" s="10" t="s">
        <v>6270</v>
      </c>
      <c r="L811" s="10" t="str">
        <f t="shared" si="77"/>
        <v>MARIA FERNANDA HERRERA VARGAS___</v>
      </c>
      <c r="M811" s="10" t="s">
        <v>122</v>
      </c>
      <c r="N811" s="93">
        <v>1013668934</v>
      </c>
      <c r="Q811" s="10" t="s">
        <v>124</v>
      </c>
      <c r="T811" s="10"/>
      <c r="U811" s="10"/>
      <c r="V811" s="22"/>
      <c r="W811" s="10"/>
      <c r="X811" s="10"/>
      <c r="Y811" s="10"/>
      <c r="Z811" s="93" t="s">
        <v>6271</v>
      </c>
      <c r="AA811" s="22"/>
      <c r="AI811" s="237">
        <v>19560000</v>
      </c>
      <c r="AT811" s="10"/>
      <c r="DA811" s="10" t="s">
        <v>6175</v>
      </c>
      <c r="DB811" s="122" t="s">
        <v>6176</v>
      </c>
      <c r="DC811" s="122" t="s">
        <v>5938</v>
      </c>
    </row>
    <row r="812" spans="1:107" ht="16.5" customHeight="1">
      <c r="A812" s="193" t="s">
        <v>808</v>
      </c>
      <c r="B812">
        <v>2019</v>
      </c>
      <c r="C812" s="21" t="s">
        <v>6272</v>
      </c>
      <c r="D812" s="140" t="s">
        <v>6272</v>
      </c>
      <c r="E812" s="18" t="s">
        <v>6273</v>
      </c>
      <c r="G812" s="10" t="s">
        <v>1987</v>
      </c>
      <c r="H812" s="10" t="s">
        <v>118</v>
      </c>
      <c r="I812" s="10" t="s">
        <v>119</v>
      </c>
      <c r="J812" s="10" t="s">
        <v>6274</v>
      </c>
      <c r="K812" s="10" t="s">
        <v>6275</v>
      </c>
      <c r="L812" s="10" t="str">
        <f t="shared" si="77"/>
        <v>JOSE DUVAN ARIAS NARANJO___</v>
      </c>
      <c r="M812" s="10" t="s">
        <v>122</v>
      </c>
      <c r="N812" s="93">
        <v>1030548945</v>
      </c>
      <c r="Q812" s="10" t="s">
        <v>124</v>
      </c>
      <c r="T812" s="10"/>
      <c r="U812" s="10"/>
      <c r="V812" s="22"/>
      <c r="W812" s="10"/>
      <c r="X812" s="10"/>
      <c r="Y812" s="10"/>
      <c r="Z812" s="93" t="s">
        <v>6276</v>
      </c>
      <c r="AA812" s="22"/>
      <c r="AI812" s="237">
        <v>50600000</v>
      </c>
      <c r="AT812" s="10"/>
      <c r="DA812" s="10" t="s">
        <v>6175</v>
      </c>
      <c r="DB812" s="122" t="s">
        <v>6277</v>
      </c>
      <c r="DC812" s="122" t="s">
        <v>6131</v>
      </c>
    </row>
    <row r="813" spans="1:107" ht="16.5" customHeight="1">
      <c r="A813" s="193" t="s">
        <v>819</v>
      </c>
      <c r="B813">
        <v>2019</v>
      </c>
      <c r="C813" s="21" t="s">
        <v>6278</v>
      </c>
      <c r="D813" s="140" t="s">
        <v>6278</v>
      </c>
      <c r="E813" s="18" t="s">
        <v>6279</v>
      </c>
      <c r="G813" s="10" t="s">
        <v>1987</v>
      </c>
      <c r="H813" s="10" t="s">
        <v>118</v>
      </c>
      <c r="I813" s="10" t="s">
        <v>119</v>
      </c>
      <c r="J813" s="10" t="s">
        <v>6280</v>
      </c>
      <c r="K813" s="10" t="s">
        <v>6281</v>
      </c>
      <c r="L813" s="10" t="str">
        <f t="shared" si="77"/>
        <v>ANDRES FELIPE TRIANA ALUZENA___</v>
      </c>
      <c r="M813" s="10" t="s">
        <v>122</v>
      </c>
      <c r="N813" s="93">
        <v>1100963447</v>
      </c>
      <c r="Q813" s="10" t="s">
        <v>124</v>
      </c>
      <c r="T813" s="10"/>
      <c r="U813" s="10"/>
      <c r="V813" s="22"/>
      <c r="W813" s="10"/>
      <c r="X813" s="10"/>
      <c r="Y813" s="10"/>
      <c r="Z813" s="93">
        <v>3003086602</v>
      </c>
      <c r="AA813" s="22"/>
      <c r="AI813" s="237">
        <v>49833333</v>
      </c>
      <c r="AT813" s="10"/>
      <c r="DA813" s="10" t="s">
        <v>6175</v>
      </c>
      <c r="DB813" s="122" t="s">
        <v>6176</v>
      </c>
      <c r="DC813" s="122" t="s">
        <v>5938</v>
      </c>
    </row>
    <row r="814" spans="1:107" ht="16.5" customHeight="1">
      <c r="A814" s="193" t="s">
        <v>831</v>
      </c>
      <c r="B814">
        <v>2019</v>
      </c>
      <c r="C814" s="21" t="s">
        <v>6282</v>
      </c>
      <c r="D814" s="140" t="s">
        <v>6282</v>
      </c>
      <c r="E814" s="18" t="s">
        <v>6283</v>
      </c>
      <c r="G814" s="10" t="s">
        <v>1987</v>
      </c>
      <c r="H814" s="10" t="s">
        <v>118</v>
      </c>
      <c r="I814" s="10" t="s">
        <v>119</v>
      </c>
      <c r="J814" s="10" t="s">
        <v>6284</v>
      </c>
      <c r="K814" s="10" t="s">
        <v>6285</v>
      </c>
      <c r="L814" s="10" t="str">
        <f t="shared" si="77"/>
        <v>DUBAN  ESNEIDER RAMOS TIBABIJA___</v>
      </c>
      <c r="M814" s="10" t="s">
        <v>122</v>
      </c>
      <c r="N814" s="93">
        <v>1006771504</v>
      </c>
      <c r="Q814" s="10" t="s">
        <v>124</v>
      </c>
      <c r="T814" s="10"/>
      <c r="U814" s="10"/>
      <c r="V814" s="22"/>
      <c r="W814" s="10"/>
      <c r="X814" s="10"/>
      <c r="Y814" s="10"/>
      <c r="Z814" s="93">
        <v>3213843705</v>
      </c>
      <c r="AA814" s="22"/>
      <c r="AI814" s="237">
        <v>21168000</v>
      </c>
      <c r="AT814" s="10"/>
      <c r="DA814" s="10" t="s">
        <v>6165</v>
      </c>
      <c r="DB814" s="122" t="s">
        <v>6166</v>
      </c>
      <c r="DC814" s="122" t="s">
        <v>6131</v>
      </c>
    </row>
    <row r="815" spans="1:107" ht="16.5" customHeight="1">
      <c r="A815" s="193" t="s">
        <v>839</v>
      </c>
      <c r="B815">
        <v>2019</v>
      </c>
      <c r="C815" s="21" t="s">
        <v>6286</v>
      </c>
      <c r="D815" s="140" t="s">
        <v>6286</v>
      </c>
      <c r="E815" s="18" t="s">
        <v>6287</v>
      </c>
      <c r="G815" s="10" t="s">
        <v>1987</v>
      </c>
      <c r="H815" s="10" t="s">
        <v>118</v>
      </c>
      <c r="I815" s="10" t="s">
        <v>119</v>
      </c>
      <c r="J815" s="10" t="s">
        <v>6288</v>
      </c>
      <c r="K815" s="10" t="s">
        <v>6289</v>
      </c>
      <c r="L815" s="10" t="str">
        <f t="shared" si="77"/>
        <v>CARLOS FABIAN HAMON ALARCON___</v>
      </c>
      <c r="M815" s="10" t="s">
        <v>122</v>
      </c>
      <c r="N815" s="93">
        <v>1010196659</v>
      </c>
      <c r="Q815" s="10" t="s">
        <v>124</v>
      </c>
      <c r="T815" s="10"/>
      <c r="U815" s="10"/>
      <c r="V815" s="22"/>
      <c r="W815" s="10"/>
      <c r="X815" s="10"/>
      <c r="Y815" s="10"/>
      <c r="Z815" s="93">
        <v>3213057575</v>
      </c>
      <c r="AA815" s="22"/>
      <c r="AI815" s="237">
        <v>48640000</v>
      </c>
      <c r="AT815" s="10"/>
      <c r="DA815" s="10" t="s">
        <v>5092</v>
      </c>
      <c r="DB815" s="122" t="s">
        <v>6097</v>
      </c>
      <c r="DC815" s="122" t="s">
        <v>5938</v>
      </c>
    </row>
    <row r="816" spans="1:107" ht="16.5" customHeight="1">
      <c r="A816" s="193" t="s">
        <v>849</v>
      </c>
      <c r="B816">
        <v>2019</v>
      </c>
      <c r="C816" s="21" t="s">
        <v>6290</v>
      </c>
      <c r="D816" s="140" t="s">
        <v>6291</v>
      </c>
      <c r="E816" s="18" t="s">
        <v>6292</v>
      </c>
      <c r="G816" s="10" t="s">
        <v>1987</v>
      </c>
      <c r="H816" s="10" t="s">
        <v>118</v>
      </c>
      <c r="I816" s="10" t="s">
        <v>119</v>
      </c>
      <c r="J816" s="10" t="s">
        <v>6293</v>
      </c>
      <c r="K816" s="10" t="s">
        <v>6294</v>
      </c>
      <c r="L816" s="10" t="str">
        <f t="shared" si="77"/>
        <v>WILLIAM XAVIER POVEDA ORTIZ___</v>
      </c>
      <c r="M816" s="10" t="s">
        <v>122</v>
      </c>
      <c r="N816" s="93">
        <v>80256593</v>
      </c>
      <c r="Q816" s="10" t="s">
        <v>124</v>
      </c>
      <c r="T816" s="10"/>
      <c r="U816" s="10"/>
      <c r="V816" s="22"/>
      <c r="W816" s="10"/>
      <c r="X816" s="10"/>
      <c r="Y816" s="10"/>
      <c r="Z816" s="93">
        <v>3058147197</v>
      </c>
      <c r="AA816" s="22"/>
      <c r="AI816" s="237">
        <v>23925000</v>
      </c>
      <c r="AT816" s="10"/>
      <c r="DA816" s="10" t="s">
        <v>5979</v>
      </c>
      <c r="DB816" s="122" t="s">
        <v>5980</v>
      </c>
      <c r="DC816" s="122" t="s">
        <v>5981</v>
      </c>
    </row>
    <row r="817" spans="1:107" ht="16.5" customHeight="1">
      <c r="A817" s="193" t="s">
        <v>859</v>
      </c>
      <c r="B817">
        <v>2019</v>
      </c>
      <c r="C817" s="21" t="s">
        <v>6295</v>
      </c>
      <c r="D817" s="140" t="s">
        <v>6295</v>
      </c>
      <c r="E817" s="18" t="s">
        <v>6296</v>
      </c>
      <c r="G817" s="10" t="s">
        <v>1987</v>
      </c>
      <c r="H817" s="10" t="s">
        <v>118</v>
      </c>
      <c r="I817" s="10" t="s">
        <v>119</v>
      </c>
      <c r="J817" s="10" t="s">
        <v>6297</v>
      </c>
      <c r="K817" s="10" t="s">
        <v>6298</v>
      </c>
      <c r="L817" s="10" t="str">
        <f t="shared" si="77"/>
        <v>CAMILO    ANDRES AVELLANEDA  SARMIENTO___</v>
      </c>
      <c r="M817" s="10" t="s">
        <v>122</v>
      </c>
      <c r="N817" s="93">
        <v>1026580557</v>
      </c>
      <c r="Q817" s="10" t="s">
        <v>124</v>
      </c>
      <c r="T817" s="10"/>
      <c r="U817" s="10"/>
      <c r="V817" s="22"/>
      <c r="W817" s="10"/>
      <c r="X817" s="10"/>
      <c r="Y817" s="10"/>
      <c r="Z817" s="93">
        <v>3112835199</v>
      </c>
      <c r="AA817" s="22"/>
      <c r="AI817" s="237">
        <v>18755833</v>
      </c>
      <c r="AT817" s="10"/>
      <c r="DA817" s="10" t="s">
        <v>5979</v>
      </c>
      <c r="DB817" s="122" t="s">
        <v>5980</v>
      </c>
      <c r="DC817" s="122" t="s">
        <v>5981</v>
      </c>
    </row>
    <row r="818" spans="1:107" ht="16.5" customHeight="1">
      <c r="A818" s="193" t="s">
        <v>869</v>
      </c>
      <c r="B818">
        <v>2019</v>
      </c>
      <c r="C818" s="21" t="s">
        <v>6299</v>
      </c>
      <c r="D818" s="140" t="s">
        <v>6300</v>
      </c>
      <c r="E818" s="18" t="s">
        <v>6301</v>
      </c>
      <c r="G818" s="10" t="s">
        <v>1987</v>
      </c>
      <c r="H818" s="10" t="s">
        <v>118</v>
      </c>
      <c r="I818" s="10" t="s">
        <v>119</v>
      </c>
      <c r="J818" s="10" t="s">
        <v>6302</v>
      </c>
      <c r="K818" s="10" t="s">
        <v>6303</v>
      </c>
      <c r="L818" s="10" t="str">
        <f t="shared" si="77"/>
        <v>JUAN DAVID CAMPO ARANDA CESION A / HENRY ALFONSO CHAVARRO ARIAS CESION A   MARTHA ROCIO SANABRIA___</v>
      </c>
      <c r="M818" s="10" t="s">
        <v>122</v>
      </c>
      <c r="N818" s="93">
        <v>1233690414</v>
      </c>
      <c r="Q818" s="10" t="s">
        <v>124</v>
      </c>
      <c r="T818" s="10"/>
      <c r="U818" s="10"/>
      <c r="V818" s="22"/>
      <c r="W818" s="10"/>
      <c r="X818" s="10"/>
      <c r="Y818" s="10"/>
      <c r="Z818" s="93">
        <v>3213895685</v>
      </c>
      <c r="AA818" s="22"/>
      <c r="AI818" s="237">
        <v>18755833</v>
      </c>
      <c r="AT818" s="10"/>
      <c r="DA818" s="10" t="s">
        <v>6304</v>
      </c>
      <c r="DB818" s="122" t="s">
        <v>6305</v>
      </c>
      <c r="DC818" s="122" t="s">
        <v>6306</v>
      </c>
    </row>
    <row r="819" spans="1:107" ht="16.5" customHeight="1">
      <c r="A819" s="193" t="s">
        <v>879</v>
      </c>
      <c r="B819">
        <v>2019</v>
      </c>
      <c r="C819" s="21" t="s">
        <v>6307</v>
      </c>
      <c r="D819" s="140" t="s">
        <v>6307</v>
      </c>
      <c r="E819" s="18" t="s">
        <v>6308</v>
      </c>
      <c r="G819" s="10" t="s">
        <v>1987</v>
      </c>
      <c r="H819" s="10" t="s">
        <v>118</v>
      </c>
      <c r="I819" s="10" t="s">
        <v>119</v>
      </c>
      <c r="J819" s="10" t="s">
        <v>6309</v>
      </c>
      <c r="K819" s="10" t="s">
        <v>6310</v>
      </c>
      <c r="L819" s="10" t="str">
        <f t="shared" si="77"/>
        <v>MARIO HUMBERTO VELASQUEZ RODRIGUEZ___</v>
      </c>
      <c r="M819" s="10" t="s">
        <v>122</v>
      </c>
      <c r="N819" s="93">
        <v>79128731</v>
      </c>
      <c r="Q819" s="10" t="s">
        <v>124</v>
      </c>
      <c r="T819" s="10"/>
      <c r="U819" s="10"/>
      <c r="V819" s="22"/>
      <c r="W819" s="10"/>
      <c r="X819" s="10"/>
      <c r="Y819" s="10"/>
      <c r="Z819" s="93">
        <v>3204810037</v>
      </c>
      <c r="AA819" s="22"/>
      <c r="AI819" s="237">
        <v>18755833</v>
      </c>
      <c r="AT819" s="10"/>
      <c r="DA819" s="10" t="s">
        <v>5979</v>
      </c>
      <c r="DB819" s="122" t="s">
        <v>5980</v>
      </c>
      <c r="DC819" s="122" t="s">
        <v>5981</v>
      </c>
    </row>
    <row r="820" spans="1:107" ht="16.5" customHeight="1">
      <c r="A820" s="193" t="s">
        <v>891</v>
      </c>
      <c r="B820">
        <v>2019</v>
      </c>
      <c r="C820" s="21" t="s">
        <v>6311</v>
      </c>
      <c r="D820" s="140" t="s">
        <v>6311</v>
      </c>
      <c r="E820" s="18" t="s">
        <v>6312</v>
      </c>
      <c r="G820" s="10" t="s">
        <v>1987</v>
      </c>
      <c r="H820" s="10" t="s">
        <v>118</v>
      </c>
      <c r="I820" s="10" t="s">
        <v>119</v>
      </c>
      <c r="J820" s="10" t="s">
        <v>6313</v>
      </c>
      <c r="K820" s="10" t="s">
        <v>6314</v>
      </c>
      <c r="L820" s="10" t="str">
        <f t="shared" si="77"/>
        <v>JOSE GABRIEL OSORIO ALVAREZ___</v>
      </c>
      <c r="M820" s="10" t="s">
        <v>122</v>
      </c>
      <c r="N820" s="93">
        <v>1030525718</v>
      </c>
      <c r="Q820" s="10" t="s">
        <v>124</v>
      </c>
      <c r="T820" s="10"/>
      <c r="U820" s="10"/>
      <c r="V820" s="22"/>
      <c r="W820" s="10"/>
      <c r="X820" s="10"/>
      <c r="Y820" s="10"/>
      <c r="Z820" s="93">
        <v>3213614662</v>
      </c>
      <c r="AA820" s="22"/>
      <c r="AI820" s="237">
        <v>18400000</v>
      </c>
      <c r="AT820" s="10"/>
      <c r="DA820" s="10" t="s">
        <v>6081</v>
      </c>
      <c r="DB820" s="122" t="s">
        <v>6189</v>
      </c>
      <c r="DC820" s="122" t="s">
        <v>6131</v>
      </c>
    </row>
    <row r="821" spans="1:107" ht="16.5" customHeight="1">
      <c r="A821" s="193" t="s">
        <v>900</v>
      </c>
      <c r="B821">
        <v>2019</v>
      </c>
      <c r="C821" s="21" t="s">
        <v>6315</v>
      </c>
      <c r="D821" s="140" t="s">
        <v>6315</v>
      </c>
      <c r="E821" s="18" t="s">
        <v>6316</v>
      </c>
      <c r="G821" s="10" t="s">
        <v>1987</v>
      </c>
      <c r="H821" s="10" t="s">
        <v>118</v>
      </c>
      <c r="I821" s="10" t="s">
        <v>119</v>
      </c>
      <c r="J821" s="10" t="s">
        <v>6317</v>
      </c>
      <c r="K821" s="10" t="s">
        <v>6318</v>
      </c>
      <c r="L821" s="10" t="str">
        <f t="shared" si="77"/>
        <v>CARLOS EDUARDO CASTAÑEDA___</v>
      </c>
      <c r="M821" s="10" t="s">
        <v>122</v>
      </c>
      <c r="N821" s="93">
        <v>79883068</v>
      </c>
      <c r="Q821" s="10" t="s">
        <v>124</v>
      </c>
      <c r="T821" s="10"/>
      <c r="U821" s="10"/>
      <c r="V821" s="22"/>
      <c r="W821" s="10"/>
      <c r="X821" s="10"/>
      <c r="Y821" s="10"/>
      <c r="Z821" s="93">
        <v>3115924324</v>
      </c>
      <c r="AA821" s="22"/>
      <c r="AI821" s="237">
        <v>51123000</v>
      </c>
      <c r="AT821" s="10"/>
    </row>
    <row r="822" spans="1:107" ht="16.5" customHeight="1">
      <c r="A822" s="193" t="s">
        <v>911</v>
      </c>
      <c r="B822">
        <v>2019</v>
      </c>
      <c r="C822" s="21" t="s">
        <v>6319</v>
      </c>
      <c r="D822" s="140" t="s">
        <v>6319</v>
      </c>
      <c r="E822" s="18" t="s">
        <v>6320</v>
      </c>
      <c r="G822" s="10" t="s">
        <v>1987</v>
      </c>
      <c r="H822" s="10" t="s">
        <v>118</v>
      </c>
      <c r="I822" s="10" t="s">
        <v>119</v>
      </c>
      <c r="J822" s="10" t="s">
        <v>6321</v>
      </c>
      <c r="K822" s="10" t="s">
        <v>6322</v>
      </c>
      <c r="L822" s="10" t="str">
        <f t="shared" si="77"/>
        <v>NATALIA VAESSA TABORDA CARRILLO___</v>
      </c>
      <c r="M822" s="10" t="s">
        <v>122</v>
      </c>
      <c r="N822" s="93">
        <v>1020736958</v>
      </c>
      <c r="Q822" s="10" t="s">
        <v>124</v>
      </c>
      <c r="T822" s="10"/>
      <c r="U822" s="10"/>
      <c r="V822" s="22"/>
      <c r="W822" s="10"/>
      <c r="X822" s="10"/>
      <c r="Y822" s="10"/>
      <c r="Z822" s="93">
        <v>3143270287</v>
      </c>
      <c r="AA822" s="22"/>
      <c r="AI822" s="237">
        <v>47728000</v>
      </c>
      <c r="AT822" s="10"/>
      <c r="DA822" s="10" t="s">
        <v>5972</v>
      </c>
      <c r="DB822" s="122" t="s">
        <v>6194</v>
      </c>
      <c r="DC822" s="122" t="s">
        <v>6195</v>
      </c>
    </row>
    <row r="823" spans="1:107" ht="16.5" customHeight="1">
      <c r="A823" s="193" t="s">
        <v>923</v>
      </c>
      <c r="B823">
        <v>2019</v>
      </c>
      <c r="C823" s="21" t="s">
        <v>6323</v>
      </c>
      <c r="D823" s="140" t="s">
        <v>6323</v>
      </c>
      <c r="E823" s="18" t="s">
        <v>6324</v>
      </c>
      <c r="G823" s="10" t="s">
        <v>1987</v>
      </c>
      <c r="H823" s="10" t="s">
        <v>118</v>
      </c>
      <c r="I823" s="10" t="s">
        <v>119</v>
      </c>
      <c r="J823" s="10" t="s">
        <v>6325</v>
      </c>
      <c r="K823" s="10" t="s">
        <v>6326</v>
      </c>
      <c r="L823" s="10" t="str">
        <f t="shared" si="77"/>
        <v>CESAR AUGUSTO CRISTANCHO___</v>
      </c>
      <c r="M823" s="10" t="s">
        <v>122</v>
      </c>
      <c r="N823" s="93">
        <v>91111651</v>
      </c>
      <c r="Q823" s="10" t="s">
        <v>124</v>
      </c>
      <c r="T823" s="10"/>
      <c r="U823" s="10"/>
      <c r="V823" s="22"/>
      <c r="W823" s="10"/>
      <c r="X823" s="10"/>
      <c r="Y823" s="10"/>
      <c r="Z823" s="93">
        <v>3134389684</v>
      </c>
      <c r="AA823" s="22"/>
      <c r="AI823" s="237">
        <v>49558333</v>
      </c>
      <c r="AT823" s="10"/>
      <c r="DA823" s="10" t="s">
        <v>6175</v>
      </c>
      <c r="DB823" s="122" t="s">
        <v>6277</v>
      </c>
      <c r="DC823" s="122" t="s">
        <v>6131</v>
      </c>
    </row>
    <row r="824" spans="1:107" ht="16.5" customHeight="1">
      <c r="A824" s="212" t="s">
        <v>936</v>
      </c>
      <c r="B824">
        <v>2019</v>
      </c>
      <c r="C824" s="21" t="s">
        <v>6157</v>
      </c>
      <c r="D824" s="140" t="s">
        <v>6157</v>
      </c>
      <c r="E824" s="18" t="s">
        <v>6327</v>
      </c>
      <c r="G824" s="10" t="s">
        <v>1987</v>
      </c>
      <c r="H824" s="10" t="s">
        <v>118</v>
      </c>
      <c r="I824" s="10" t="s">
        <v>119</v>
      </c>
      <c r="J824" s="10" t="s">
        <v>6328</v>
      </c>
      <c r="K824" s="10" t="s">
        <v>6329</v>
      </c>
      <c r="L824" s="10" t="str">
        <f t="shared" si="77"/>
        <v>JORGE LUIS MURCIA MURCIA___</v>
      </c>
      <c r="M824" s="10" t="s">
        <v>122</v>
      </c>
      <c r="N824" s="93">
        <v>1023833</v>
      </c>
      <c r="Q824" s="10" t="s">
        <v>124</v>
      </c>
      <c r="T824" s="10"/>
      <c r="U824" s="10"/>
      <c r="V824" s="22"/>
      <c r="W824" s="10"/>
      <c r="X824" s="10"/>
      <c r="Y824" s="10"/>
      <c r="Z824" s="93">
        <v>3115814722</v>
      </c>
      <c r="AA824" s="22"/>
      <c r="AI824" s="237">
        <v>48488000</v>
      </c>
      <c r="AT824" s="10"/>
      <c r="DA824" s="10" t="s">
        <v>6165</v>
      </c>
      <c r="DB824" s="122" t="s">
        <v>6166</v>
      </c>
      <c r="DC824" s="122" t="s">
        <v>6131</v>
      </c>
    </row>
    <row r="825" spans="1:107" ht="16.5" customHeight="1">
      <c r="A825" s="193" t="s">
        <v>948</v>
      </c>
      <c r="B825">
        <v>2019</v>
      </c>
      <c r="C825" s="21" t="s">
        <v>6330</v>
      </c>
      <c r="D825" s="21" t="s">
        <v>6330</v>
      </c>
      <c r="E825" s="18" t="s">
        <v>6331</v>
      </c>
      <c r="G825" s="10" t="s">
        <v>1987</v>
      </c>
      <c r="H825" s="10" t="s">
        <v>118</v>
      </c>
      <c r="I825" s="10" t="s">
        <v>119</v>
      </c>
      <c r="J825" s="10" t="s">
        <v>6332</v>
      </c>
      <c r="K825" s="10" t="s">
        <v>3696</v>
      </c>
      <c r="L825" s="10" t="str">
        <f t="shared" si="77"/>
        <v>LUISA FERNANDA GOMEZ ESPINOSA___</v>
      </c>
      <c r="M825" s="10" t="s">
        <v>122</v>
      </c>
      <c r="N825" s="93">
        <v>53077776</v>
      </c>
      <c r="Q825" s="10" t="s">
        <v>124</v>
      </c>
      <c r="T825" s="10"/>
      <c r="U825" s="10"/>
      <c r="V825" s="22"/>
      <c r="W825" s="10"/>
      <c r="X825" s="10"/>
      <c r="Y825" s="10"/>
      <c r="Z825" s="93">
        <v>3022873836</v>
      </c>
      <c r="AA825" s="22"/>
      <c r="AI825" s="237"/>
      <c r="AT825" s="10"/>
    </row>
    <row r="826" spans="1:107" ht="16.5" customHeight="1">
      <c r="A826" s="193" t="s">
        <v>959</v>
      </c>
      <c r="B826">
        <v>2019</v>
      </c>
      <c r="C826" s="21" t="s">
        <v>6333</v>
      </c>
      <c r="D826" s="140" t="s">
        <v>6333</v>
      </c>
      <c r="E826" s="18" t="s">
        <v>6334</v>
      </c>
      <c r="G826" s="10" t="s">
        <v>1987</v>
      </c>
      <c r="H826" s="10" t="s">
        <v>118</v>
      </c>
      <c r="I826" s="10" t="s">
        <v>119</v>
      </c>
      <c r="J826" s="10" t="s">
        <v>6335</v>
      </c>
      <c r="K826" s="10" t="s">
        <v>6336</v>
      </c>
      <c r="L826" s="10" t="str">
        <f t="shared" si="77"/>
        <v>IVAN ALIRIO RUSINQUE___</v>
      </c>
      <c r="M826" s="10" t="s">
        <v>122</v>
      </c>
      <c r="N826" s="93">
        <v>1136879425</v>
      </c>
      <c r="Q826" s="10" t="s">
        <v>124</v>
      </c>
      <c r="T826" s="10"/>
      <c r="U826" s="10"/>
      <c r="V826" s="22"/>
      <c r="W826" s="10"/>
      <c r="X826" s="10"/>
      <c r="Y826" s="10"/>
      <c r="Z826" s="93">
        <v>3208858639</v>
      </c>
      <c r="AA826" s="22"/>
      <c r="AI826" s="237">
        <v>70500000</v>
      </c>
      <c r="AT826" s="10"/>
    </row>
    <row r="827" spans="1:107" ht="16.5" customHeight="1">
      <c r="A827" s="193" t="s">
        <v>973</v>
      </c>
      <c r="B827">
        <v>2019</v>
      </c>
      <c r="C827" s="21" t="s">
        <v>6337</v>
      </c>
      <c r="D827" s="140" t="s">
        <v>6338</v>
      </c>
      <c r="E827" s="18" t="s">
        <v>6339</v>
      </c>
      <c r="G827" s="10" t="s">
        <v>1987</v>
      </c>
      <c r="H827" s="10" t="s">
        <v>118</v>
      </c>
      <c r="I827" s="10" t="s">
        <v>119</v>
      </c>
      <c r="J827" s="10" t="s">
        <v>6340</v>
      </c>
      <c r="K827" s="10" t="s">
        <v>6341</v>
      </c>
      <c r="L827" s="10" t="str">
        <f t="shared" si="77"/>
        <v>LEO DAVID LEON CARDOZO___</v>
      </c>
      <c r="M827" s="10" t="s">
        <v>122</v>
      </c>
      <c r="N827" s="93">
        <v>79693333</v>
      </c>
      <c r="Q827" s="10" t="s">
        <v>124</v>
      </c>
      <c r="T827" s="10"/>
      <c r="U827" s="10"/>
      <c r="V827" s="22"/>
      <c r="W827" s="10"/>
      <c r="X827" s="10"/>
      <c r="Y827" s="10"/>
      <c r="Z827" s="93" t="s">
        <v>6342</v>
      </c>
      <c r="AA827" s="22"/>
      <c r="AI827" s="237">
        <v>45693333</v>
      </c>
      <c r="AT827" s="10"/>
      <c r="DA827" s="10" t="s">
        <v>6343</v>
      </c>
      <c r="DB827" s="122" t="s">
        <v>6344</v>
      </c>
      <c r="DC827" s="122" t="s">
        <v>6345</v>
      </c>
    </row>
    <row r="828" spans="1:107" ht="16.5" customHeight="1">
      <c r="A828" s="193" t="s">
        <v>983</v>
      </c>
      <c r="B828">
        <v>2019</v>
      </c>
      <c r="C828" s="21" t="s">
        <v>6346</v>
      </c>
      <c r="D828" s="140" t="s">
        <v>6346</v>
      </c>
      <c r="E828" s="18" t="s">
        <v>6347</v>
      </c>
      <c r="G828" s="10" t="s">
        <v>1987</v>
      </c>
      <c r="H828" s="10" t="s">
        <v>118</v>
      </c>
      <c r="I828" s="10" t="s">
        <v>119</v>
      </c>
      <c r="J828" s="10" t="s">
        <v>6348</v>
      </c>
      <c r="K828" s="10" t="s">
        <v>6349</v>
      </c>
      <c r="L828" s="10" t="str">
        <f t="shared" si="77"/>
        <v>LUIS HERNAN MOYA  SANDOVAL___</v>
      </c>
      <c r="M828" s="10" t="s">
        <v>122</v>
      </c>
      <c r="N828" s="93">
        <v>79120931</v>
      </c>
      <c r="Q828" s="10" t="s">
        <v>124</v>
      </c>
      <c r="T828" s="10"/>
      <c r="U828" s="10"/>
      <c r="V828" s="22"/>
      <c r="W828" s="10"/>
      <c r="X828" s="10"/>
      <c r="Y828" s="10"/>
      <c r="Z828" s="93">
        <v>3125242234</v>
      </c>
      <c r="AA828" s="22"/>
      <c r="AI828" s="237">
        <v>54633333</v>
      </c>
      <c r="AT828" s="10"/>
    </row>
    <row r="829" spans="1:107" ht="16.5" customHeight="1">
      <c r="A829" s="212" t="s">
        <v>993</v>
      </c>
      <c r="B829">
        <v>2019</v>
      </c>
      <c r="C829" s="21" t="s">
        <v>6350</v>
      </c>
      <c r="D829" s="140" t="s">
        <v>6350</v>
      </c>
      <c r="E829" s="18" t="s">
        <v>6351</v>
      </c>
      <c r="G829" s="10" t="s">
        <v>1987</v>
      </c>
      <c r="H829" s="10" t="s">
        <v>118</v>
      </c>
      <c r="I829" s="10" t="s">
        <v>119</v>
      </c>
      <c r="J829" s="10" t="s">
        <v>6352</v>
      </c>
      <c r="K829" s="10" t="s">
        <v>6353</v>
      </c>
      <c r="L829" s="10" t="str">
        <f t="shared" si="77"/>
        <v>LUIS TOVAR___</v>
      </c>
      <c r="M829" s="10" t="s">
        <v>122</v>
      </c>
      <c r="N829" s="93">
        <v>79721599</v>
      </c>
      <c r="Q829" s="10" t="s">
        <v>124</v>
      </c>
      <c r="T829" s="10"/>
      <c r="U829" s="10"/>
      <c r="V829" s="22"/>
      <c r="W829" s="10"/>
      <c r="X829" s="10"/>
      <c r="Y829" s="10"/>
      <c r="Z829" s="93">
        <v>3012622102</v>
      </c>
      <c r="AA829" s="22"/>
      <c r="AI829" s="237">
        <v>31786666</v>
      </c>
      <c r="AT829" s="10"/>
    </row>
    <row r="830" spans="1:107" ht="16.5" customHeight="1">
      <c r="A830" s="193" t="s">
        <v>1003</v>
      </c>
      <c r="B830">
        <v>2019</v>
      </c>
      <c r="C830" s="21" t="s">
        <v>6354</v>
      </c>
      <c r="D830" s="140" t="s">
        <v>6354</v>
      </c>
      <c r="E830" s="90" t="s">
        <v>6355</v>
      </c>
      <c r="G830" s="10" t="s">
        <v>2063</v>
      </c>
      <c r="H830" s="10" t="s">
        <v>118</v>
      </c>
      <c r="I830" s="10" t="s">
        <v>2064</v>
      </c>
      <c r="J830" s="10" t="s">
        <v>6356</v>
      </c>
      <c r="K830" s="10" t="s">
        <v>6357</v>
      </c>
      <c r="L830" s="10" t="str">
        <f t="shared" ref="L830:L893" si="78">_xlfn.CONCAT(K830,"_",BP830,"_",BS830,"_",BV830)</f>
        <v>ORQUESTA FILARMONICA DE BOGOTA___</v>
      </c>
      <c r="M830" s="10" t="s">
        <v>1849</v>
      </c>
      <c r="N830" s="93">
        <v>899999282</v>
      </c>
      <c r="Q830" s="10" t="s">
        <v>1850</v>
      </c>
      <c r="T830" s="10"/>
      <c r="U830" s="10"/>
      <c r="V830" s="22"/>
      <c r="W830" s="10"/>
      <c r="X830" s="10"/>
      <c r="Y830" s="10"/>
      <c r="Z830" s="93" t="s">
        <v>6358</v>
      </c>
      <c r="AA830" s="22"/>
      <c r="AI830" s="237" t="s">
        <v>1851</v>
      </c>
      <c r="AT830" s="10"/>
      <c r="DA830" s="10" t="s">
        <v>6359</v>
      </c>
      <c r="DB830" s="122" t="s">
        <v>6360</v>
      </c>
      <c r="DC830" s="122" t="s">
        <v>6361</v>
      </c>
    </row>
    <row r="831" spans="1:107" ht="16.5" customHeight="1">
      <c r="A831" s="193" t="s">
        <v>1014</v>
      </c>
      <c r="B831">
        <v>2019</v>
      </c>
      <c r="C831" s="21" t="s">
        <v>6362</v>
      </c>
      <c r="D831" s="140" t="s">
        <v>6363</v>
      </c>
      <c r="E831" s="18" t="s">
        <v>6364</v>
      </c>
      <c r="G831" s="10" t="s">
        <v>1927</v>
      </c>
      <c r="H831" s="10" t="s">
        <v>1865</v>
      </c>
      <c r="I831" s="10" t="s">
        <v>2013</v>
      </c>
      <c r="J831" s="10" t="s">
        <v>6365</v>
      </c>
      <c r="K831" s="10" t="s">
        <v>5804</v>
      </c>
      <c r="L831" s="10" t="str">
        <f t="shared" si="78"/>
        <v>LIBERTY SEGUROS___</v>
      </c>
      <c r="M831" s="10" t="s">
        <v>1849</v>
      </c>
      <c r="N831" s="93">
        <v>8600399880</v>
      </c>
      <c r="Q831" s="10" t="s">
        <v>1850</v>
      </c>
      <c r="T831" s="10"/>
      <c r="U831" s="10"/>
      <c r="V831" s="22"/>
      <c r="W831" s="10"/>
      <c r="X831" s="10"/>
      <c r="Y831" s="10"/>
      <c r="Z831" s="93" t="s">
        <v>6366</v>
      </c>
      <c r="AA831" s="22"/>
      <c r="AI831" s="237">
        <v>96920602</v>
      </c>
      <c r="AT831" s="10"/>
      <c r="DA831" s="10" t="s">
        <v>6367</v>
      </c>
      <c r="DB831" s="122" t="s">
        <v>6368</v>
      </c>
      <c r="DC831" s="122" t="s">
        <v>4002</v>
      </c>
    </row>
    <row r="832" spans="1:107" ht="16.5" customHeight="1">
      <c r="A832" s="193" t="s">
        <v>1024</v>
      </c>
      <c r="B832">
        <v>2019</v>
      </c>
      <c r="C832" s="21" t="s">
        <v>6369</v>
      </c>
      <c r="D832" s="140" t="s">
        <v>6370</v>
      </c>
      <c r="E832" s="18" t="s">
        <v>6371</v>
      </c>
      <c r="G832" s="10" t="s">
        <v>1864</v>
      </c>
      <c r="H832" s="10" t="s">
        <v>1882</v>
      </c>
      <c r="I832" s="10" t="s">
        <v>1883</v>
      </c>
      <c r="J832" s="10" t="s">
        <v>6372</v>
      </c>
      <c r="K832" s="10" t="s">
        <v>6373</v>
      </c>
      <c r="L832" s="10" t="str">
        <f t="shared" si="78"/>
        <v>ZUMARCE SAS___</v>
      </c>
      <c r="M832" s="10" t="s">
        <v>1849</v>
      </c>
      <c r="N832" s="93">
        <v>9008215879</v>
      </c>
      <c r="Q832" s="10" t="s">
        <v>1850</v>
      </c>
      <c r="T832" s="10"/>
      <c r="U832" s="10"/>
      <c r="V832" s="22"/>
      <c r="W832" s="10"/>
      <c r="X832" s="10"/>
      <c r="Y832" s="10"/>
      <c r="Z832" s="93" t="s">
        <v>6374</v>
      </c>
      <c r="AA832" s="22"/>
      <c r="AI832" s="237">
        <v>15000000</v>
      </c>
      <c r="AT832" s="10"/>
      <c r="DA832" s="10" t="s">
        <v>5956</v>
      </c>
      <c r="DB832" s="122" t="s">
        <v>6375</v>
      </c>
      <c r="DC832" s="122" t="s">
        <v>6376</v>
      </c>
    </row>
    <row r="833" spans="1:107" ht="16.5" customHeight="1">
      <c r="A833" s="193" t="s">
        <v>1034</v>
      </c>
      <c r="B833">
        <v>2019</v>
      </c>
      <c r="C833" s="21" t="s">
        <v>6377</v>
      </c>
      <c r="D833" s="140" t="s">
        <v>6378</v>
      </c>
      <c r="E833" s="18" t="s">
        <v>6379</v>
      </c>
      <c r="G833" s="10" t="s">
        <v>1987</v>
      </c>
      <c r="H833" s="10" t="s">
        <v>1939</v>
      </c>
      <c r="I833" s="10" t="s">
        <v>1883</v>
      </c>
      <c r="J833" s="10" t="s">
        <v>6380</v>
      </c>
      <c r="K833" s="10" t="s">
        <v>6381</v>
      </c>
      <c r="L833" s="10" t="str">
        <f t="shared" si="78"/>
        <v>COVISUR DE COLOMBIA - VIGILANCIA___</v>
      </c>
      <c r="M833" s="10" t="s">
        <v>1849</v>
      </c>
      <c r="N833" s="93">
        <v>8915021045</v>
      </c>
      <c r="Q833" s="10" t="s">
        <v>1850</v>
      </c>
      <c r="T833" s="10"/>
      <c r="U833" s="10"/>
      <c r="V833" s="22"/>
      <c r="W833" s="10"/>
      <c r="X833" s="10"/>
      <c r="Y833" s="10"/>
      <c r="Z833" s="93" t="s">
        <v>6382</v>
      </c>
      <c r="AA833" s="22"/>
      <c r="AI833" s="237">
        <v>313000000</v>
      </c>
      <c r="AT833" s="10"/>
      <c r="DA833" s="10" t="s">
        <v>5252</v>
      </c>
      <c r="DB833" s="122" t="s">
        <v>6383</v>
      </c>
      <c r="DC833" s="122" t="s">
        <v>5989</v>
      </c>
    </row>
    <row r="834" spans="1:107" ht="16.5" customHeight="1">
      <c r="A834" s="193" t="s">
        <v>1044</v>
      </c>
      <c r="B834">
        <v>2019</v>
      </c>
      <c r="C834" s="21" t="s">
        <v>6384</v>
      </c>
      <c r="D834" s="140" t="s">
        <v>6385</v>
      </c>
      <c r="E834" s="18" t="s">
        <v>6386</v>
      </c>
      <c r="G834" s="10" t="s">
        <v>1881</v>
      </c>
      <c r="H834" s="10" t="s">
        <v>1865</v>
      </c>
      <c r="I834" s="10" t="s">
        <v>2078</v>
      </c>
      <c r="J834" s="10" t="s">
        <v>6387</v>
      </c>
      <c r="K834" s="10" t="s">
        <v>6388</v>
      </c>
      <c r="L834" s="10" t="str">
        <f t="shared" si="78"/>
        <v>SECURITY  VIDEO  EQUIPEMEN T S.A.S___</v>
      </c>
      <c r="M834" s="10" t="s">
        <v>1849</v>
      </c>
      <c r="N834" s="93">
        <v>8300050661</v>
      </c>
      <c r="Q834" s="10" t="s">
        <v>1850</v>
      </c>
      <c r="T834" s="10"/>
      <c r="U834" s="10"/>
      <c r="V834" s="22"/>
      <c r="W834" s="10"/>
      <c r="X834" s="10"/>
      <c r="Y834" s="10"/>
      <c r="Z834" s="93">
        <v>2228900</v>
      </c>
      <c r="AA834" s="22"/>
      <c r="AI834" s="237">
        <v>70935000</v>
      </c>
      <c r="AT834" s="10"/>
    </row>
    <row r="835" spans="1:107" ht="16.5" customHeight="1">
      <c r="A835" s="193" t="s">
        <v>1053</v>
      </c>
      <c r="B835">
        <v>2019</v>
      </c>
      <c r="C835" s="21" t="s">
        <v>6389</v>
      </c>
      <c r="D835" s="140" t="s">
        <v>6389</v>
      </c>
      <c r="E835" s="90" t="s">
        <v>6390</v>
      </c>
      <c r="G835" s="10" t="s">
        <v>1987</v>
      </c>
      <c r="H835" s="10" t="s">
        <v>118</v>
      </c>
      <c r="I835" s="10" t="s">
        <v>119</v>
      </c>
      <c r="J835" s="10" t="s">
        <v>6391</v>
      </c>
      <c r="K835" s="10" t="s">
        <v>6392</v>
      </c>
      <c r="L835" s="10" t="str">
        <f t="shared" si="78"/>
        <v>MIGUEL ANGEL LOPEZ  CELIS___</v>
      </c>
      <c r="M835" s="10" t="s">
        <v>122</v>
      </c>
      <c r="N835" s="93">
        <v>80064877</v>
      </c>
      <c r="Q835" s="10" t="s">
        <v>124</v>
      </c>
      <c r="T835" s="10"/>
      <c r="U835" s="10"/>
      <c r="V835" s="22"/>
      <c r="W835" s="10"/>
      <c r="X835" s="10"/>
      <c r="Y835" s="10"/>
      <c r="Z835" s="93" t="s">
        <v>6393</v>
      </c>
      <c r="AA835" s="22"/>
      <c r="AI835" s="237">
        <v>7200000</v>
      </c>
      <c r="AT835" s="10"/>
      <c r="DA835" s="10" t="s">
        <v>6394</v>
      </c>
      <c r="DB835" s="122" t="s">
        <v>6395</v>
      </c>
      <c r="DC835" s="122" t="s">
        <v>6396</v>
      </c>
    </row>
    <row r="836" spans="1:107" ht="16.5" customHeight="1">
      <c r="A836" s="193" t="s">
        <v>1060</v>
      </c>
      <c r="B836">
        <v>2019</v>
      </c>
      <c r="C836" s="21" t="s">
        <v>6397</v>
      </c>
      <c r="D836" s="140" t="s">
        <v>6397</v>
      </c>
      <c r="E836" s="90" t="s">
        <v>6398</v>
      </c>
      <c r="G836" s="10" t="s">
        <v>1987</v>
      </c>
      <c r="H836" s="10" t="s">
        <v>118</v>
      </c>
      <c r="I836" s="10" t="s">
        <v>119</v>
      </c>
      <c r="J836" s="10" t="s">
        <v>6399</v>
      </c>
      <c r="K836" s="10" t="s">
        <v>6400</v>
      </c>
      <c r="L836" s="10" t="str">
        <f t="shared" si="78"/>
        <v>FREDY ENRIQUE RODRIGUEZ MORA___</v>
      </c>
      <c r="M836" s="10" t="s">
        <v>122</v>
      </c>
      <c r="N836" s="93">
        <v>79847466</v>
      </c>
      <c r="Q836" s="10" t="s">
        <v>124</v>
      </c>
      <c r="T836" s="10"/>
      <c r="U836" s="10"/>
      <c r="V836" s="22"/>
      <c r="W836" s="10"/>
      <c r="X836" s="10"/>
      <c r="Y836" s="10"/>
      <c r="Z836" s="93">
        <v>3112629766</v>
      </c>
      <c r="AA836" s="22"/>
      <c r="AI836" s="237">
        <v>7200000</v>
      </c>
      <c r="AT836" s="10"/>
      <c r="DA836" s="10" t="s">
        <v>6394</v>
      </c>
      <c r="DB836" s="122" t="s">
        <v>6395</v>
      </c>
      <c r="DC836" s="122" t="s">
        <v>6396</v>
      </c>
    </row>
    <row r="837" spans="1:107" ht="16.5" customHeight="1">
      <c r="A837" s="193" t="s">
        <v>1069</v>
      </c>
      <c r="B837">
        <v>2019</v>
      </c>
      <c r="C837" s="21" t="s">
        <v>6401</v>
      </c>
      <c r="D837" s="140" t="s">
        <v>6401</v>
      </c>
      <c r="E837" s="90" t="s">
        <v>6402</v>
      </c>
      <c r="G837" s="10" t="s">
        <v>1987</v>
      </c>
      <c r="H837" s="10" t="s">
        <v>118</v>
      </c>
      <c r="I837" s="10" t="s">
        <v>119</v>
      </c>
      <c r="J837" s="10" t="s">
        <v>6403</v>
      </c>
      <c r="K837" s="10" t="s">
        <v>6404</v>
      </c>
      <c r="L837" s="10" t="str">
        <f t="shared" si="78"/>
        <v>AMELIA MAGALY PEÑA___</v>
      </c>
      <c r="M837" s="10" t="s">
        <v>122</v>
      </c>
      <c r="N837" s="93">
        <v>1023905874</v>
      </c>
      <c r="Q837" s="10" t="s">
        <v>124</v>
      </c>
      <c r="T837" s="10"/>
      <c r="U837" s="10"/>
      <c r="V837" s="22"/>
      <c r="W837" s="10"/>
      <c r="X837" s="10"/>
      <c r="Y837" s="10"/>
      <c r="Z837" s="93" t="s">
        <v>6405</v>
      </c>
      <c r="AA837" s="22"/>
      <c r="AI837" s="237">
        <v>7200000</v>
      </c>
      <c r="AT837" s="10"/>
      <c r="DA837" s="10" t="s">
        <v>6394</v>
      </c>
      <c r="DB837" s="122" t="s">
        <v>6395</v>
      </c>
      <c r="DC837" s="122" t="s">
        <v>6396</v>
      </c>
    </row>
    <row r="838" spans="1:107" ht="16.5" customHeight="1">
      <c r="A838" s="193" t="s">
        <v>1080</v>
      </c>
      <c r="B838">
        <v>2019</v>
      </c>
      <c r="C838" s="21" t="s">
        <v>6406</v>
      </c>
      <c r="D838" s="140" t="s">
        <v>6406</v>
      </c>
      <c r="E838" s="90" t="s">
        <v>6407</v>
      </c>
      <c r="G838" s="10" t="s">
        <v>1987</v>
      </c>
      <c r="H838" s="10" t="s">
        <v>118</v>
      </c>
      <c r="I838" s="10" t="s">
        <v>119</v>
      </c>
      <c r="J838" s="10" t="s">
        <v>6408</v>
      </c>
      <c r="K838" s="10" t="s">
        <v>6409</v>
      </c>
      <c r="L838" s="10" t="str">
        <f t="shared" si="78"/>
        <v>GIOVANNY EUDORO  PEREZ VELASCO___</v>
      </c>
      <c r="M838" s="10" t="s">
        <v>122</v>
      </c>
      <c r="N838" s="93">
        <v>79137763</v>
      </c>
      <c r="Q838" s="10" t="s">
        <v>124</v>
      </c>
      <c r="T838" s="10"/>
      <c r="U838" s="10"/>
      <c r="V838" s="22"/>
      <c r="W838" s="10"/>
      <c r="X838" s="10"/>
      <c r="Y838" s="10"/>
      <c r="Z838" s="93" t="s">
        <v>6410</v>
      </c>
      <c r="AA838" s="22"/>
      <c r="AI838" s="237">
        <v>7200000</v>
      </c>
      <c r="AT838" s="10"/>
      <c r="DA838" s="10" t="s">
        <v>6394</v>
      </c>
      <c r="DB838" s="122" t="s">
        <v>6395</v>
      </c>
      <c r="DC838" s="122" t="s">
        <v>6411</v>
      </c>
    </row>
    <row r="839" spans="1:107" ht="16.5" customHeight="1">
      <c r="A839" s="193" t="s">
        <v>1090</v>
      </c>
      <c r="B839">
        <v>2019</v>
      </c>
      <c r="C839" s="21" t="s">
        <v>6412</v>
      </c>
      <c r="D839" s="140" t="s">
        <v>6412</v>
      </c>
      <c r="E839" s="90" t="s">
        <v>6413</v>
      </c>
      <c r="G839" s="10" t="s">
        <v>1987</v>
      </c>
      <c r="H839" s="10" t="s">
        <v>118</v>
      </c>
      <c r="I839" s="10" t="s">
        <v>119</v>
      </c>
      <c r="J839" s="10" t="s">
        <v>6414</v>
      </c>
      <c r="K839" s="10" t="s">
        <v>6415</v>
      </c>
      <c r="L839" s="10" t="str">
        <f t="shared" si="78"/>
        <v>LEIDY PAOLA LOPEZ MONTAÑEZ     ___</v>
      </c>
      <c r="M839" s="10" t="s">
        <v>122</v>
      </c>
      <c r="N839" s="93">
        <v>1048846938</v>
      </c>
      <c r="Q839" s="10" t="s">
        <v>124</v>
      </c>
      <c r="T839" s="10"/>
      <c r="U839" s="10"/>
      <c r="V839" s="22"/>
      <c r="W839" s="10"/>
      <c r="X839" s="10"/>
      <c r="Y839" s="10"/>
      <c r="Z839" s="93" t="s">
        <v>6416</v>
      </c>
      <c r="AA839" s="22"/>
      <c r="AI839" s="237">
        <v>7200000</v>
      </c>
      <c r="AT839" s="10"/>
      <c r="DA839" s="10" t="s">
        <v>6394</v>
      </c>
      <c r="DB839" s="122" t="s">
        <v>6395</v>
      </c>
      <c r="DC839" s="122" t="s">
        <v>6411</v>
      </c>
    </row>
    <row r="840" spans="1:107" ht="16.5" customHeight="1">
      <c r="A840" s="193" t="s">
        <v>1096</v>
      </c>
      <c r="B840">
        <v>2019</v>
      </c>
      <c r="C840" s="21" t="s">
        <v>6417</v>
      </c>
      <c r="D840" s="140" t="s">
        <v>6417</v>
      </c>
      <c r="E840" s="90" t="s">
        <v>6418</v>
      </c>
      <c r="G840" s="10" t="s">
        <v>1987</v>
      </c>
      <c r="H840" s="10" t="s">
        <v>118</v>
      </c>
      <c r="I840" s="10" t="s">
        <v>119</v>
      </c>
      <c r="J840" s="10" t="s">
        <v>6419</v>
      </c>
      <c r="K840" s="10" t="s">
        <v>6420</v>
      </c>
      <c r="L840" s="10" t="str">
        <f t="shared" si="78"/>
        <v>OSCAR MAURICIO SOTO MONTOALEGRE___</v>
      </c>
      <c r="M840" s="10" t="s">
        <v>122</v>
      </c>
      <c r="N840" s="93">
        <v>79838320</v>
      </c>
      <c r="Q840" s="10" t="s">
        <v>124</v>
      </c>
      <c r="T840" s="10"/>
      <c r="U840" s="10"/>
      <c r="V840" s="22"/>
      <c r="W840" s="10"/>
      <c r="X840" s="10"/>
      <c r="Y840" s="10"/>
      <c r="Z840" s="93" t="s">
        <v>6421</v>
      </c>
      <c r="AA840" s="22"/>
      <c r="AI840" s="237">
        <v>5400000</v>
      </c>
      <c r="AT840" s="10"/>
      <c r="DA840" s="10" t="s">
        <v>6394</v>
      </c>
      <c r="DB840" s="122" t="s">
        <v>6395</v>
      </c>
      <c r="DC840" s="122" t="s">
        <v>6396</v>
      </c>
    </row>
    <row r="841" spans="1:107" ht="16.5" customHeight="1">
      <c r="A841" s="193" t="s">
        <v>1102</v>
      </c>
      <c r="B841">
        <v>2019</v>
      </c>
      <c r="C841" s="21" t="s">
        <v>6422</v>
      </c>
      <c r="D841" s="140" t="s">
        <v>6422</v>
      </c>
      <c r="E841" s="90" t="s">
        <v>6423</v>
      </c>
      <c r="G841" s="10" t="s">
        <v>1987</v>
      </c>
      <c r="H841" s="10" t="s">
        <v>118</v>
      </c>
      <c r="I841" s="10" t="s">
        <v>119</v>
      </c>
      <c r="J841" s="10" t="s">
        <v>6424</v>
      </c>
      <c r="K841" s="10" t="s">
        <v>6425</v>
      </c>
      <c r="L841" s="10" t="str">
        <f t="shared" si="78"/>
        <v>FAINORY TIBABIJA LADINO___</v>
      </c>
      <c r="M841" s="10" t="s">
        <v>122</v>
      </c>
      <c r="N841" s="93">
        <v>40330087</v>
      </c>
      <c r="Q841" s="10" t="s">
        <v>124</v>
      </c>
      <c r="T841" s="10"/>
      <c r="U841" s="10"/>
      <c r="V841" s="22"/>
      <c r="W841" s="10"/>
      <c r="X841" s="10"/>
      <c r="Y841" s="10"/>
      <c r="Z841" s="93">
        <v>3108511562</v>
      </c>
      <c r="AA841" s="22"/>
      <c r="AI841" s="237">
        <v>5400000</v>
      </c>
      <c r="AT841" s="10"/>
      <c r="DA841" s="10" t="s">
        <v>6394</v>
      </c>
      <c r="DB841" s="122" t="s">
        <v>6395</v>
      </c>
      <c r="DC841" s="122" t="s">
        <v>6396</v>
      </c>
    </row>
    <row r="842" spans="1:107" ht="16.5" customHeight="1">
      <c r="A842" s="193" t="s">
        <v>1108</v>
      </c>
      <c r="B842">
        <v>2019</v>
      </c>
      <c r="C842" s="21" t="s">
        <v>6426</v>
      </c>
      <c r="D842" s="140" t="s">
        <v>6426</v>
      </c>
      <c r="E842" s="90" t="s">
        <v>6427</v>
      </c>
      <c r="G842" s="10" t="s">
        <v>1987</v>
      </c>
      <c r="H842" s="10" t="s">
        <v>118</v>
      </c>
      <c r="I842" s="10" t="s">
        <v>119</v>
      </c>
      <c r="J842" s="10" t="s">
        <v>6428</v>
      </c>
      <c r="K842" s="10" t="s">
        <v>6429</v>
      </c>
      <c r="L842" s="10" t="str">
        <f t="shared" si="78"/>
        <v>FABIAN LEONARDO MIUÑOZ GUERRERO___</v>
      </c>
      <c r="M842" s="10" t="s">
        <v>122</v>
      </c>
      <c r="N842" s="93">
        <v>1072668595</v>
      </c>
      <c r="Q842" s="10" t="s">
        <v>124</v>
      </c>
      <c r="T842" s="10"/>
      <c r="U842" s="10"/>
      <c r="V842" s="22"/>
      <c r="W842" s="10"/>
      <c r="X842" s="10"/>
      <c r="Y842" s="10"/>
      <c r="Z842" s="93">
        <v>3142885962</v>
      </c>
      <c r="AA842" s="22"/>
      <c r="AI842" s="237">
        <v>7200000</v>
      </c>
      <c r="AT842" s="10"/>
    </row>
    <row r="843" spans="1:107" ht="16.5" customHeight="1">
      <c r="A843" s="193" t="s">
        <v>1119</v>
      </c>
      <c r="B843">
        <v>2019</v>
      </c>
      <c r="C843" s="21" t="s">
        <v>6430</v>
      </c>
      <c r="D843" s="140" t="s">
        <v>6430</v>
      </c>
      <c r="E843" s="90" t="s">
        <v>6431</v>
      </c>
      <c r="G843" s="10" t="s">
        <v>1987</v>
      </c>
      <c r="H843" s="10" t="s">
        <v>118</v>
      </c>
      <c r="I843" s="10" t="s">
        <v>119</v>
      </c>
      <c r="J843" s="10" t="s">
        <v>6432</v>
      </c>
      <c r="K843" s="10" t="s">
        <v>6433</v>
      </c>
      <c r="L843" s="10" t="str">
        <f t="shared" si="78"/>
        <v>LOIS ALICIA  ROJAS CAMACHO___</v>
      </c>
      <c r="M843" s="10" t="s">
        <v>122</v>
      </c>
      <c r="N843" s="93">
        <v>1026271070</v>
      </c>
      <c r="Q843" s="10" t="s">
        <v>124</v>
      </c>
      <c r="T843" s="10"/>
      <c r="U843" s="10"/>
      <c r="V843" s="22"/>
      <c r="W843" s="10"/>
      <c r="X843" s="10"/>
      <c r="Y843" s="10"/>
      <c r="Z843" s="93">
        <v>3174150008</v>
      </c>
      <c r="AA843" s="22"/>
      <c r="AI843" s="237">
        <v>7200000</v>
      </c>
      <c r="AT843" s="10"/>
    </row>
    <row r="844" spans="1:107" ht="16.5" customHeight="1">
      <c r="A844" s="239" t="s">
        <v>1126</v>
      </c>
      <c r="B844" s="240">
        <v>2019</v>
      </c>
      <c r="C844" s="238" t="s">
        <v>6434</v>
      </c>
      <c r="D844" s="238" t="s">
        <v>6434</v>
      </c>
      <c r="E844" s="238" t="s">
        <v>6434</v>
      </c>
      <c r="F844" s="47"/>
      <c r="G844" s="10" t="s">
        <v>1987</v>
      </c>
      <c r="H844" s="10" t="s">
        <v>118</v>
      </c>
      <c r="I844" s="10" t="s">
        <v>119</v>
      </c>
      <c r="J844" s="10" t="s">
        <v>6435</v>
      </c>
      <c r="K844" s="10" t="s">
        <v>6436</v>
      </c>
      <c r="L844" s="10" t="str">
        <f t="shared" si="78"/>
        <v>JORGE ENRIQUE ESCOBAR PRECIADO___</v>
      </c>
      <c r="M844" s="10" t="s">
        <v>122</v>
      </c>
      <c r="N844" s="93">
        <v>19492000</v>
      </c>
      <c r="Q844" s="10" t="s">
        <v>124</v>
      </c>
      <c r="T844" s="10"/>
      <c r="U844" s="10"/>
      <c r="V844" s="22"/>
      <c r="W844" s="10"/>
      <c r="X844" s="10"/>
      <c r="Y844" s="10"/>
      <c r="Z844" s="93">
        <v>3103407513</v>
      </c>
      <c r="AA844" s="22"/>
      <c r="AI844" s="237">
        <v>18093333</v>
      </c>
      <c r="AT844" s="10"/>
      <c r="DA844" s="10" t="s">
        <v>6437</v>
      </c>
      <c r="DB844" s="122" t="s">
        <v>6438</v>
      </c>
      <c r="DC844" s="122" t="s">
        <v>6439</v>
      </c>
    </row>
    <row r="845" spans="1:107" ht="16.5" customHeight="1">
      <c r="A845" s="193" t="s">
        <v>1137</v>
      </c>
      <c r="B845">
        <v>2019</v>
      </c>
      <c r="C845" s="21" t="s">
        <v>6440</v>
      </c>
      <c r="D845" s="140" t="s">
        <v>6441</v>
      </c>
      <c r="E845" s="18" t="s">
        <v>6442</v>
      </c>
      <c r="G845" s="10" t="s">
        <v>1987</v>
      </c>
      <c r="H845" s="10" t="s">
        <v>1882</v>
      </c>
      <c r="I845" s="10" t="s">
        <v>1883</v>
      </c>
      <c r="J845" s="10" t="s">
        <v>6443</v>
      </c>
      <c r="K845" s="10" t="s">
        <v>6444</v>
      </c>
      <c r="L845" s="10" t="str">
        <f t="shared" si="78"/>
        <v>MEGASERVICE  GVM  LTDA___</v>
      </c>
      <c r="M845" s="10" t="s">
        <v>1849</v>
      </c>
      <c r="N845" s="93" t="s">
        <v>6445</v>
      </c>
      <c r="Q845" s="10" t="s">
        <v>1850</v>
      </c>
      <c r="T845" s="10"/>
      <c r="U845" s="10"/>
      <c r="V845" s="22"/>
      <c r="W845" s="10"/>
      <c r="X845" s="10"/>
      <c r="Y845" s="10"/>
      <c r="Z845" s="93" t="s">
        <v>6446</v>
      </c>
      <c r="AA845" s="22"/>
      <c r="AI845" s="237">
        <v>498000</v>
      </c>
      <c r="AT845" s="10"/>
      <c r="DA845" s="10" t="s">
        <v>6447</v>
      </c>
      <c r="DB845" s="122" t="s">
        <v>6448</v>
      </c>
      <c r="DC845" s="122" t="s">
        <v>5981</v>
      </c>
    </row>
    <row r="846" spans="1:107" ht="16.5" customHeight="1">
      <c r="A846" s="193" t="s">
        <v>1144</v>
      </c>
      <c r="B846">
        <v>2019</v>
      </c>
      <c r="C846" s="21" t="s">
        <v>6449</v>
      </c>
      <c r="D846" s="140" t="s">
        <v>6449</v>
      </c>
      <c r="E846" s="90" t="s">
        <v>6450</v>
      </c>
      <c r="G846" s="10" t="s">
        <v>1987</v>
      </c>
      <c r="H846" s="10" t="s">
        <v>118</v>
      </c>
      <c r="I846" s="10" t="s">
        <v>119</v>
      </c>
      <c r="J846" s="10" t="s">
        <v>6451</v>
      </c>
      <c r="K846" s="10" t="s">
        <v>6452</v>
      </c>
      <c r="L846" s="10" t="str">
        <f t="shared" si="78"/>
        <v>YEIZON ZARATE YAGUARA___</v>
      </c>
      <c r="M846" s="10" t="s">
        <v>122</v>
      </c>
      <c r="N846" s="93">
        <v>79634980</v>
      </c>
      <c r="Q846" s="10" t="s">
        <v>124</v>
      </c>
      <c r="T846" s="10"/>
      <c r="U846" s="10"/>
      <c r="V846" s="22"/>
      <c r="W846" s="10"/>
      <c r="X846" s="10"/>
      <c r="Y846" s="10"/>
      <c r="Z846" s="93">
        <v>7198023</v>
      </c>
      <c r="AA846" s="22"/>
      <c r="AI846" s="237">
        <v>18240000</v>
      </c>
      <c r="AT846" s="10"/>
      <c r="DA846" s="10" t="s">
        <v>6129</v>
      </c>
      <c r="DB846" s="122" t="s">
        <v>6453</v>
      </c>
    </row>
    <row r="847" spans="1:107" ht="16.5" customHeight="1">
      <c r="A847" s="193" t="s">
        <v>1152</v>
      </c>
      <c r="B847">
        <v>2019</v>
      </c>
      <c r="C847" s="21" t="s">
        <v>6454</v>
      </c>
      <c r="D847" s="140" t="s">
        <v>6454</v>
      </c>
      <c r="E847" s="90" t="s">
        <v>6455</v>
      </c>
      <c r="G847" s="10" t="s">
        <v>1987</v>
      </c>
      <c r="H847" s="10" t="s">
        <v>118</v>
      </c>
      <c r="I847" s="10" t="s">
        <v>119</v>
      </c>
      <c r="J847" s="10" t="s">
        <v>6456</v>
      </c>
      <c r="K847" s="10" t="s">
        <v>6457</v>
      </c>
      <c r="L847" s="10" t="str">
        <f t="shared" si="78"/>
        <v>EDWIN PEDROZA CARDENAS ___</v>
      </c>
      <c r="M847" s="10" t="s">
        <v>122</v>
      </c>
      <c r="N847" s="93">
        <v>80765413</v>
      </c>
      <c r="Q847" s="10" t="s">
        <v>124</v>
      </c>
      <c r="T847" s="10"/>
      <c r="U847" s="10"/>
      <c r="V847" s="22"/>
      <c r="W847" s="10"/>
      <c r="X847" s="10"/>
      <c r="Y847" s="10"/>
      <c r="Z847" s="93">
        <v>3203660865</v>
      </c>
      <c r="AA847" s="22"/>
      <c r="AI847" s="237">
        <v>18240000</v>
      </c>
      <c r="AT847" s="10"/>
      <c r="DA847" s="10" t="s">
        <v>5092</v>
      </c>
      <c r="DB847" s="122" t="s">
        <v>6458</v>
      </c>
      <c r="DC847" s="122" t="s">
        <v>6459</v>
      </c>
    </row>
    <row r="848" spans="1:107" ht="16.5" customHeight="1">
      <c r="A848" s="193" t="s">
        <v>1161</v>
      </c>
      <c r="B848">
        <v>2019</v>
      </c>
      <c r="C848" s="21" t="s">
        <v>6460</v>
      </c>
      <c r="D848" s="140" t="s">
        <v>6460</v>
      </c>
      <c r="E848" s="90" t="s">
        <v>6461</v>
      </c>
      <c r="G848" s="10" t="s">
        <v>1987</v>
      </c>
      <c r="H848" s="10" t="s">
        <v>118</v>
      </c>
      <c r="I848" s="10" t="s">
        <v>119</v>
      </c>
      <c r="J848" s="10" t="s">
        <v>6462</v>
      </c>
      <c r="K848" s="10" t="s">
        <v>6128</v>
      </c>
      <c r="L848" s="10" t="str">
        <f t="shared" si="78"/>
        <v>HUGO ALBERTO MERCADO TIRADO___</v>
      </c>
      <c r="M848" s="10" t="s">
        <v>122</v>
      </c>
      <c r="N848" s="93">
        <v>1066178962</v>
      </c>
      <c r="Q848" s="10" t="s">
        <v>124</v>
      </c>
      <c r="T848" s="10"/>
      <c r="U848" s="10"/>
      <c r="V848" s="22"/>
      <c r="W848" s="10"/>
      <c r="X848" s="10"/>
      <c r="Y848" s="10"/>
      <c r="Z848" s="93" t="s">
        <v>6463</v>
      </c>
      <c r="AA848" s="22"/>
      <c r="AI848" s="237">
        <v>21600000</v>
      </c>
      <c r="AT848" s="10"/>
      <c r="DA848" s="10" t="s">
        <v>6129</v>
      </c>
      <c r="DB848" s="122" t="s">
        <v>6453</v>
      </c>
    </row>
    <row r="849" spans="1:107" ht="16.5" customHeight="1">
      <c r="A849" s="193" t="s">
        <v>1171</v>
      </c>
      <c r="B849">
        <v>2019</v>
      </c>
      <c r="C849" s="21" t="s">
        <v>6464</v>
      </c>
      <c r="D849" s="140" t="s">
        <v>6465</v>
      </c>
      <c r="E849" s="18" t="s">
        <v>6466</v>
      </c>
      <c r="G849" s="10" t="s">
        <v>1987</v>
      </c>
      <c r="H849" s="10" t="s">
        <v>1865</v>
      </c>
      <c r="I849" s="10" t="s">
        <v>2013</v>
      </c>
      <c r="J849" s="10" t="s">
        <v>6467</v>
      </c>
      <c r="K849" s="10" t="s">
        <v>6468</v>
      </c>
      <c r="L849" s="10" t="str">
        <f t="shared" si="78"/>
        <v>FUNDACION OTRO ROLLO SOCIAL___</v>
      </c>
      <c r="M849" s="10" t="s">
        <v>1849</v>
      </c>
      <c r="N849" s="93" t="s">
        <v>6469</v>
      </c>
      <c r="Q849" s="10" t="s">
        <v>1850</v>
      </c>
      <c r="T849" s="10"/>
      <c r="U849" s="10"/>
      <c r="V849" s="22"/>
      <c r="W849" s="10"/>
      <c r="X849" s="10"/>
      <c r="Y849" s="10"/>
      <c r="Z849" s="93">
        <v>80082039</v>
      </c>
      <c r="AA849" s="22"/>
      <c r="AI849" s="237">
        <v>63126500</v>
      </c>
      <c r="AT849" s="10"/>
      <c r="AX849" s="24">
        <v>1</v>
      </c>
      <c r="AZ849" s="24">
        <v>3</v>
      </c>
      <c r="BG849" s="71">
        <v>43820</v>
      </c>
      <c r="BH849" s="71">
        <v>43909</v>
      </c>
      <c r="BI849" s="71">
        <v>43998</v>
      </c>
      <c r="BK849" s="71">
        <v>43861</v>
      </c>
      <c r="BL849" s="71">
        <v>43967</v>
      </c>
      <c r="BM849" s="71">
        <v>44754</v>
      </c>
      <c r="BZ849" s="24">
        <v>1</v>
      </c>
      <c r="CA849" s="24">
        <v>20</v>
      </c>
      <c r="CB849" s="145">
        <v>43951</v>
      </c>
      <c r="CR849" s="117">
        <v>44890</v>
      </c>
      <c r="DA849" s="10" t="s">
        <v>6470</v>
      </c>
      <c r="DB849" s="122" t="s">
        <v>6471</v>
      </c>
      <c r="DC849" s="122" t="s">
        <v>4999</v>
      </c>
    </row>
    <row r="850" spans="1:107" ht="16.5" customHeight="1">
      <c r="A850" s="193" t="s">
        <v>1181</v>
      </c>
      <c r="B850">
        <v>2019</v>
      </c>
      <c r="C850" s="21" t="s">
        <v>6472</v>
      </c>
      <c r="D850" s="140" t="s">
        <v>6473</v>
      </c>
      <c r="E850" s="18" t="s">
        <v>6474</v>
      </c>
      <c r="G850" s="10" t="s">
        <v>1987</v>
      </c>
      <c r="H850" s="10" t="s">
        <v>1882</v>
      </c>
      <c r="I850" s="10" t="s">
        <v>1883</v>
      </c>
      <c r="J850" s="10" t="s">
        <v>6475</v>
      </c>
      <c r="K850" s="10" t="s">
        <v>6476</v>
      </c>
      <c r="L850" s="10" t="str">
        <f t="shared" si="78"/>
        <v>SYPCO SAS -MANTENIMIEMNTO DE SITEMAS TELEFONICOS___</v>
      </c>
      <c r="M850" s="10" t="s">
        <v>1849</v>
      </c>
      <c r="N850" s="93" t="s">
        <v>6477</v>
      </c>
      <c r="Q850" s="10" t="s">
        <v>1850</v>
      </c>
      <c r="T850" s="10"/>
      <c r="U850" s="10"/>
      <c r="V850" s="22"/>
      <c r="W850" s="10"/>
      <c r="X850" s="10"/>
      <c r="Y850" s="10"/>
      <c r="Z850" s="93"/>
      <c r="AA850" s="22"/>
      <c r="AI850" s="237">
        <v>15000000</v>
      </c>
      <c r="AT850" s="10"/>
      <c r="DA850" s="10" t="s">
        <v>6437</v>
      </c>
      <c r="DB850" s="122" t="s">
        <v>6478</v>
      </c>
      <c r="DC850" s="122" t="s">
        <v>4002</v>
      </c>
    </row>
    <row r="851" spans="1:107" ht="16.5" customHeight="1">
      <c r="A851" s="193" t="s">
        <v>1192</v>
      </c>
      <c r="B851">
        <v>2019</v>
      </c>
      <c r="C851" s="21" t="s">
        <v>6479</v>
      </c>
      <c r="D851" s="140" t="s">
        <v>6479</v>
      </c>
      <c r="E851" s="90" t="s">
        <v>6480</v>
      </c>
      <c r="G851" s="10" t="s">
        <v>1987</v>
      </c>
      <c r="H851" s="10" t="s">
        <v>118</v>
      </c>
      <c r="I851" s="10" t="s">
        <v>119</v>
      </c>
      <c r="J851" s="10" t="s">
        <v>6481</v>
      </c>
      <c r="K851" s="10" t="s">
        <v>6482</v>
      </c>
      <c r="L851" s="10" t="str">
        <f t="shared" si="78"/>
        <v>DIANI MIREYA PINZON ROZO___</v>
      </c>
      <c r="M851" s="10" t="s">
        <v>122</v>
      </c>
      <c r="N851" s="93">
        <v>1032433869</v>
      </c>
      <c r="Q851" s="10" t="s">
        <v>124</v>
      </c>
      <c r="T851" s="10"/>
      <c r="U851" s="10"/>
      <c r="V851" s="22"/>
      <c r="W851" s="10"/>
      <c r="X851" s="10"/>
      <c r="Y851" s="10"/>
      <c r="Z851" s="93" t="s">
        <v>6483</v>
      </c>
      <c r="AA851" s="22"/>
      <c r="AI851" s="237">
        <v>7200000</v>
      </c>
      <c r="AT851" s="10"/>
    </row>
    <row r="852" spans="1:107" ht="16.5" customHeight="1">
      <c r="A852" s="193" t="s">
        <v>1204</v>
      </c>
      <c r="B852">
        <v>2019</v>
      </c>
      <c r="C852" s="21" t="s">
        <v>6484</v>
      </c>
      <c r="D852" s="140" t="s">
        <v>6484</v>
      </c>
      <c r="E852" s="90" t="s">
        <v>6485</v>
      </c>
      <c r="G852" s="10" t="s">
        <v>1987</v>
      </c>
      <c r="H852" s="10" t="s">
        <v>118</v>
      </c>
      <c r="I852" s="10" t="s">
        <v>119</v>
      </c>
      <c r="J852" s="10" t="s">
        <v>6486</v>
      </c>
      <c r="K852" s="10" t="s">
        <v>6487</v>
      </c>
      <c r="L852" s="10" t="str">
        <f t="shared" si="78"/>
        <v>IVONNE CUELLAR SAAVEDRA___</v>
      </c>
      <c r="M852" s="10" t="s">
        <v>122</v>
      </c>
      <c r="N852" s="93">
        <v>51739487</v>
      </c>
      <c r="Q852" s="10" t="s">
        <v>124</v>
      </c>
      <c r="T852" s="10"/>
      <c r="U852" s="10"/>
      <c r="V852" s="22"/>
      <c r="W852" s="10"/>
      <c r="X852" s="10"/>
      <c r="Y852" s="10"/>
      <c r="Z852" s="93">
        <v>3163575842</v>
      </c>
      <c r="AA852" s="22"/>
      <c r="AI852" s="237">
        <v>5400000</v>
      </c>
      <c r="AT852" s="10"/>
      <c r="DA852" s="10" t="s">
        <v>5956</v>
      </c>
      <c r="DB852" s="122" t="s">
        <v>6488</v>
      </c>
      <c r="DC852" s="122" t="s">
        <v>6459</v>
      </c>
    </row>
    <row r="853" spans="1:107" ht="16.5" customHeight="1">
      <c r="A853" s="193" t="s">
        <v>1215</v>
      </c>
      <c r="B853">
        <v>2019</v>
      </c>
      <c r="C853" s="21" t="s">
        <v>6489</v>
      </c>
      <c r="D853" s="140" t="s">
        <v>6489</v>
      </c>
      <c r="E853" s="90" t="s">
        <v>6490</v>
      </c>
      <c r="G853" s="10" t="s">
        <v>1987</v>
      </c>
      <c r="H853" s="10" t="s">
        <v>118</v>
      </c>
      <c r="I853" s="10" t="s">
        <v>119</v>
      </c>
      <c r="J853" s="10" t="s">
        <v>6491</v>
      </c>
      <c r="K853" s="10" t="s">
        <v>3696</v>
      </c>
      <c r="L853" s="10" t="str">
        <f t="shared" si="78"/>
        <v>LUISA FERNANDA GOMEZ ESPINOSA___</v>
      </c>
      <c r="M853" s="10" t="s">
        <v>122</v>
      </c>
      <c r="N853" s="93">
        <v>53077776</v>
      </c>
      <c r="Q853" s="10" t="s">
        <v>124</v>
      </c>
      <c r="T853" s="10"/>
      <c r="U853" s="10"/>
      <c r="V853" s="22"/>
      <c r="W853" s="10"/>
      <c r="X853" s="10"/>
      <c r="Y853" s="10"/>
      <c r="Z853" s="93">
        <v>3022873836</v>
      </c>
      <c r="AA853" s="22"/>
      <c r="AI853" s="237">
        <v>18220000</v>
      </c>
      <c r="AT853" s="10"/>
      <c r="DA853" s="10" t="s">
        <v>6492</v>
      </c>
      <c r="DB853" s="122" t="s">
        <v>6493</v>
      </c>
      <c r="DC853" s="122" t="s">
        <v>6494</v>
      </c>
    </row>
    <row r="854" spans="1:107" ht="16.5" customHeight="1">
      <c r="A854" s="193" t="s">
        <v>1227</v>
      </c>
      <c r="B854">
        <v>2019</v>
      </c>
      <c r="C854" s="21" t="s">
        <v>6495</v>
      </c>
      <c r="D854" s="140" t="s">
        <v>6495</v>
      </c>
      <c r="E854" s="90" t="s">
        <v>6496</v>
      </c>
      <c r="G854" s="10" t="s">
        <v>1987</v>
      </c>
      <c r="H854" s="10" t="s">
        <v>118</v>
      </c>
      <c r="I854" s="10" t="s">
        <v>119</v>
      </c>
      <c r="J854" s="10" t="s">
        <v>6497</v>
      </c>
      <c r="K854" s="10" t="s">
        <v>6498</v>
      </c>
      <c r="L854" s="10" t="str">
        <f t="shared" si="78"/>
        <v>FREDDY EDUARDO NARVAEZ ___</v>
      </c>
      <c r="M854" s="10" t="s">
        <v>122</v>
      </c>
      <c r="N854" s="93">
        <v>80075593</v>
      </c>
      <c r="Q854" s="10" t="s">
        <v>124</v>
      </c>
      <c r="T854" s="10"/>
      <c r="U854" s="10"/>
      <c r="V854" s="22"/>
      <c r="W854" s="10"/>
      <c r="X854" s="10"/>
      <c r="Y854" s="10"/>
      <c r="Z854" s="93">
        <v>3103065558</v>
      </c>
      <c r="AA854" s="22"/>
      <c r="AI854" s="237">
        <v>5400000</v>
      </c>
      <c r="AT854" s="10"/>
      <c r="DA854" s="10" t="s">
        <v>6499</v>
      </c>
      <c r="DB854" s="122" t="s">
        <v>6500</v>
      </c>
      <c r="DC854" s="122" t="s">
        <v>512</v>
      </c>
    </row>
    <row r="855" spans="1:107" ht="16.5" customHeight="1">
      <c r="A855" s="193" t="s">
        <v>1237</v>
      </c>
      <c r="B855">
        <v>2019</v>
      </c>
      <c r="C855" s="21" t="s">
        <v>6501</v>
      </c>
      <c r="D855" s="140" t="s">
        <v>6501</v>
      </c>
      <c r="E855" s="90" t="s">
        <v>6502</v>
      </c>
      <c r="G855" s="10" t="s">
        <v>1987</v>
      </c>
      <c r="H855" s="10" t="s">
        <v>118</v>
      </c>
      <c r="I855" s="10" t="s">
        <v>119</v>
      </c>
      <c r="J855" s="10" t="s">
        <v>6503</v>
      </c>
      <c r="K855" s="10" t="s">
        <v>5142</v>
      </c>
      <c r="L855" s="10" t="str">
        <f t="shared" si="78"/>
        <v>BLANCA LEIDY NAVARRO DOMINGUEZ___</v>
      </c>
      <c r="M855" s="10" t="s">
        <v>122</v>
      </c>
      <c r="N855" s="93">
        <v>1030525081</v>
      </c>
      <c r="Q855" s="10" t="s">
        <v>124</v>
      </c>
      <c r="T855" s="10"/>
      <c r="U855" s="10"/>
      <c r="V855" s="22"/>
      <c r="W855" s="10"/>
      <c r="X855" s="10"/>
      <c r="Y855" s="10"/>
      <c r="Z855" s="93">
        <v>3002754693</v>
      </c>
      <c r="AA855" s="22"/>
      <c r="AI855" s="237">
        <v>18240000</v>
      </c>
      <c r="AT855" s="10"/>
      <c r="DA855" s="10" t="s">
        <v>6004</v>
      </c>
      <c r="DB855" s="122" t="s">
        <v>6504</v>
      </c>
      <c r="DC855" s="122" t="s">
        <v>6459</v>
      </c>
    </row>
    <row r="856" spans="1:107" ht="16.5" customHeight="1">
      <c r="A856" s="193" t="s">
        <v>1248</v>
      </c>
      <c r="B856">
        <v>2019</v>
      </c>
      <c r="C856" s="21" t="s">
        <v>6505</v>
      </c>
      <c r="D856" s="140" t="s">
        <v>6505</v>
      </c>
      <c r="E856" s="90" t="s">
        <v>6506</v>
      </c>
      <c r="G856" s="10" t="s">
        <v>1987</v>
      </c>
      <c r="H856" s="10" t="s">
        <v>118</v>
      </c>
      <c r="I856" s="10" t="s">
        <v>119</v>
      </c>
      <c r="J856" s="10" t="s">
        <v>6507</v>
      </c>
      <c r="K856" s="10" t="s">
        <v>6508</v>
      </c>
      <c r="L856" s="10" t="str">
        <f t="shared" si="78"/>
        <v>CRISTIAN EDUARDO MASMELA CASTILLO___</v>
      </c>
      <c r="M856" s="10" t="s">
        <v>122</v>
      </c>
      <c r="N856" s="93">
        <v>1023952497</v>
      </c>
      <c r="Q856" s="10" t="s">
        <v>124</v>
      </c>
      <c r="T856" s="10"/>
      <c r="U856" s="10"/>
      <c r="V856" s="22"/>
      <c r="W856" s="10"/>
      <c r="X856" s="10"/>
      <c r="Y856" s="10"/>
      <c r="Z856" s="93">
        <v>3015535382</v>
      </c>
      <c r="AA856" s="22"/>
      <c r="AI856" s="237">
        <v>7200000</v>
      </c>
      <c r="AT856" s="10"/>
      <c r="DA856" s="10" t="s">
        <v>6394</v>
      </c>
      <c r="DB856" s="122" t="s">
        <v>6395</v>
      </c>
      <c r="DC856" s="122" t="s">
        <v>6411</v>
      </c>
    </row>
    <row r="857" spans="1:107" ht="16.5" customHeight="1">
      <c r="A857" s="193" t="s">
        <v>1260</v>
      </c>
      <c r="B857">
        <v>2019</v>
      </c>
      <c r="C857" s="21" t="s">
        <v>6509</v>
      </c>
      <c r="D857" s="140" t="s">
        <v>6509</v>
      </c>
      <c r="E857" s="90" t="s">
        <v>6510</v>
      </c>
      <c r="G857" s="10" t="s">
        <v>1987</v>
      </c>
      <c r="H857" s="10" t="s">
        <v>118</v>
      </c>
      <c r="I857" s="10" t="s">
        <v>119</v>
      </c>
      <c r="J857" s="10" t="s">
        <v>6511</v>
      </c>
      <c r="K857" s="10" t="s">
        <v>6512</v>
      </c>
      <c r="L857" s="10" t="str">
        <f t="shared" si="78"/>
        <v>CARLOS JULIO GONZALEZ CORTES___</v>
      </c>
      <c r="M857" s="10" t="s">
        <v>122</v>
      </c>
      <c r="N857" s="93">
        <v>1016023762</v>
      </c>
      <c r="Q857" s="10" t="s">
        <v>124</v>
      </c>
      <c r="T857" s="10"/>
      <c r="U857" s="10"/>
      <c r="V857" s="22"/>
      <c r="W857" s="10"/>
      <c r="X857" s="10"/>
      <c r="Y857" s="10"/>
      <c r="Z857" s="93">
        <v>3154884273</v>
      </c>
      <c r="AA857" s="22"/>
      <c r="AI857" s="237">
        <v>7200000</v>
      </c>
      <c r="AT857" s="10"/>
      <c r="DA857" s="10" t="s">
        <v>6394</v>
      </c>
      <c r="DB857" s="122" t="s">
        <v>6395</v>
      </c>
      <c r="DC857" s="122" t="s">
        <v>6396</v>
      </c>
    </row>
    <row r="858" spans="1:107" ht="16.5" customHeight="1">
      <c r="A858" s="193" t="s">
        <v>1270</v>
      </c>
      <c r="B858">
        <v>2019</v>
      </c>
      <c r="C858" s="21" t="s">
        <v>6513</v>
      </c>
      <c r="D858" s="140" t="s">
        <v>6513</v>
      </c>
      <c r="E858" s="90" t="s">
        <v>6514</v>
      </c>
      <c r="G858" s="10" t="s">
        <v>1987</v>
      </c>
      <c r="H858" s="10" t="s">
        <v>118</v>
      </c>
      <c r="I858" s="10" t="s">
        <v>119</v>
      </c>
      <c r="J858" s="10" t="s">
        <v>6515</v>
      </c>
      <c r="K858" s="10" t="s">
        <v>6516</v>
      </c>
      <c r="L858" s="10" t="str">
        <f t="shared" si="78"/>
        <v>GLADYS ROCIO GUERRA FORERO___</v>
      </c>
      <c r="M858" s="10" t="s">
        <v>122</v>
      </c>
      <c r="N858" s="93">
        <v>52019196</v>
      </c>
      <c r="Q858" s="10" t="s">
        <v>124</v>
      </c>
      <c r="T858" s="10"/>
      <c r="U858" s="10"/>
      <c r="V858" s="22"/>
      <c r="W858" s="10"/>
      <c r="X858" s="10"/>
      <c r="Y858" s="10"/>
      <c r="Z858" s="93" t="s">
        <v>6517</v>
      </c>
      <c r="AA858" s="22"/>
      <c r="AI858" s="237">
        <v>5400000</v>
      </c>
      <c r="AT858" s="10"/>
      <c r="DA858" s="10" t="s">
        <v>6394</v>
      </c>
      <c r="DB858" s="122" t="s">
        <v>6395</v>
      </c>
      <c r="DC858" s="122" t="s">
        <v>6396</v>
      </c>
    </row>
    <row r="859" spans="1:107" ht="16.5" customHeight="1">
      <c r="A859" s="193" t="s">
        <v>1280</v>
      </c>
      <c r="B859">
        <v>2019</v>
      </c>
      <c r="C859" s="21" t="s">
        <v>6518</v>
      </c>
      <c r="D859" s="140" t="s">
        <v>6519</v>
      </c>
      <c r="E859" s="90" t="s">
        <v>6520</v>
      </c>
      <c r="G859" s="10" t="s">
        <v>1987</v>
      </c>
      <c r="H859" s="10" t="s">
        <v>1882</v>
      </c>
      <c r="I859" s="10" t="s">
        <v>1883</v>
      </c>
      <c r="J859" s="10" t="s">
        <v>6521</v>
      </c>
      <c r="K859" s="10" t="s">
        <v>6522</v>
      </c>
      <c r="L859" s="10" t="str">
        <f t="shared" si="78"/>
        <v>SERTCO SERVICIO  DE  FOTOCOPIADO___</v>
      </c>
      <c r="M859" s="10" t="s">
        <v>1849</v>
      </c>
      <c r="N859" s="93">
        <v>830080796</v>
      </c>
      <c r="Q859" s="10" t="s">
        <v>1850</v>
      </c>
      <c r="T859" s="10"/>
      <c r="U859" s="10"/>
      <c r="V859" s="22"/>
      <c r="W859" s="10"/>
      <c r="X859" s="10"/>
      <c r="Y859" s="10"/>
      <c r="Z859" s="93">
        <v>4712366</v>
      </c>
      <c r="AA859" s="22"/>
      <c r="AI859" s="237">
        <v>16250000</v>
      </c>
      <c r="AT859" s="10"/>
      <c r="DA859" s="10" t="s">
        <v>687</v>
      </c>
      <c r="DB859" s="122" t="s">
        <v>5375</v>
      </c>
      <c r="DC859" s="122" t="s">
        <v>6523</v>
      </c>
    </row>
    <row r="860" spans="1:107" ht="16.5" customHeight="1">
      <c r="A860" s="193" t="s">
        <v>1290</v>
      </c>
      <c r="B860">
        <v>2019</v>
      </c>
      <c r="C860" s="21" t="s">
        <v>6524</v>
      </c>
      <c r="D860" s="140" t="s">
        <v>6525</v>
      </c>
      <c r="E860" s="90" t="s">
        <v>6526</v>
      </c>
      <c r="G860" s="10" t="s">
        <v>1881</v>
      </c>
      <c r="H860" s="10" t="s">
        <v>1865</v>
      </c>
      <c r="I860" s="10" t="s">
        <v>2078</v>
      </c>
      <c r="J860" s="10" t="s">
        <v>6527</v>
      </c>
      <c r="K860" s="10" t="s">
        <v>6528</v>
      </c>
      <c r="L860" s="10" t="str">
        <f t="shared" si="78"/>
        <v>COLOMBIANA DE  SERVICIOS TECNOLOGICOS - CONSULTEC___</v>
      </c>
      <c r="M860" s="10" t="s">
        <v>1849</v>
      </c>
      <c r="N860" s="93" t="s">
        <v>6529</v>
      </c>
      <c r="Q860" s="10" t="s">
        <v>1850</v>
      </c>
      <c r="T860" s="10"/>
      <c r="U860" s="10"/>
      <c r="V860" s="22"/>
      <c r="W860" s="10"/>
      <c r="X860" s="10"/>
      <c r="Y860" s="10"/>
      <c r="Z860" s="93" t="s">
        <v>1851</v>
      </c>
      <c r="AA860" s="22"/>
      <c r="AI860" s="237">
        <v>163816334</v>
      </c>
      <c r="AT860" s="10"/>
    </row>
    <row r="861" spans="1:107" ht="16.5" customHeight="1">
      <c r="A861" s="193" t="s">
        <v>1300</v>
      </c>
      <c r="B861">
        <v>2019</v>
      </c>
      <c r="C861" s="21" t="s">
        <v>6530</v>
      </c>
      <c r="D861" s="140" t="s">
        <v>6531</v>
      </c>
      <c r="E861" s="90" t="s">
        <v>6532</v>
      </c>
      <c r="G861" s="10" t="s">
        <v>1987</v>
      </c>
      <c r="H861" s="10" t="s">
        <v>1865</v>
      </c>
      <c r="I861" s="10" t="s">
        <v>2013</v>
      </c>
      <c r="J861" s="10" t="s">
        <v>6533</v>
      </c>
      <c r="K861" s="10" t="s">
        <v>4974</v>
      </c>
      <c r="L861" s="10" t="str">
        <f t="shared" si="78"/>
        <v>FUNDACION PARA EL DESARROLLO INFANTIL SOCIAL Y CULTURAL IWOKE___</v>
      </c>
      <c r="M861" s="10" t="s">
        <v>1849</v>
      </c>
      <c r="N861" s="93" t="s">
        <v>6534</v>
      </c>
      <c r="Q861" s="10" t="s">
        <v>1850</v>
      </c>
      <c r="T861" s="10"/>
      <c r="U861" s="10"/>
      <c r="V861" s="22"/>
      <c r="W861" s="10"/>
      <c r="X861" s="10"/>
      <c r="Y861" s="10"/>
      <c r="Z861" s="93" t="s">
        <v>1851</v>
      </c>
      <c r="AA861" s="22"/>
      <c r="AI861" s="237">
        <v>224070977</v>
      </c>
      <c r="AT861" s="10"/>
      <c r="DA861" s="10" t="s">
        <v>6535</v>
      </c>
      <c r="DB861" s="122" t="s">
        <v>6536</v>
      </c>
      <c r="DC861" s="122" t="s">
        <v>4999</v>
      </c>
    </row>
    <row r="862" spans="1:107" ht="16.5" customHeight="1">
      <c r="A862" s="193" t="s">
        <v>1311</v>
      </c>
      <c r="B862">
        <v>2019</v>
      </c>
      <c r="C862" s="21" t="s">
        <v>6537</v>
      </c>
      <c r="D862" s="140" t="s">
        <v>6538</v>
      </c>
      <c r="E862" s="90" t="s">
        <v>6539</v>
      </c>
      <c r="G862" s="10" t="s">
        <v>1881</v>
      </c>
      <c r="H862" s="10" t="s">
        <v>1865</v>
      </c>
      <c r="I862" s="10" t="s">
        <v>2078</v>
      </c>
      <c r="J862" s="10" t="s">
        <v>6540</v>
      </c>
      <c r="K862" s="10" t="s">
        <v>6541</v>
      </c>
      <c r="L862" s="10" t="str">
        <f t="shared" si="78"/>
        <v>NACIONAL DE INSUMOS SAS___</v>
      </c>
      <c r="M862" s="10" t="s">
        <v>1849</v>
      </c>
      <c r="N862" s="93" t="s">
        <v>6542</v>
      </c>
      <c r="Q862" s="10" t="s">
        <v>1850</v>
      </c>
      <c r="T862" s="10"/>
      <c r="U862" s="10"/>
      <c r="V862" s="22"/>
      <c r="W862" s="10"/>
      <c r="X862" s="10"/>
      <c r="Y862" s="10"/>
      <c r="Z862" s="93" t="s">
        <v>1851</v>
      </c>
      <c r="AA862" s="22"/>
      <c r="AI862" s="237">
        <v>33025000</v>
      </c>
      <c r="AT862" s="10"/>
      <c r="DA862" s="10" t="s">
        <v>6543</v>
      </c>
      <c r="DB862" s="122" t="s">
        <v>6544</v>
      </c>
      <c r="DC862" s="122" t="s">
        <v>6545</v>
      </c>
    </row>
    <row r="863" spans="1:107" ht="16.5" customHeight="1">
      <c r="A863" s="193" t="s">
        <v>1321</v>
      </c>
      <c r="B863">
        <v>2019</v>
      </c>
      <c r="C863" s="21" t="s">
        <v>6546</v>
      </c>
      <c r="D863" s="140" t="s">
        <v>6547</v>
      </c>
      <c r="E863" s="90" t="s">
        <v>6548</v>
      </c>
      <c r="G863" s="10" t="s">
        <v>1927</v>
      </c>
      <c r="H863" s="10" t="s">
        <v>1882</v>
      </c>
      <c r="I863" s="10" t="s">
        <v>1883</v>
      </c>
      <c r="J863" s="10" t="s">
        <v>6549</v>
      </c>
      <c r="K863" s="10" t="s">
        <v>6550</v>
      </c>
      <c r="L863" s="10" t="str">
        <f t="shared" si="78"/>
        <v>SEGUROS  LA PREVISORA___</v>
      </c>
      <c r="M863" s="10" t="s">
        <v>1849</v>
      </c>
      <c r="N863" s="93">
        <v>860002400</v>
      </c>
      <c r="Q863" s="10" t="s">
        <v>1850</v>
      </c>
      <c r="T863" s="10"/>
      <c r="U863" s="10"/>
      <c r="V863" s="22"/>
      <c r="W863" s="10"/>
      <c r="X863" s="10"/>
      <c r="Y863" s="10"/>
      <c r="Z863" s="93" t="s">
        <v>5817</v>
      </c>
      <c r="AA863" s="22"/>
      <c r="AI863" s="237">
        <v>12800000</v>
      </c>
      <c r="AT863" s="10"/>
      <c r="DA863" s="10" t="s">
        <v>6551</v>
      </c>
      <c r="DB863" s="122" t="s">
        <v>6552</v>
      </c>
      <c r="DC863" s="122" t="s">
        <v>5989</v>
      </c>
    </row>
    <row r="864" spans="1:107" ht="16.5" customHeight="1">
      <c r="A864" s="193" t="s">
        <v>1332</v>
      </c>
      <c r="B864">
        <v>2019</v>
      </c>
      <c r="C864" s="21" t="s">
        <v>6553</v>
      </c>
      <c r="D864" s="140" t="s">
        <v>6554</v>
      </c>
      <c r="E864" s="90" t="s">
        <v>6555</v>
      </c>
      <c r="G864" s="10" t="s">
        <v>1987</v>
      </c>
      <c r="H864" s="10" t="s">
        <v>1865</v>
      </c>
      <c r="I864" s="10" t="s">
        <v>2013</v>
      </c>
      <c r="J864" s="10" t="s">
        <v>6556</v>
      </c>
      <c r="K864" s="10" t="s">
        <v>6557</v>
      </c>
      <c r="L864" s="10" t="str">
        <f t="shared" si="78"/>
        <v>LUIS MARTIO SOSA___</v>
      </c>
      <c r="M864" s="10" t="s">
        <v>122</v>
      </c>
      <c r="N864" s="93">
        <v>79538529</v>
      </c>
      <c r="Q864" s="10" t="s">
        <v>124</v>
      </c>
      <c r="T864" s="10"/>
      <c r="U864" s="10"/>
      <c r="V864" s="22"/>
      <c r="W864" s="10"/>
      <c r="X864" s="10"/>
      <c r="Y864" s="10"/>
      <c r="Z864" s="93" t="s">
        <v>6558</v>
      </c>
      <c r="AA864" s="22"/>
      <c r="AI864" s="237">
        <v>45000000</v>
      </c>
      <c r="AT864" s="10"/>
    </row>
    <row r="865" spans="1:107" ht="16.5" customHeight="1">
      <c r="A865" s="193" t="s">
        <v>1341</v>
      </c>
      <c r="B865">
        <v>2019</v>
      </c>
      <c r="C865" s="21" t="s">
        <v>6559</v>
      </c>
      <c r="D865" s="140" t="s">
        <v>6560</v>
      </c>
      <c r="E865" s="90" t="s">
        <v>6561</v>
      </c>
      <c r="G865" s="10" t="s">
        <v>1864</v>
      </c>
      <c r="H865" s="10" t="s">
        <v>1865</v>
      </c>
      <c r="I865" s="10" t="s">
        <v>2078</v>
      </c>
      <c r="J865" s="10" t="s">
        <v>6562</v>
      </c>
      <c r="K865" s="10" t="s">
        <v>6563</v>
      </c>
      <c r="L865" s="10" t="str">
        <f t="shared" si="78"/>
        <v>GRUPO LOS LAGOS SAS___</v>
      </c>
      <c r="M865" s="10" t="s">
        <v>1849</v>
      </c>
      <c r="N865" s="93">
        <v>10232588</v>
      </c>
      <c r="Q865" s="10" t="s">
        <v>1850</v>
      </c>
      <c r="T865" s="10"/>
      <c r="U865" s="10"/>
      <c r="V865" s="22"/>
      <c r="W865" s="10"/>
      <c r="X865" s="10"/>
      <c r="Y865" s="10"/>
      <c r="Z865" s="93" t="s">
        <v>5817</v>
      </c>
      <c r="AA865" s="22"/>
      <c r="AI865" s="237">
        <v>50000000</v>
      </c>
      <c r="AT865" s="10"/>
      <c r="DA865" s="10" t="s">
        <v>1479</v>
      </c>
      <c r="DB865" s="122" t="s">
        <v>4044</v>
      </c>
      <c r="DC865" s="122" t="s">
        <v>4002</v>
      </c>
    </row>
    <row r="866" spans="1:107" ht="16.5" customHeight="1">
      <c r="A866" s="193" t="s">
        <v>1352</v>
      </c>
      <c r="B866">
        <v>2019</v>
      </c>
      <c r="C866" s="21" t="s">
        <v>6564</v>
      </c>
      <c r="D866" s="140" t="s">
        <v>6564</v>
      </c>
      <c r="E866" s="90" t="s">
        <v>6565</v>
      </c>
      <c r="G866" s="10" t="s">
        <v>1987</v>
      </c>
      <c r="H866" s="10" t="s">
        <v>118</v>
      </c>
      <c r="I866" s="10" t="s">
        <v>119</v>
      </c>
      <c r="J866" s="10" t="s">
        <v>6566</v>
      </c>
      <c r="K866" s="10" t="s">
        <v>6567</v>
      </c>
      <c r="L866" s="10" t="str">
        <f t="shared" si="78"/>
        <v>IVANNA  CAROLINA HERNANDEZ QUIROZ___</v>
      </c>
      <c r="M866" s="10" t="s">
        <v>122</v>
      </c>
      <c r="N866" s="93">
        <v>10208050789</v>
      </c>
      <c r="Q866" s="10" t="s">
        <v>124</v>
      </c>
      <c r="T866" s="10"/>
      <c r="U866" s="10"/>
      <c r="V866" s="22"/>
      <c r="W866" s="10"/>
      <c r="X866" s="10"/>
      <c r="Y866" s="10"/>
      <c r="Z866" s="93" t="s">
        <v>6568</v>
      </c>
      <c r="AA866" s="22"/>
      <c r="AI866" s="237">
        <v>8400000</v>
      </c>
      <c r="AT866" s="10"/>
    </row>
    <row r="867" spans="1:107" ht="16.5" customHeight="1">
      <c r="A867" s="193" t="s">
        <v>1363</v>
      </c>
      <c r="B867">
        <v>2019</v>
      </c>
      <c r="C867" s="21" t="s">
        <v>6569</v>
      </c>
      <c r="D867" s="140" t="s">
        <v>6569</v>
      </c>
      <c r="E867" s="90" t="s">
        <v>6570</v>
      </c>
      <c r="G867" s="10" t="s">
        <v>1987</v>
      </c>
      <c r="H867" s="10" t="s">
        <v>118</v>
      </c>
      <c r="I867" s="10" t="s">
        <v>119</v>
      </c>
      <c r="J867" s="10" t="s">
        <v>6571</v>
      </c>
      <c r="K867" s="10" t="s">
        <v>6572</v>
      </c>
      <c r="L867" s="10" t="str">
        <f t="shared" si="78"/>
        <v>LAURA MARCELA BONILLA PENAGOS___</v>
      </c>
      <c r="M867" s="10" t="s">
        <v>122</v>
      </c>
      <c r="N867" s="93">
        <v>52395807</v>
      </c>
      <c r="Q867" s="10" t="s">
        <v>124</v>
      </c>
      <c r="T867" s="10"/>
      <c r="U867" s="10"/>
      <c r="V867" s="22"/>
      <c r="W867" s="10"/>
      <c r="X867" s="10"/>
      <c r="Y867" s="10"/>
      <c r="Z867" s="93" t="s">
        <v>6573</v>
      </c>
      <c r="AA867" s="22"/>
      <c r="AI867" s="237">
        <v>1958333</v>
      </c>
      <c r="AT867" s="10"/>
    </row>
    <row r="868" spans="1:107" ht="16.5" customHeight="1">
      <c r="A868" s="193" t="s">
        <v>1374</v>
      </c>
      <c r="B868">
        <v>2019</v>
      </c>
      <c r="C868" s="238" t="s">
        <v>6574</v>
      </c>
      <c r="D868" s="249" t="s">
        <v>6575</v>
      </c>
      <c r="E868" s="90" t="s">
        <v>6576</v>
      </c>
      <c r="G868" s="10" t="s">
        <v>1881</v>
      </c>
      <c r="H868" s="10" t="s">
        <v>118</v>
      </c>
      <c r="I868" s="10" t="s">
        <v>1883</v>
      </c>
      <c r="J868" s="10" t="s">
        <v>6577</v>
      </c>
      <c r="K868" s="10" t="s">
        <v>6578</v>
      </c>
      <c r="L868" s="10" t="str">
        <f t="shared" si="78"/>
        <v>CENCOSUD___</v>
      </c>
      <c r="M868" s="10" t="s">
        <v>1849</v>
      </c>
      <c r="N868" s="93">
        <v>900155107</v>
      </c>
      <c r="Q868" s="10" t="s">
        <v>1850</v>
      </c>
      <c r="T868" s="10"/>
      <c r="U868" s="10"/>
      <c r="V868" s="22"/>
      <c r="W868" s="10"/>
      <c r="X868" s="10"/>
      <c r="Y868" s="10"/>
      <c r="Z868" s="93" t="s">
        <v>6579</v>
      </c>
      <c r="AA868" s="22"/>
      <c r="AI868" s="237">
        <v>5893113</v>
      </c>
      <c r="AT868" s="10"/>
    </row>
    <row r="869" spans="1:107" ht="16.5" customHeight="1">
      <c r="A869" s="193" t="s">
        <v>1374</v>
      </c>
      <c r="B869">
        <v>2019</v>
      </c>
      <c r="C869" s="238" t="s">
        <v>6574</v>
      </c>
      <c r="D869" s="249" t="s">
        <v>6575</v>
      </c>
      <c r="E869" s="90" t="s">
        <v>6580</v>
      </c>
      <c r="G869" s="10" t="s">
        <v>1987</v>
      </c>
      <c r="H869" s="10" t="s">
        <v>1882</v>
      </c>
      <c r="I869" s="10" t="s">
        <v>1883</v>
      </c>
      <c r="J869" s="10" t="s">
        <v>6581</v>
      </c>
      <c r="K869" s="10" t="s">
        <v>4894</v>
      </c>
      <c r="L869" s="10" t="str">
        <f t="shared" si="78"/>
        <v>SOLUCIONES INTEGRALES TM SAS___</v>
      </c>
      <c r="M869" s="10" t="s">
        <v>1849</v>
      </c>
      <c r="N869" s="93" t="s">
        <v>6582</v>
      </c>
      <c r="Q869" s="10" t="s">
        <v>1850</v>
      </c>
      <c r="T869" s="10"/>
      <c r="U869" s="10"/>
      <c r="V869" s="22"/>
      <c r="W869" s="10"/>
      <c r="X869" s="10"/>
      <c r="Y869" s="10"/>
      <c r="Z869" s="93">
        <v>4482427</v>
      </c>
      <c r="AA869" s="22"/>
      <c r="AI869" s="237">
        <v>16300000</v>
      </c>
      <c r="AT869" s="10"/>
      <c r="DA869" s="10" t="s">
        <v>6583</v>
      </c>
      <c r="DB869" s="122" t="s">
        <v>6383</v>
      </c>
      <c r="DC869" s="122" t="s">
        <v>5989</v>
      </c>
    </row>
    <row r="870" spans="1:107" ht="16.5" customHeight="1">
      <c r="A870" s="193" t="s">
        <v>1385</v>
      </c>
      <c r="B870">
        <v>2019</v>
      </c>
      <c r="C870" s="21" t="s">
        <v>6584</v>
      </c>
      <c r="D870" s="140" t="s">
        <v>6585</v>
      </c>
      <c r="E870" s="90" t="s">
        <v>6586</v>
      </c>
      <c r="G870" s="10" t="s">
        <v>1987</v>
      </c>
      <c r="H870" s="10" t="s">
        <v>118</v>
      </c>
      <c r="I870" s="10" t="s">
        <v>2064</v>
      </c>
      <c r="J870" s="10" t="s">
        <v>6587</v>
      </c>
      <c r="K870" s="10" t="s">
        <v>6588</v>
      </c>
      <c r="L870" s="10" t="str">
        <f t="shared" si="78"/>
        <v>SERVICIOS POSTALES NACIONALES S.A. 4-72___</v>
      </c>
      <c r="M870" s="10" t="s">
        <v>1849</v>
      </c>
      <c r="N870" s="93" t="s">
        <v>6589</v>
      </c>
      <c r="Q870" s="10" t="s">
        <v>1850</v>
      </c>
      <c r="T870" s="10"/>
      <c r="U870" s="10"/>
      <c r="V870" s="22"/>
      <c r="W870" s="10"/>
      <c r="X870" s="10"/>
      <c r="Y870" s="10"/>
      <c r="Z870" s="93" t="s">
        <v>5817</v>
      </c>
      <c r="AA870" s="22"/>
      <c r="AI870" s="237">
        <v>15755000</v>
      </c>
      <c r="AT870" s="10"/>
      <c r="DA870" s="10" t="s">
        <v>5252</v>
      </c>
      <c r="DB870" s="122" t="s">
        <v>6383</v>
      </c>
      <c r="DC870" s="122" t="s">
        <v>5989</v>
      </c>
    </row>
    <row r="871" spans="1:107" ht="16.5" customHeight="1">
      <c r="A871" s="193" t="s">
        <v>1395</v>
      </c>
      <c r="B871">
        <v>2019</v>
      </c>
      <c r="C871" s="21" t="s">
        <v>6590</v>
      </c>
      <c r="D871" s="140" t="s">
        <v>6591</v>
      </c>
      <c r="E871" s="90" t="s">
        <v>6592</v>
      </c>
      <c r="G871" s="10" t="s">
        <v>1864</v>
      </c>
      <c r="H871" s="10" t="s">
        <v>1882</v>
      </c>
      <c r="I871" s="10" t="s">
        <v>1883</v>
      </c>
      <c r="J871" s="10" t="s">
        <v>6593</v>
      </c>
      <c r="K871" s="10" t="s">
        <v>6594</v>
      </c>
      <c r="L871" s="10" t="str">
        <f t="shared" si="78"/>
        <v>INVERSIONES DÍAZ POSADA S.A.S___</v>
      </c>
      <c r="M871" s="10" t="s">
        <v>1849</v>
      </c>
      <c r="N871" s="93" t="s">
        <v>6595</v>
      </c>
      <c r="Q871" s="10" t="s">
        <v>1850</v>
      </c>
      <c r="T871" s="10"/>
      <c r="U871" s="10"/>
      <c r="V871" s="22"/>
      <c r="W871" s="10"/>
      <c r="X871" s="10"/>
      <c r="Y871" s="10"/>
      <c r="Z871" s="93" t="s">
        <v>5817</v>
      </c>
      <c r="AA871" s="22"/>
      <c r="AI871" s="237">
        <v>20000000</v>
      </c>
      <c r="AT871" s="10"/>
    </row>
    <row r="872" spans="1:107" ht="16.5" customHeight="1">
      <c r="A872" s="193" t="s">
        <v>1403</v>
      </c>
      <c r="B872">
        <v>2019</v>
      </c>
      <c r="C872" s="21" t="s">
        <v>6596</v>
      </c>
      <c r="D872" s="140" t="s">
        <v>6597</v>
      </c>
      <c r="E872" s="90" t="s">
        <v>6598</v>
      </c>
      <c r="G872" s="10" t="s">
        <v>2026</v>
      </c>
      <c r="H872" s="10" t="s">
        <v>2027</v>
      </c>
      <c r="I872" s="10" t="s">
        <v>1883</v>
      </c>
      <c r="J872" s="10" t="s">
        <v>6599</v>
      </c>
      <c r="K872" s="10" t="s">
        <v>6600</v>
      </c>
      <c r="L872" s="10" t="str">
        <f t="shared" si="78"/>
        <v>CONSORCIO FDLT 2019___</v>
      </c>
      <c r="M872" s="10" t="s">
        <v>1849</v>
      </c>
      <c r="N872" s="93" t="s">
        <v>6601</v>
      </c>
      <c r="Q872" s="10" t="s">
        <v>1850</v>
      </c>
      <c r="T872" s="10"/>
      <c r="U872" s="10"/>
      <c r="V872" s="22"/>
      <c r="W872" s="10"/>
      <c r="X872" s="10"/>
      <c r="Y872" s="10"/>
      <c r="Z872" s="93" t="s">
        <v>5817</v>
      </c>
      <c r="AA872" s="22"/>
      <c r="AI872" s="237">
        <v>533124941</v>
      </c>
      <c r="AT872" s="10"/>
      <c r="DA872" s="10" t="s">
        <v>6602</v>
      </c>
      <c r="DB872" s="122" t="s">
        <v>6603</v>
      </c>
      <c r="DC872" s="122" t="s">
        <v>4999</v>
      </c>
    </row>
    <row r="873" spans="1:107" ht="16.5" customHeight="1">
      <c r="A873" s="193" t="s">
        <v>1412</v>
      </c>
      <c r="B873">
        <v>2019</v>
      </c>
      <c r="C873" s="21" t="s">
        <v>6604</v>
      </c>
      <c r="D873" s="140" t="s">
        <v>6604</v>
      </c>
      <c r="E873" s="90" t="s">
        <v>6605</v>
      </c>
      <c r="G873" s="10" t="s">
        <v>1987</v>
      </c>
      <c r="H873" s="10" t="s">
        <v>118</v>
      </c>
      <c r="I873" s="10" t="s">
        <v>119</v>
      </c>
      <c r="J873" s="10" t="s">
        <v>6606</v>
      </c>
      <c r="K873" s="10" t="s">
        <v>6607</v>
      </c>
      <c r="L873" s="10" t="str">
        <f t="shared" si="78"/>
        <v>YESICA LORENA CONDE PERDOMO___</v>
      </c>
      <c r="M873" s="10" t="s">
        <v>122</v>
      </c>
      <c r="N873" s="93">
        <v>1031178912</v>
      </c>
      <c r="Q873" s="10" t="s">
        <v>124</v>
      </c>
      <c r="T873" s="10"/>
      <c r="U873" s="10"/>
      <c r="V873" s="22"/>
      <c r="W873" s="10"/>
      <c r="X873" s="10"/>
      <c r="Y873" s="10"/>
      <c r="Z873" s="93" t="s">
        <v>5817</v>
      </c>
      <c r="AA873" s="22"/>
      <c r="AI873" s="237">
        <v>1041666</v>
      </c>
      <c r="AT873" s="10"/>
    </row>
    <row r="874" spans="1:107" ht="16.5" customHeight="1">
      <c r="A874" s="193" t="s">
        <v>1422</v>
      </c>
      <c r="B874">
        <v>2019</v>
      </c>
      <c r="C874" s="21" t="s">
        <v>6608</v>
      </c>
      <c r="D874" s="140" t="s">
        <v>6609</v>
      </c>
      <c r="E874" s="90" t="s">
        <v>6610</v>
      </c>
      <c r="G874" s="10" t="s">
        <v>1964</v>
      </c>
      <c r="H874" s="10" t="s">
        <v>1939</v>
      </c>
      <c r="I874" s="10" t="s">
        <v>1883</v>
      </c>
      <c r="J874" s="10" t="s">
        <v>6611</v>
      </c>
      <c r="K874" s="10" t="s">
        <v>6612</v>
      </c>
      <c r="L874" s="10" t="str">
        <f t="shared" si="78"/>
        <v>INCITECO S.A.S___</v>
      </c>
      <c r="M874" s="10" t="s">
        <v>1849</v>
      </c>
      <c r="N874" s="93" t="s">
        <v>6613</v>
      </c>
      <c r="Q874" s="10" t="s">
        <v>1850</v>
      </c>
      <c r="T874" s="10"/>
      <c r="U874" s="10"/>
      <c r="V874" s="22"/>
      <c r="W874" s="10"/>
      <c r="X874" s="10"/>
      <c r="Y874" s="10"/>
      <c r="Z874" s="93" t="s">
        <v>5817</v>
      </c>
      <c r="AA874" s="22">
        <v>62</v>
      </c>
      <c r="AI874" s="237">
        <v>5601953000</v>
      </c>
      <c r="AT874" s="10"/>
      <c r="DA874" s="10" t="s">
        <v>6614</v>
      </c>
      <c r="DB874" s="122" t="s">
        <v>6615</v>
      </c>
      <c r="DC874" s="122" t="s">
        <v>4999</v>
      </c>
    </row>
    <row r="875" spans="1:107" ht="16.5" customHeight="1">
      <c r="A875" s="212" t="s">
        <v>1432</v>
      </c>
      <c r="B875" s="47">
        <v>2019</v>
      </c>
      <c r="C875" s="21" t="s">
        <v>6616</v>
      </c>
      <c r="D875" s="140" t="s">
        <v>6617</v>
      </c>
      <c r="E875" s="90" t="s">
        <v>6618</v>
      </c>
      <c r="G875" s="10" t="s">
        <v>1987</v>
      </c>
      <c r="H875" s="10" t="s">
        <v>1865</v>
      </c>
      <c r="I875" s="10" t="s">
        <v>2013</v>
      </c>
      <c r="J875" s="10" t="s">
        <v>6619</v>
      </c>
      <c r="K875" s="10" t="s">
        <v>6620</v>
      </c>
      <c r="L875" s="10" t="str">
        <f t="shared" si="78"/>
        <v>CITIUS COLOMBIA ___</v>
      </c>
      <c r="M875" s="10" t="s">
        <v>1849</v>
      </c>
      <c r="N875" s="93" t="s">
        <v>6621</v>
      </c>
      <c r="Q875" s="10" t="s">
        <v>1850</v>
      </c>
      <c r="T875" s="10"/>
      <c r="U875" s="10"/>
      <c r="V875" s="22"/>
      <c r="W875" s="10"/>
      <c r="X875" s="10"/>
      <c r="Y875" s="10"/>
      <c r="Z875" s="93" t="s">
        <v>5817</v>
      </c>
      <c r="AA875" s="22"/>
      <c r="AI875" s="237">
        <v>227404460</v>
      </c>
      <c r="AT875" s="10"/>
      <c r="DA875" s="10" t="s">
        <v>6622</v>
      </c>
      <c r="DB875" s="122" t="s">
        <v>6623</v>
      </c>
      <c r="DC875" s="122" t="s">
        <v>4999</v>
      </c>
    </row>
    <row r="876" spans="1:107" ht="16.5" customHeight="1">
      <c r="A876" s="212" t="s">
        <v>6624</v>
      </c>
      <c r="B876" s="47">
        <v>2019</v>
      </c>
      <c r="C876" s="21" t="s">
        <v>6625</v>
      </c>
      <c r="D876" s="140" t="s">
        <v>6626</v>
      </c>
      <c r="E876" s="90" t="s">
        <v>6627</v>
      </c>
      <c r="G876" s="10" t="s">
        <v>1987</v>
      </c>
      <c r="H876" s="10" t="s">
        <v>1865</v>
      </c>
      <c r="I876" s="10" t="s">
        <v>2013</v>
      </c>
      <c r="J876" s="10" t="s">
        <v>6628</v>
      </c>
      <c r="K876" s="10" t="s">
        <v>6629</v>
      </c>
      <c r="L876" s="10" t="str">
        <f t="shared" si="78"/>
        <v>DIGERATI HACER OTRO SI PARA QUE QUEDE 133,A___</v>
      </c>
      <c r="M876" s="10" t="s">
        <v>1849</v>
      </c>
      <c r="N876" s="93" t="s">
        <v>6630</v>
      </c>
      <c r="Q876" s="10" t="s">
        <v>1850</v>
      </c>
      <c r="T876" s="10"/>
      <c r="U876" s="10"/>
      <c r="V876" s="22"/>
      <c r="W876" s="10"/>
      <c r="X876" s="10"/>
      <c r="Y876" s="10"/>
      <c r="Z876" s="93" t="s">
        <v>5817</v>
      </c>
      <c r="AA876" s="22"/>
      <c r="AI876" s="237">
        <v>59072516</v>
      </c>
      <c r="AT876" s="10"/>
      <c r="DA876" s="10" t="s">
        <v>6631</v>
      </c>
      <c r="DB876" s="122" t="s">
        <v>6632</v>
      </c>
      <c r="DC876" s="122" t="s">
        <v>4999</v>
      </c>
    </row>
    <row r="877" spans="1:107" ht="16.5" customHeight="1">
      <c r="A877" s="193" t="s">
        <v>1442</v>
      </c>
      <c r="B877">
        <v>2019</v>
      </c>
      <c r="C877" s="21" t="s">
        <v>6633</v>
      </c>
      <c r="D877" s="140" t="s">
        <v>6634</v>
      </c>
      <c r="E877" s="271" t="s">
        <v>6635</v>
      </c>
      <c r="G877" s="10" t="s">
        <v>1987</v>
      </c>
      <c r="H877" s="10" t="s">
        <v>1882</v>
      </c>
      <c r="I877" s="10" t="s">
        <v>1883</v>
      </c>
      <c r="J877" s="10" t="s">
        <v>6636</v>
      </c>
      <c r="K877" s="10" t="s">
        <v>6637</v>
      </c>
      <c r="L877" s="10" t="str">
        <f t="shared" si="78"/>
        <v>TRANSPORTES CSC S.A.S___</v>
      </c>
      <c r="M877" s="10" t="s">
        <v>1849</v>
      </c>
      <c r="N877" s="93" t="s">
        <v>6638</v>
      </c>
      <c r="Q877" s="10" t="s">
        <v>1850</v>
      </c>
      <c r="T877" s="10"/>
      <c r="U877" s="10"/>
      <c r="V877" s="22"/>
      <c r="W877" s="10"/>
      <c r="X877" s="10"/>
      <c r="Y877" s="10"/>
      <c r="Z877" s="93" t="s">
        <v>5817</v>
      </c>
      <c r="AA877" s="22"/>
      <c r="AI877" s="237">
        <v>22000000</v>
      </c>
      <c r="AT877" s="10"/>
    </row>
    <row r="878" spans="1:107" ht="16.5" customHeight="1">
      <c r="A878" s="193" t="s">
        <v>6639</v>
      </c>
      <c r="B878">
        <v>2019</v>
      </c>
      <c r="C878" s="21" t="s">
        <v>6640</v>
      </c>
      <c r="D878" s="140" t="s">
        <v>6641</v>
      </c>
      <c r="E878" s="90" t="s">
        <v>6642</v>
      </c>
      <c r="G878" s="10" t="s">
        <v>1964</v>
      </c>
      <c r="H878" s="10" t="s">
        <v>1865</v>
      </c>
      <c r="I878" s="10" t="s">
        <v>2013</v>
      </c>
      <c r="J878" s="10" t="s">
        <v>6643</v>
      </c>
      <c r="K878" s="10" t="s">
        <v>6644</v>
      </c>
      <c r="L878" s="10" t="str">
        <f t="shared" si="78"/>
        <v>INGEDEUR ___</v>
      </c>
      <c r="M878" s="10" t="s">
        <v>1849</v>
      </c>
      <c r="N878" s="93" t="s">
        <v>6645</v>
      </c>
      <c r="Q878" s="10" t="s">
        <v>1850</v>
      </c>
      <c r="T878" s="10"/>
      <c r="U878" s="10"/>
      <c r="V878" s="22"/>
      <c r="W878" s="10"/>
      <c r="X878" s="10"/>
      <c r="Y878" s="10"/>
      <c r="Z878" s="93" t="s">
        <v>5817</v>
      </c>
      <c r="AA878" s="22"/>
      <c r="AI878" s="237">
        <v>1023897267</v>
      </c>
      <c r="AT878" s="10"/>
      <c r="DA878" s="10" t="s">
        <v>6646</v>
      </c>
      <c r="DB878" s="122" t="s">
        <v>6647</v>
      </c>
      <c r="DC878" s="122" t="s">
        <v>4999</v>
      </c>
    </row>
    <row r="879" spans="1:107" ht="16.5" customHeight="1">
      <c r="A879" s="193" t="s">
        <v>1452</v>
      </c>
      <c r="B879">
        <v>2019</v>
      </c>
      <c r="C879" s="21" t="s">
        <v>6648</v>
      </c>
      <c r="D879" s="140" t="s">
        <v>6649</v>
      </c>
      <c r="E879" s="90" t="s">
        <v>6650</v>
      </c>
      <c r="G879" s="10" t="s">
        <v>1987</v>
      </c>
      <c r="H879" s="10" t="s">
        <v>1865</v>
      </c>
      <c r="I879" s="10" t="s">
        <v>2013</v>
      </c>
      <c r="J879" s="10" t="s">
        <v>6651</v>
      </c>
      <c r="K879" s="10" t="s">
        <v>6652</v>
      </c>
      <c r="L879" s="10" t="str">
        <f t="shared" si="78"/>
        <v>STARCOMPUTO DE COLOMBIA S.A.S___</v>
      </c>
      <c r="M879" s="10" t="s">
        <v>1849</v>
      </c>
      <c r="N879" s="93" t="s">
        <v>6653</v>
      </c>
      <c r="Q879" s="10" t="s">
        <v>1850</v>
      </c>
      <c r="T879" s="10"/>
      <c r="U879" s="10"/>
      <c r="V879" s="22"/>
      <c r="W879" s="10"/>
      <c r="X879" s="10"/>
      <c r="Y879" s="10"/>
      <c r="Z879" s="93">
        <v>3911743</v>
      </c>
      <c r="AA879" s="22"/>
      <c r="AI879" s="237">
        <v>55000000</v>
      </c>
      <c r="AT879" s="10"/>
    </row>
    <row r="880" spans="1:107" ht="16.5" customHeight="1">
      <c r="A880" s="193" t="s">
        <v>1462</v>
      </c>
      <c r="B880">
        <v>2019</v>
      </c>
      <c r="C880" s="21" t="s">
        <v>6654</v>
      </c>
      <c r="D880" s="140" t="s">
        <v>6655</v>
      </c>
      <c r="E880" s="90" t="s">
        <v>6656</v>
      </c>
      <c r="G880" s="10" t="s">
        <v>1881</v>
      </c>
      <c r="H880" s="10" t="s">
        <v>1865</v>
      </c>
      <c r="I880" s="10" t="s">
        <v>2078</v>
      </c>
      <c r="J880" s="10" t="s">
        <v>6657</v>
      </c>
      <c r="K880" s="10" t="s">
        <v>6658</v>
      </c>
      <c r="L880" s="10" t="str">
        <f t="shared" si="78"/>
        <v>UNION TEMPORAL K 3D___</v>
      </c>
      <c r="M880" s="10" t="s">
        <v>1849</v>
      </c>
      <c r="N880" s="93" t="s">
        <v>6659</v>
      </c>
      <c r="Q880" s="10" t="s">
        <v>1850</v>
      </c>
      <c r="T880" s="10"/>
      <c r="U880" s="10"/>
      <c r="V880" s="22"/>
      <c r="W880" s="10"/>
      <c r="X880" s="10"/>
      <c r="Y880" s="10"/>
      <c r="Z880" s="93" t="s">
        <v>5817</v>
      </c>
      <c r="AA880" s="22"/>
      <c r="AI880" s="237">
        <v>573000000</v>
      </c>
      <c r="AT880" s="10"/>
    </row>
    <row r="881" spans="1:107" ht="16.5" customHeight="1">
      <c r="A881" s="193" t="s">
        <v>1470</v>
      </c>
      <c r="B881">
        <v>2019</v>
      </c>
      <c r="C881" s="21" t="s">
        <v>6660</v>
      </c>
      <c r="D881" s="140" t="s">
        <v>6660</v>
      </c>
      <c r="E881" s="90" t="s">
        <v>6661</v>
      </c>
      <c r="G881" s="10" t="s">
        <v>1987</v>
      </c>
      <c r="H881" s="10" t="s">
        <v>118</v>
      </c>
      <c r="I881" s="10" t="s">
        <v>119</v>
      </c>
      <c r="J881" s="10" t="s">
        <v>6662</v>
      </c>
      <c r="K881" s="10" t="s">
        <v>6232</v>
      </c>
      <c r="L881" s="10" t="str">
        <f t="shared" si="78"/>
        <v>YAIRA MILENA  QUINTERO  CAUCALI___</v>
      </c>
      <c r="M881" s="10" t="s">
        <v>122</v>
      </c>
      <c r="N881" s="93">
        <v>52273020</v>
      </c>
      <c r="Q881" s="10" t="s">
        <v>124</v>
      </c>
      <c r="T881" s="10"/>
      <c r="U881" s="10"/>
      <c r="V881" s="22"/>
      <c r="W881" s="10"/>
      <c r="X881" s="10"/>
      <c r="Y881" s="10"/>
      <c r="Z881" s="93">
        <v>3204956177</v>
      </c>
      <c r="AA881" s="22"/>
      <c r="AI881" s="237">
        <v>3350000</v>
      </c>
      <c r="AT881" s="10"/>
    </row>
    <row r="882" spans="1:107" ht="16.5" customHeight="1">
      <c r="A882" s="193" t="s">
        <v>1481</v>
      </c>
      <c r="B882">
        <v>2019</v>
      </c>
      <c r="C882" s="21" t="s">
        <v>6663</v>
      </c>
      <c r="D882" s="140" t="s">
        <v>6663</v>
      </c>
      <c r="E882" s="90" t="s">
        <v>6664</v>
      </c>
      <c r="G882" s="10" t="s">
        <v>1987</v>
      </c>
      <c r="H882" s="10" t="s">
        <v>118</v>
      </c>
      <c r="I882" s="10" t="s">
        <v>119</v>
      </c>
      <c r="J882" s="10" t="s">
        <v>6665</v>
      </c>
      <c r="K882" s="10" t="s">
        <v>6666</v>
      </c>
      <c r="L882" s="10" t="str">
        <f t="shared" si="78"/>
        <v>DIEGO FELIPE TORRES CARDENAS___</v>
      </c>
      <c r="M882" s="10" t="s">
        <v>122</v>
      </c>
      <c r="N882" s="93">
        <v>1030454998</v>
      </c>
      <c r="Q882" s="10" t="s">
        <v>124</v>
      </c>
      <c r="T882" s="10"/>
      <c r="U882" s="10"/>
      <c r="V882" s="22"/>
      <c r="W882" s="10"/>
      <c r="X882" s="10"/>
      <c r="Y882" s="10"/>
      <c r="Z882" s="93">
        <v>3005252623</v>
      </c>
      <c r="AA882" s="22"/>
      <c r="AI882" s="237">
        <v>5000000</v>
      </c>
      <c r="AT882" s="10"/>
    </row>
    <row r="883" spans="1:107" ht="16.5" customHeight="1">
      <c r="A883" s="193" t="s">
        <v>1490</v>
      </c>
      <c r="B883">
        <v>2019</v>
      </c>
      <c r="C883" s="21" t="s">
        <v>6667</v>
      </c>
      <c r="D883" s="140" t="s">
        <v>6667</v>
      </c>
      <c r="E883" s="90" t="s">
        <v>6668</v>
      </c>
      <c r="G883" s="10" t="s">
        <v>1987</v>
      </c>
      <c r="H883" s="10" t="s">
        <v>118</v>
      </c>
      <c r="I883" s="10" t="s">
        <v>119</v>
      </c>
      <c r="J883" s="10" t="s">
        <v>6669</v>
      </c>
      <c r="K883" s="10" t="s">
        <v>6433</v>
      </c>
      <c r="L883" s="10" t="str">
        <f t="shared" si="78"/>
        <v>LOIS ALICIA  ROJAS CAMACHO___</v>
      </c>
      <c r="M883" s="10" t="s">
        <v>122</v>
      </c>
      <c r="N883" s="93">
        <v>1026271070</v>
      </c>
      <c r="Q883" s="10" t="s">
        <v>124</v>
      </c>
      <c r="T883" s="10"/>
      <c r="U883" s="10"/>
      <c r="V883" s="22"/>
      <c r="W883" s="10"/>
      <c r="X883" s="10"/>
      <c r="Y883" s="10"/>
      <c r="Z883" s="93">
        <v>3174150008</v>
      </c>
      <c r="AA883" s="22"/>
      <c r="AI883" s="237">
        <v>1570000</v>
      </c>
      <c r="AT883" s="10"/>
    </row>
    <row r="884" spans="1:107" ht="16.5" customHeight="1">
      <c r="A884" s="193" t="s">
        <v>1502</v>
      </c>
      <c r="B884">
        <v>2019</v>
      </c>
      <c r="C884" s="21" t="s">
        <v>6670</v>
      </c>
      <c r="D884" s="140" t="s">
        <v>6670</v>
      </c>
      <c r="E884" s="90" t="s">
        <v>6671</v>
      </c>
      <c r="G884" s="10" t="s">
        <v>1987</v>
      </c>
      <c r="H884" s="10" t="s">
        <v>118</v>
      </c>
      <c r="I884" s="10" t="s">
        <v>119</v>
      </c>
      <c r="J884" s="10" t="s">
        <v>6672</v>
      </c>
      <c r="K884" s="10" t="s">
        <v>6673</v>
      </c>
      <c r="L884" s="10" t="str">
        <f t="shared" si="78"/>
        <v>FABIAN LEONARDO MUÑOZ GUERRERO ___</v>
      </c>
      <c r="M884" s="10" t="s">
        <v>122</v>
      </c>
      <c r="N884" s="93">
        <v>1072668595</v>
      </c>
      <c r="Q884" s="10" t="s">
        <v>124</v>
      </c>
      <c r="T884" s="10"/>
      <c r="U884" s="10"/>
      <c r="V884" s="22"/>
      <c r="W884" s="10"/>
      <c r="X884" s="10"/>
      <c r="Y884" s="10"/>
      <c r="Z884" s="93">
        <v>3142885962</v>
      </c>
      <c r="AA884" s="22"/>
      <c r="AI884" s="237">
        <v>1570000</v>
      </c>
      <c r="AT884" s="10"/>
    </row>
    <row r="885" spans="1:107" s="166" customFormat="1" ht="16.5" customHeight="1">
      <c r="A885" s="150" t="s">
        <v>1511</v>
      </c>
      <c r="B885" s="135">
        <v>2019</v>
      </c>
      <c r="C885" s="238" t="s">
        <v>5929</v>
      </c>
      <c r="D885" s="238" t="s">
        <v>5929</v>
      </c>
      <c r="E885" s="238" t="s">
        <v>5929</v>
      </c>
      <c r="G885" s="10"/>
      <c r="H885" s="10"/>
      <c r="I885" s="10"/>
      <c r="J885" s="166" t="s">
        <v>5817</v>
      </c>
      <c r="K885" s="166" t="s">
        <v>6674</v>
      </c>
      <c r="L885" s="10" t="str">
        <f t="shared" si="78"/>
        <v>NO SE USÓ___</v>
      </c>
      <c r="M885" s="166" t="s">
        <v>5817</v>
      </c>
      <c r="N885" s="167" t="s">
        <v>5817</v>
      </c>
      <c r="O885" s="228"/>
      <c r="Q885" s="166" t="s">
        <v>5817</v>
      </c>
      <c r="V885" s="169"/>
      <c r="Z885" s="167" t="s">
        <v>5817</v>
      </c>
      <c r="AA885" s="169"/>
      <c r="AB885" s="169"/>
      <c r="AD885" s="229"/>
      <c r="AE885" s="230"/>
      <c r="AH885" s="173"/>
      <c r="AI885" s="235" t="s">
        <v>5817</v>
      </c>
      <c r="AK885" s="173"/>
      <c r="AL885" s="173"/>
      <c r="AM885" s="173"/>
      <c r="AN885" s="173"/>
      <c r="AO885" s="173"/>
      <c r="AP885" s="174"/>
      <c r="AQ885" s="174"/>
      <c r="AR885" s="173"/>
      <c r="AS885" s="173"/>
      <c r="AU885" s="173"/>
      <c r="AV885" s="173"/>
      <c r="AW885" s="174"/>
      <c r="AX885" s="174"/>
      <c r="AY885" s="174"/>
      <c r="AZ885" s="174"/>
      <c r="BA885" s="174"/>
      <c r="BB885" s="174"/>
      <c r="BC885" s="174"/>
      <c r="BD885" s="175"/>
      <c r="BE885" s="175"/>
      <c r="BF885" s="175"/>
      <c r="BG885" s="175"/>
      <c r="BH885" s="175"/>
      <c r="BI885" s="175"/>
      <c r="BJ885" s="175"/>
      <c r="BK885" s="175"/>
      <c r="BL885" s="175"/>
      <c r="BM885" s="175"/>
      <c r="BN885" s="173"/>
      <c r="BO885" s="174"/>
      <c r="BP885" s="173"/>
      <c r="BQ885" s="173"/>
      <c r="BR885" s="174"/>
      <c r="BS885" s="173"/>
      <c r="BT885" s="173"/>
      <c r="BU885" s="173"/>
      <c r="BV885" s="173"/>
      <c r="BW885" s="173"/>
      <c r="BX885" s="174"/>
      <c r="BY885" s="231"/>
      <c r="BZ885" s="174"/>
      <c r="CA885" s="174"/>
      <c r="CB885" s="176"/>
      <c r="CC885" s="173"/>
      <c r="CD885" s="173"/>
      <c r="CE885" s="173"/>
      <c r="CF885" s="174"/>
      <c r="CG885" s="174"/>
      <c r="CH885" s="176"/>
      <c r="CI885" s="173"/>
      <c r="CJ885" s="173"/>
      <c r="CK885" s="173"/>
      <c r="CL885" s="173"/>
      <c r="CM885" s="174"/>
      <c r="CN885" s="176"/>
      <c r="CO885" s="173"/>
      <c r="CP885" s="173"/>
      <c r="CQ885" s="173"/>
      <c r="CR885" s="178"/>
      <c r="DB885" s="179"/>
      <c r="DC885" s="179"/>
    </row>
    <row r="886" spans="1:107" ht="16.5" customHeight="1">
      <c r="A886" s="193" t="s">
        <v>1520</v>
      </c>
      <c r="B886">
        <v>2019</v>
      </c>
      <c r="C886" s="21" t="s">
        <v>6675</v>
      </c>
      <c r="D886" s="140" t="s">
        <v>6675</v>
      </c>
      <c r="E886" s="90" t="s">
        <v>6676</v>
      </c>
      <c r="G886" s="10" t="s">
        <v>1987</v>
      </c>
      <c r="H886" s="10" t="s">
        <v>118</v>
      </c>
      <c r="I886" s="10" t="s">
        <v>119</v>
      </c>
      <c r="J886" s="10" t="s">
        <v>6677</v>
      </c>
      <c r="K886" s="10" t="s">
        <v>6678</v>
      </c>
      <c r="L886" s="10" t="str">
        <f t="shared" si="78"/>
        <v>FREDDY EDUARDO NARVAEZ   ___</v>
      </c>
      <c r="M886" s="10" t="s">
        <v>122</v>
      </c>
      <c r="N886" s="93">
        <v>80075593</v>
      </c>
      <c r="Q886" s="10" t="s">
        <v>124</v>
      </c>
      <c r="T886" s="10"/>
      <c r="U886" s="10"/>
      <c r="V886" s="22"/>
      <c r="W886" s="10"/>
      <c r="X886" s="10"/>
      <c r="Y886" s="10"/>
      <c r="Z886" s="93">
        <v>3103065558</v>
      </c>
      <c r="AA886" s="22"/>
      <c r="AI886" s="237">
        <v>1570000</v>
      </c>
      <c r="AT886" s="10"/>
    </row>
    <row r="887" spans="1:107" ht="16.5" customHeight="1">
      <c r="A887" s="193" t="s">
        <v>112</v>
      </c>
      <c r="B887">
        <v>2018</v>
      </c>
      <c r="C887" s="21" t="s">
        <v>6679</v>
      </c>
      <c r="D887" s="140" t="s">
        <v>6680</v>
      </c>
      <c r="E887" s="250" t="s">
        <v>6681</v>
      </c>
      <c r="K887" t="s">
        <v>6682</v>
      </c>
      <c r="T887" s="10"/>
      <c r="U887" s="10"/>
      <c r="V887" s="22"/>
      <c r="W887" s="10"/>
      <c r="X887" s="10"/>
      <c r="Y887" s="10"/>
      <c r="Z887" s="22"/>
      <c r="AA887" s="22"/>
      <c r="AT887" s="10"/>
    </row>
    <row r="888" spans="1:107" ht="16.5" customHeight="1">
      <c r="A888" s="193" t="s">
        <v>138</v>
      </c>
      <c r="B888">
        <v>2018</v>
      </c>
      <c r="T888" s="10"/>
      <c r="U888" s="10"/>
      <c r="V888" s="22"/>
      <c r="W888" s="10"/>
      <c r="X888" s="10"/>
      <c r="Y888" s="10"/>
      <c r="Z888" s="22"/>
      <c r="AA888" s="22"/>
      <c r="AT888" s="10"/>
    </row>
    <row r="889" spans="1:107" ht="16.5" customHeight="1">
      <c r="A889" s="193" t="s">
        <v>151</v>
      </c>
      <c r="B889">
        <v>2018</v>
      </c>
      <c r="T889" s="10"/>
      <c r="U889" s="10"/>
      <c r="V889" s="22"/>
      <c r="W889" s="10"/>
      <c r="X889" s="10"/>
      <c r="Y889" s="10"/>
      <c r="Z889" s="22"/>
      <c r="AA889" s="22"/>
      <c r="AT889" s="10"/>
    </row>
    <row r="890" spans="1:107" ht="16.5" customHeight="1">
      <c r="A890" s="193" t="s">
        <v>162</v>
      </c>
      <c r="B890">
        <v>2018</v>
      </c>
      <c r="T890" s="10"/>
      <c r="U890" s="10"/>
      <c r="V890" s="22"/>
      <c r="W890" s="10"/>
      <c r="X890" s="10"/>
      <c r="Y890" s="10"/>
      <c r="Z890" s="22"/>
      <c r="AA890" s="22"/>
      <c r="AT890" s="10"/>
    </row>
    <row r="891" spans="1:107" ht="16.5" customHeight="1">
      <c r="A891" s="193" t="s">
        <v>171</v>
      </c>
      <c r="B891">
        <v>2018</v>
      </c>
      <c r="T891" s="10"/>
      <c r="U891" s="10"/>
      <c r="V891" s="22"/>
      <c r="W891" s="10"/>
      <c r="X891" s="10"/>
      <c r="Y891" s="10"/>
      <c r="Z891" s="22"/>
      <c r="AA891" s="22"/>
      <c r="AT891" s="10"/>
    </row>
    <row r="892" spans="1:107" ht="16.5" customHeight="1">
      <c r="A892" s="193" t="s">
        <v>182</v>
      </c>
      <c r="B892">
        <v>2018</v>
      </c>
      <c r="T892" s="10"/>
      <c r="U892" s="10"/>
      <c r="V892" s="22"/>
      <c r="W892" s="10"/>
      <c r="X892" s="10"/>
      <c r="Y892" s="10"/>
      <c r="Z892" s="22"/>
      <c r="AA892" s="22"/>
      <c r="AT892" s="10"/>
    </row>
    <row r="893" spans="1:107" ht="16.5" customHeight="1">
      <c r="A893" s="193" t="s">
        <v>193</v>
      </c>
      <c r="B893">
        <v>2018</v>
      </c>
      <c r="T893" s="10"/>
      <c r="U893" s="10"/>
      <c r="V893" s="22"/>
      <c r="W893" s="10"/>
      <c r="X893" s="10"/>
      <c r="Y893" s="10"/>
      <c r="Z893" s="22"/>
      <c r="AA893" s="22"/>
      <c r="AT893" s="10"/>
    </row>
    <row r="894" spans="1:107" ht="16.5" customHeight="1">
      <c r="A894" s="193" t="s">
        <v>206</v>
      </c>
      <c r="B894">
        <v>2018</v>
      </c>
      <c r="T894" s="10"/>
      <c r="U894" s="10"/>
      <c r="V894" s="22"/>
      <c r="W894" s="10"/>
      <c r="X894" s="10"/>
      <c r="Y894" s="10"/>
      <c r="Z894" s="22"/>
      <c r="AA894" s="22"/>
      <c r="AT894" s="10"/>
    </row>
    <row r="895" spans="1:107" ht="16.5" customHeight="1">
      <c r="A895" s="193" t="s">
        <v>218</v>
      </c>
      <c r="B895">
        <v>2018</v>
      </c>
      <c r="T895" s="10"/>
      <c r="U895" s="10"/>
      <c r="V895" s="22"/>
      <c r="W895" s="10"/>
      <c r="X895" s="10"/>
      <c r="Y895" s="10"/>
      <c r="Z895" s="22"/>
      <c r="AA895" s="22"/>
      <c r="AT895" s="10"/>
    </row>
    <row r="896" spans="1:107" ht="16.5" customHeight="1">
      <c r="A896" s="193" t="s">
        <v>229</v>
      </c>
      <c r="B896">
        <v>2018</v>
      </c>
      <c r="T896" s="10"/>
      <c r="U896" s="10"/>
      <c r="V896" s="22"/>
      <c r="W896" s="10"/>
      <c r="X896" s="10"/>
      <c r="Y896" s="10"/>
      <c r="Z896" s="22"/>
      <c r="AA896" s="22"/>
      <c r="AT896" s="10"/>
    </row>
    <row r="897" spans="1:46" ht="16.5" customHeight="1">
      <c r="A897" s="193" t="s">
        <v>242</v>
      </c>
      <c r="B897">
        <v>2018</v>
      </c>
      <c r="T897" s="10"/>
      <c r="U897" s="10"/>
      <c r="V897" s="22"/>
      <c r="W897" s="10"/>
      <c r="X897" s="10"/>
      <c r="Y897" s="10"/>
      <c r="Z897" s="22"/>
      <c r="AA897" s="22"/>
      <c r="AT897" s="10"/>
    </row>
    <row r="898" spans="1:46" ht="16.5" customHeight="1">
      <c r="A898" s="193" t="s">
        <v>254</v>
      </c>
      <c r="B898">
        <v>2018</v>
      </c>
      <c r="T898" s="10"/>
      <c r="U898" s="10"/>
      <c r="V898" s="22"/>
      <c r="W898" s="10"/>
      <c r="X898" s="10"/>
      <c r="Y898" s="10"/>
      <c r="Z898" s="22"/>
      <c r="AA898" s="22"/>
      <c r="AT898" s="10"/>
    </row>
    <row r="899" spans="1:46" ht="16.5" customHeight="1">
      <c r="A899" s="193" t="s">
        <v>265</v>
      </c>
      <c r="B899">
        <v>2018</v>
      </c>
      <c r="T899" s="10"/>
      <c r="U899" s="10"/>
      <c r="V899" s="22"/>
      <c r="W899" s="10"/>
      <c r="X899" s="10"/>
      <c r="Y899" s="10"/>
      <c r="Z899" s="22"/>
      <c r="AA899" s="22"/>
      <c r="AT899" s="10"/>
    </row>
    <row r="900" spans="1:46" ht="16.5" customHeight="1">
      <c r="A900" s="193" t="s">
        <v>279</v>
      </c>
      <c r="B900">
        <v>2018</v>
      </c>
      <c r="T900" s="10"/>
      <c r="U900" s="10"/>
      <c r="V900" s="22"/>
      <c r="W900" s="10"/>
      <c r="X900" s="10"/>
      <c r="Y900" s="10"/>
      <c r="Z900" s="22"/>
      <c r="AA900" s="22"/>
      <c r="AT900" s="10"/>
    </row>
    <row r="901" spans="1:46" ht="16.5" customHeight="1">
      <c r="A901" s="193" t="s">
        <v>294</v>
      </c>
      <c r="B901">
        <v>2018</v>
      </c>
      <c r="T901" s="10"/>
      <c r="U901" s="10"/>
      <c r="V901" s="22"/>
      <c r="W901" s="10"/>
      <c r="X901" s="10"/>
      <c r="Y901" s="10"/>
      <c r="Z901" s="22"/>
      <c r="AA901" s="22"/>
      <c r="AT901" s="10"/>
    </row>
    <row r="902" spans="1:46" ht="16.5" customHeight="1">
      <c r="A902" s="193" t="s">
        <v>299</v>
      </c>
      <c r="B902">
        <v>2018</v>
      </c>
      <c r="T902" s="10"/>
      <c r="U902" s="10"/>
      <c r="V902" s="22"/>
      <c r="W902" s="10"/>
      <c r="X902" s="10"/>
      <c r="Y902" s="10"/>
      <c r="Z902" s="22"/>
      <c r="AA902" s="22"/>
      <c r="AT902" s="10"/>
    </row>
    <row r="903" spans="1:46" ht="16.5" customHeight="1">
      <c r="A903" s="193" t="s">
        <v>304</v>
      </c>
      <c r="B903">
        <v>2018</v>
      </c>
      <c r="T903" s="10"/>
      <c r="U903" s="10"/>
      <c r="V903" s="22"/>
      <c r="W903" s="10"/>
      <c r="X903" s="10"/>
      <c r="Y903" s="10"/>
      <c r="Z903" s="22"/>
      <c r="AA903" s="22"/>
      <c r="AT903" s="10"/>
    </row>
    <row r="904" spans="1:46" ht="16.5" customHeight="1">
      <c r="A904" s="193" t="s">
        <v>310</v>
      </c>
      <c r="B904">
        <v>2018</v>
      </c>
      <c r="T904" s="10"/>
      <c r="U904" s="10"/>
      <c r="V904" s="22"/>
      <c r="W904" s="10"/>
      <c r="X904" s="10"/>
      <c r="Y904" s="10"/>
      <c r="Z904" s="22"/>
      <c r="AA904" s="22"/>
      <c r="AT904" s="10"/>
    </row>
    <row r="905" spans="1:46" ht="16.5" customHeight="1">
      <c r="A905" s="193" t="s">
        <v>317</v>
      </c>
      <c r="B905">
        <v>2018</v>
      </c>
      <c r="T905" s="10"/>
      <c r="U905" s="10"/>
      <c r="V905" s="22"/>
      <c r="W905" s="10"/>
      <c r="X905" s="10"/>
      <c r="Y905" s="10"/>
      <c r="Z905" s="22"/>
      <c r="AA905" s="22"/>
      <c r="AT905" s="10"/>
    </row>
    <row r="906" spans="1:46" ht="16.5" customHeight="1">
      <c r="A906" s="193" t="s">
        <v>323</v>
      </c>
      <c r="B906">
        <v>2018</v>
      </c>
      <c r="T906" s="10"/>
      <c r="U906" s="10"/>
      <c r="V906" s="22"/>
      <c r="W906" s="10"/>
      <c r="X906" s="10"/>
      <c r="Y906" s="10"/>
      <c r="Z906" s="22"/>
      <c r="AA906" s="22"/>
      <c r="AT906" s="10"/>
    </row>
    <row r="907" spans="1:46" ht="16.5" customHeight="1">
      <c r="A907" s="193" t="s">
        <v>330</v>
      </c>
      <c r="B907">
        <v>2018</v>
      </c>
      <c r="T907" s="10"/>
      <c r="U907" s="10"/>
      <c r="V907" s="22"/>
      <c r="W907" s="10"/>
      <c r="X907" s="10"/>
      <c r="Y907" s="10"/>
      <c r="Z907" s="22"/>
      <c r="AA907" s="22"/>
      <c r="AT907" s="10"/>
    </row>
    <row r="908" spans="1:46" ht="16.5" customHeight="1">
      <c r="A908" s="193" t="s">
        <v>336</v>
      </c>
      <c r="B908">
        <v>2018</v>
      </c>
      <c r="T908" s="10"/>
      <c r="U908" s="10"/>
      <c r="V908" s="22"/>
      <c r="W908" s="10"/>
      <c r="X908" s="10"/>
      <c r="Y908" s="10"/>
      <c r="Z908" s="22"/>
      <c r="AA908" s="22"/>
      <c r="AT908" s="10"/>
    </row>
    <row r="909" spans="1:46" ht="16.5" customHeight="1">
      <c r="A909" s="193" t="s">
        <v>343</v>
      </c>
      <c r="B909">
        <v>2018</v>
      </c>
      <c r="T909" s="10"/>
      <c r="U909" s="10"/>
      <c r="V909" s="22"/>
      <c r="W909" s="10"/>
      <c r="X909" s="10"/>
      <c r="Y909" s="10"/>
      <c r="Z909" s="22"/>
      <c r="AA909" s="22"/>
      <c r="AT909" s="10"/>
    </row>
    <row r="910" spans="1:46" ht="16.5" customHeight="1">
      <c r="A910" s="193" t="s">
        <v>350</v>
      </c>
      <c r="B910">
        <v>2018</v>
      </c>
      <c r="T910" s="10"/>
      <c r="U910" s="10"/>
      <c r="V910" s="22"/>
      <c r="W910" s="10"/>
      <c r="X910" s="10"/>
      <c r="Y910" s="10"/>
      <c r="Z910" s="22"/>
      <c r="AA910" s="22"/>
      <c r="AT910" s="10"/>
    </row>
    <row r="911" spans="1:46" ht="16.5" customHeight="1">
      <c r="A911" s="193" t="s">
        <v>357</v>
      </c>
      <c r="B911">
        <v>2018</v>
      </c>
      <c r="T911" s="10"/>
      <c r="U911" s="10"/>
      <c r="V911" s="22"/>
      <c r="W911" s="10"/>
      <c r="X911" s="10"/>
      <c r="Y911" s="10"/>
      <c r="Z911" s="22"/>
      <c r="AA911" s="22"/>
      <c r="AT911" s="10"/>
    </row>
    <row r="912" spans="1:46" ht="16.5" customHeight="1">
      <c r="A912" s="193" t="s">
        <v>368</v>
      </c>
      <c r="B912">
        <v>2018</v>
      </c>
      <c r="T912" s="10"/>
      <c r="U912" s="10"/>
      <c r="V912" s="22"/>
      <c r="W912" s="10"/>
      <c r="X912" s="10"/>
      <c r="Y912" s="10"/>
      <c r="Z912" s="22"/>
      <c r="AA912" s="22"/>
      <c r="AT912" s="10"/>
    </row>
    <row r="913" spans="1:46" ht="16.5" customHeight="1">
      <c r="A913" s="193" t="s">
        <v>375</v>
      </c>
      <c r="B913">
        <v>2018</v>
      </c>
      <c r="T913" s="10"/>
      <c r="U913" s="10"/>
      <c r="V913" s="22"/>
      <c r="W913" s="10"/>
      <c r="X913" s="10"/>
      <c r="Y913" s="10"/>
      <c r="Z913" s="22"/>
      <c r="AA913" s="22"/>
      <c r="AT913" s="10"/>
    </row>
    <row r="914" spans="1:46" ht="16.5" customHeight="1">
      <c r="A914" s="193" t="s">
        <v>383</v>
      </c>
      <c r="B914">
        <v>2018</v>
      </c>
      <c r="T914" s="10"/>
      <c r="U914" s="10"/>
      <c r="V914" s="22"/>
      <c r="W914" s="10"/>
      <c r="X914" s="10"/>
      <c r="Y914" s="10"/>
      <c r="Z914" s="22"/>
      <c r="AA914" s="22"/>
      <c r="AT914" s="10"/>
    </row>
    <row r="915" spans="1:46" ht="16.5" customHeight="1">
      <c r="A915" s="193" t="s">
        <v>389</v>
      </c>
      <c r="B915">
        <v>2018</v>
      </c>
      <c r="T915" s="10"/>
      <c r="U915" s="10"/>
      <c r="V915" s="22"/>
      <c r="W915" s="10"/>
      <c r="X915" s="10"/>
      <c r="Y915" s="10"/>
      <c r="Z915" s="22"/>
      <c r="AA915" s="22"/>
      <c r="AT915" s="10"/>
    </row>
    <row r="916" spans="1:46" ht="16.5" customHeight="1">
      <c r="A916" s="193" t="s">
        <v>395</v>
      </c>
      <c r="B916">
        <v>2018</v>
      </c>
      <c r="T916" s="10"/>
      <c r="U916" s="10"/>
      <c r="V916" s="22"/>
      <c r="W916" s="10"/>
      <c r="X916" s="10"/>
      <c r="Y916" s="10"/>
      <c r="Z916" s="22"/>
      <c r="AA916" s="22"/>
      <c r="AT916" s="10"/>
    </row>
    <row r="917" spans="1:46" ht="16.5" customHeight="1">
      <c r="A917" s="193" t="s">
        <v>402</v>
      </c>
      <c r="B917">
        <v>2018</v>
      </c>
      <c r="T917" s="10"/>
      <c r="U917" s="10"/>
      <c r="V917" s="22"/>
      <c r="W917" s="10"/>
      <c r="X917" s="10"/>
      <c r="Y917" s="10"/>
      <c r="Z917" s="22"/>
      <c r="AA917" s="22"/>
      <c r="AT917" s="10"/>
    </row>
    <row r="918" spans="1:46" ht="16.5" customHeight="1">
      <c r="A918" s="193" t="s">
        <v>408</v>
      </c>
      <c r="B918">
        <v>2018</v>
      </c>
      <c r="T918" s="10"/>
      <c r="U918" s="10"/>
      <c r="V918" s="22"/>
      <c r="W918" s="10"/>
      <c r="X918" s="10"/>
      <c r="Y918" s="10"/>
      <c r="Z918" s="22"/>
      <c r="AA918" s="22"/>
      <c r="AT918" s="10"/>
    </row>
    <row r="919" spans="1:46" ht="16.5" customHeight="1">
      <c r="A919" s="193" t="s">
        <v>415</v>
      </c>
      <c r="B919">
        <v>2018</v>
      </c>
      <c r="T919" s="10"/>
      <c r="U919" s="10"/>
      <c r="V919" s="22"/>
      <c r="W919" s="10"/>
      <c r="X919" s="10"/>
      <c r="Y919" s="10"/>
      <c r="Z919" s="22"/>
      <c r="AA919" s="22"/>
      <c r="AT919" s="10"/>
    </row>
    <row r="920" spans="1:46" ht="16.5" customHeight="1">
      <c r="A920" s="193" t="s">
        <v>423</v>
      </c>
      <c r="B920">
        <v>2018</v>
      </c>
      <c r="T920" s="10"/>
      <c r="U920" s="10"/>
      <c r="V920" s="22"/>
      <c r="W920" s="10"/>
      <c r="X920" s="10"/>
      <c r="Y920" s="10"/>
      <c r="Z920" s="22"/>
      <c r="AA920" s="22"/>
      <c r="AT920" s="10"/>
    </row>
    <row r="921" spans="1:46" ht="16.5" customHeight="1">
      <c r="A921" s="193" t="s">
        <v>437</v>
      </c>
      <c r="B921">
        <v>2018</v>
      </c>
      <c r="T921" s="10"/>
      <c r="U921" s="10"/>
      <c r="V921" s="22"/>
      <c r="W921" s="10"/>
      <c r="X921" s="10"/>
      <c r="Y921" s="10"/>
      <c r="Z921" s="22"/>
      <c r="AA921" s="22"/>
      <c r="AT921" s="10"/>
    </row>
    <row r="922" spans="1:46" ht="16.5" customHeight="1">
      <c r="A922" s="193" t="s">
        <v>449</v>
      </c>
      <c r="B922">
        <v>2018</v>
      </c>
      <c r="T922" s="10"/>
      <c r="U922" s="10"/>
      <c r="V922" s="22"/>
      <c r="W922" s="10"/>
      <c r="X922" s="10"/>
      <c r="Y922" s="10"/>
      <c r="Z922" s="22"/>
      <c r="AA922" s="22"/>
      <c r="AT922" s="10"/>
    </row>
    <row r="923" spans="1:46" ht="16.5" customHeight="1">
      <c r="A923" s="193" t="s">
        <v>460</v>
      </c>
      <c r="B923">
        <v>2018</v>
      </c>
      <c r="T923" s="10"/>
      <c r="U923" s="10"/>
      <c r="V923" s="22"/>
      <c r="W923" s="10"/>
      <c r="X923" s="10"/>
      <c r="Y923" s="10"/>
      <c r="Z923" s="22"/>
      <c r="AA923" s="22"/>
      <c r="AT923" s="10"/>
    </row>
    <row r="924" spans="1:46" ht="16.5" customHeight="1">
      <c r="A924" s="193" t="s">
        <v>475</v>
      </c>
      <c r="B924">
        <v>2018</v>
      </c>
      <c r="T924" s="10"/>
      <c r="U924" s="10"/>
      <c r="V924" s="22"/>
      <c r="W924" s="10"/>
      <c r="X924" s="10"/>
      <c r="Y924" s="10"/>
      <c r="Z924" s="22"/>
      <c r="AA924" s="22"/>
      <c r="AT924" s="10"/>
    </row>
    <row r="925" spans="1:46" ht="16.5" customHeight="1">
      <c r="A925" s="193" t="s">
        <v>488</v>
      </c>
      <c r="B925">
        <v>2018</v>
      </c>
      <c r="T925" s="10"/>
      <c r="U925" s="10"/>
      <c r="V925" s="22"/>
      <c r="W925" s="10"/>
      <c r="X925" s="10"/>
      <c r="Y925" s="10"/>
      <c r="Z925" s="22"/>
      <c r="AA925" s="22"/>
      <c r="AT925" s="10"/>
    </row>
    <row r="926" spans="1:46" ht="16.5" customHeight="1">
      <c r="A926" s="193" t="s">
        <v>498</v>
      </c>
      <c r="B926">
        <v>2018</v>
      </c>
      <c r="T926" s="10"/>
      <c r="U926" s="10"/>
      <c r="V926" s="22"/>
      <c r="W926" s="10"/>
      <c r="X926" s="10"/>
      <c r="Y926" s="10"/>
      <c r="Z926" s="22"/>
      <c r="AA926" s="22"/>
      <c r="AT926" s="10"/>
    </row>
    <row r="927" spans="1:46" ht="16.5" customHeight="1">
      <c r="A927" s="193" t="s">
        <v>513</v>
      </c>
      <c r="B927">
        <v>2018</v>
      </c>
      <c r="T927" s="10"/>
      <c r="U927" s="10"/>
      <c r="V927" s="22"/>
      <c r="W927" s="10"/>
      <c r="X927" s="10"/>
      <c r="Y927" s="10"/>
      <c r="Z927" s="22"/>
      <c r="AA927" s="22"/>
      <c r="AT927" s="10"/>
    </row>
    <row r="928" spans="1:46" ht="16.5" customHeight="1">
      <c r="A928" s="193" t="s">
        <v>520</v>
      </c>
      <c r="B928">
        <v>2018</v>
      </c>
      <c r="T928" s="10"/>
      <c r="U928" s="10"/>
      <c r="V928" s="22"/>
      <c r="W928" s="10"/>
      <c r="X928" s="10"/>
      <c r="Y928" s="10"/>
      <c r="Z928" s="22"/>
      <c r="AA928" s="22"/>
      <c r="AT928" s="10"/>
    </row>
    <row r="929" spans="1:46" ht="16.5" customHeight="1">
      <c r="A929" s="193" t="s">
        <v>527</v>
      </c>
      <c r="B929">
        <v>2018</v>
      </c>
      <c r="T929" s="10"/>
      <c r="U929" s="10"/>
      <c r="V929" s="22"/>
      <c r="W929" s="10"/>
      <c r="X929" s="10"/>
      <c r="Y929" s="10"/>
      <c r="Z929" s="22"/>
      <c r="AA929" s="22"/>
      <c r="AT929" s="10"/>
    </row>
    <row r="930" spans="1:46" ht="16.5" customHeight="1">
      <c r="A930" s="193" t="s">
        <v>540</v>
      </c>
      <c r="B930">
        <v>2018</v>
      </c>
      <c r="T930" s="10"/>
      <c r="U930" s="10"/>
      <c r="V930" s="22"/>
      <c r="W930" s="10"/>
      <c r="X930" s="10"/>
      <c r="Y930" s="10"/>
      <c r="Z930" s="22"/>
      <c r="AA930" s="22"/>
      <c r="AT930" s="10"/>
    </row>
    <row r="931" spans="1:46" ht="16.5" customHeight="1">
      <c r="A931" s="193" t="s">
        <v>550</v>
      </c>
      <c r="B931">
        <v>2018</v>
      </c>
      <c r="T931" s="10"/>
      <c r="U931" s="10"/>
      <c r="V931" s="22"/>
      <c r="W931" s="10"/>
      <c r="X931" s="10"/>
      <c r="Y931" s="10"/>
      <c r="Z931" s="22"/>
      <c r="AA931" s="22"/>
      <c r="AT931" s="10"/>
    </row>
    <row r="932" spans="1:46" ht="16.5" customHeight="1">
      <c r="A932" s="193" t="s">
        <v>562</v>
      </c>
      <c r="B932">
        <v>2018</v>
      </c>
      <c r="T932" s="10"/>
      <c r="U932" s="10"/>
      <c r="V932" s="22"/>
      <c r="W932" s="10"/>
      <c r="X932" s="10"/>
      <c r="Y932" s="10"/>
      <c r="Z932" s="22"/>
      <c r="AA932" s="22"/>
      <c r="AT932" s="10"/>
    </row>
    <row r="933" spans="1:46" ht="16.5" customHeight="1">
      <c r="A933" s="193" t="s">
        <v>573</v>
      </c>
      <c r="B933">
        <v>2018</v>
      </c>
      <c r="T933" s="10"/>
      <c r="U933" s="10"/>
      <c r="V933" s="22"/>
      <c r="W933" s="10"/>
      <c r="X933" s="10"/>
      <c r="Y933" s="10"/>
      <c r="Z933" s="22"/>
      <c r="AA933" s="22"/>
      <c r="AT933" s="10"/>
    </row>
    <row r="934" spans="1:46" ht="16.5" customHeight="1">
      <c r="A934" s="193" t="s">
        <v>579</v>
      </c>
      <c r="B934">
        <v>2018</v>
      </c>
      <c r="T934" s="10"/>
      <c r="U934" s="10"/>
      <c r="V934" s="22"/>
      <c r="W934" s="10"/>
      <c r="X934" s="10"/>
      <c r="Y934" s="10"/>
      <c r="Z934" s="22"/>
      <c r="AA934" s="22"/>
      <c r="AT934" s="10"/>
    </row>
    <row r="935" spans="1:46" ht="16.5" customHeight="1">
      <c r="A935" s="193" t="s">
        <v>585</v>
      </c>
      <c r="B935">
        <v>2018</v>
      </c>
      <c r="T935" s="10"/>
      <c r="U935" s="10"/>
      <c r="V935" s="22"/>
      <c r="W935" s="10"/>
      <c r="X935" s="10"/>
      <c r="Y935" s="10"/>
      <c r="Z935" s="22"/>
      <c r="AA935" s="22"/>
      <c r="AT935" s="10"/>
    </row>
    <row r="936" spans="1:46" ht="16.5" customHeight="1">
      <c r="A936" s="193" t="s">
        <v>591</v>
      </c>
      <c r="B936">
        <v>2018</v>
      </c>
      <c r="T936" s="10"/>
      <c r="U936" s="10"/>
      <c r="V936" s="22"/>
      <c r="W936" s="10"/>
      <c r="X936" s="10"/>
      <c r="Y936" s="10"/>
      <c r="Z936" s="22"/>
      <c r="AA936" s="22"/>
      <c r="AT936" s="10"/>
    </row>
    <row r="937" spans="1:46" ht="16.5" customHeight="1">
      <c r="A937" s="193" t="s">
        <v>599</v>
      </c>
      <c r="B937">
        <v>2018</v>
      </c>
      <c r="T937" s="10"/>
      <c r="U937" s="10"/>
      <c r="V937" s="22"/>
      <c r="W937" s="10"/>
      <c r="X937" s="10"/>
      <c r="Y937" s="10"/>
      <c r="Z937" s="22"/>
      <c r="AA937" s="22"/>
      <c r="AT937" s="10"/>
    </row>
    <row r="938" spans="1:46" ht="16.5" customHeight="1">
      <c r="A938" s="193" t="s">
        <v>606</v>
      </c>
      <c r="B938">
        <v>2018</v>
      </c>
      <c r="T938" s="10"/>
      <c r="U938" s="10"/>
      <c r="V938" s="22"/>
      <c r="W938" s="10"/>
      <c r="X938" s="10"/>
      <c r="Y938" s="10"/>
      <c r="Z938" s="22"/>
      <c r="AA938" s="22"/>
      <c r="AT938" s="10"/>
    </row>
    <row r="939" spans="1:46" ht="16.5" customHeight="1">
      <c r="A939" s="193" t="s">
        <v>612</v>
      </c>
      <c r="B939">
        <v>2018</v>
      </c>
      <c r="T939" s="10"/>
      <c r="U939" s="10"/>
      <c r="V939" s="22"/>
      <c r="W939" s="10"/>
      <c r="X939" s="10"/>
      <c r="Y939" s="10"/>
      <c r="Z939" s="22"/>
      <c r="AA939" s="22"/>
      <c r="AT939" s="10"/>
    </row>
    <row r="940" spans="1:46" ht="16.5" customHeight="1">
      <c r="A940" s="193" t="s">
        <v>618</v>
      </c>
      <c r="B940">
        <v>2018</v>
      </c>
      <c r="T940" s="10"/>
      <c r="U940" s="10"/>
      <c r="V940" s="22"/>
      <c r="W940" s="10"/>
      <c r="X940" s="10"/>
      <c r="Y940" s="10"/>
      <c r="Z940" s="22"/>
      <c r="AA940" s="22"/>
      <c r="AT940" s="10"/>
    </row>
    <row r="941" spans="1:46" ht="16.5" customHeight="1">
      <c r="A941" s="193" t="s">
        <v>624</v>
      </c>
      <c r="B941">
        <v>2018</v>
      </c>
      <c r="T941" s="10"/>
      <c r="U941" s="10"/>
      <c r="V941" s="22"/>
      <c r="W941" s="10"/>
      <c r="X941" s="10"/>
      <c r="Y941" s="10"/>
      <c r="Z941" s="22"/>
      <c r="AA941" s="22"/>
      <c r="AT941" s="10"/>
    </row>
    <row r="942" spans="1:46" ht="16.5" customHeight="1">
      <c r="A942" s="193" t="s">
        <v>635</v>
      </c>
      <c r="B942">
        <v>2018</v>
      </c>
      <c r="T942" s="10"/>
      <c r="U942" s="10"/>
      <c r="V942" s="22"/>
      <c r="W942" s="10"/>
      <c r="X942" s="10"/>
      <c r="Y942" s="10"/>
      <c r="Z942" s="22"/>
      <c r="AA942" s="22"/>
      <c r="AT942" s="10"/>
    </row>
    <row r="943" spans="1:46" ht="16.5" customHeight="1">
      <c r="A943" s="193" t="s">
        <v>649</v>
      </c>
      <c r="B943">
        <v>2018</v>
      </c>
      <c r="T943" s="10"/>
      <c r="U943" s="10"/>
      <c r="V943" s="22"/>
      <c r="W943" s="10"/>
      <c r="X943" s="10"/>
      <c r="Y943" s="10"/>
      <c r="Z943" s="22"/>
      <c r="AA943" s="22"/>
      <c r="AT943" s="10"/>
    </row>
    <row r="944" spans="1:46" ht="16.5" customHeight="1">
      <c r="A944" s="193" t="s">
        <v>661</v>
      </c>
      <c r="B944">
        <v>2018</v>
      </c>
      <c r="T944" s="10"/>
      <c r="U944" s="10"/>
      <c r="V944" s="22"/>
      <c r="W944" s="10"/>
      <c r="X944" s="10"/>
      <c r="Y944" s="10"/>
      <c r="Z944" s="22"/>
      <c r="AA944" s="22"/>
      <c r="AT944" s="10"/>
    </row>
    <row r="945" spans="1:46" ht="16.5" customHeight="1">
      <c r="A945" s="193" t="s">
        <v>672</v>
      </c>
      <c r="B945">
        <v>2018</v>
      </c>
      <c r="T945" s="10"/>
      <c r="U945" s="10"/>
      <c r="V945" s="22"/>
      <c r="W945" s="10"/>
      <c r="X945" s="10"/>
      <c r="Y945" s="10"/>
      <c r="Z945" s="22"/>
      <c r="AA945" s="22"/>
      <c r="AT945" s="10"/>
    </row>
    <row r="946" spans="1:46" ht="16.5" customHeight="1">
      <c r="A946" s="193" t="s">
        <v>681</v>
      </c>
      <c r="B946">
        <v>2018</v>
      </c>
      <c r="T946" s="10"/>
      <c r="U946" s="10"/>
      <c r="V946" s="22"/>
      <c r="W946" s="10"/>
      <c r="X946" s="10"/>
      <c r="Y946" s="10"/>
      <c r="Z946" s="22"/>
      <c r="AA946" s="22"/>
      <c r="AT946" s="10"/>
    </row>
    <row r="947" spans="1:46" ht="16.5" customHeight="1">
      <c r="A947" s="193" t="s">
        <v>692</v>
      </c>
      <c r="B947">
        <v>2018</v>
      </c>
      <c r="T947" s="10"/>
      <c r="U947" s="10"/>
      <c r="V947" s="22"/>
      <c r="W947" s="10"/>
      <c r="X947" s="10"/>
      <c r="Y947" s="10"/>
      <c r="Z947" s="22"/>
      <c r="AA947" s="22"/>
      <c r="AT947" s="10"/>
    </row>
    <row r="948" spans="1:46" ht="16.5" customHeight="1">
      <c r="A948" s="193" t="s">
        <v>702</v>
      </c>
      <c r="B948">
        <v>2018</v>
      </c>
      <c r="T948" s="10"/>
      <c r="U948" s="10"/>
      <c r="V948" s="22"/>
      <c r="W948" s="10"/>
      <c r="X948" s="10"/>
      <c r="Y948" s="10"/>
      <c r="Z948" s="22"/>
      <c r="AA948" s="22"/>
      <c r="AT948" s="10"/>
    </row>
    <row r="949" spans="1:46" ht="16.5" customHeight="1">
      <c r="A949" s="193" t="s">
        <v>717</v>
      </c>
      <c r="B949">
        <v>2018</v>
      </c>
      <c r="T949" s="10"/>
      <c r="U949" s="10"/>
      <c r="V949" s="22"/>
      <c r="W949" s="10"/>
      <c r="X949" s="10"/>
      <c r="Y949" s="10"/>
      <c r="Z949" s="22"/>
      <c r="AA949" s="22"/>
      <c r="AT949" s="10"/>
    </row>
    <row r="950" spans="1:46" ht="16.5" customHeight="1">
      <c r="A950" s="193" t="s">
        <v>727</v>
      </c>
      <c r="B950">
        <v>2018</v>
      </c>
      <c r="T950" s="10"/>
      <c r="U950" s="10"/>
      <c r="V950" s="22"/>
      <c r="W950" s="10"/>
      <c r="X950" s="10"/>
      <c r="Y950" s="10"/>
      <c r="Z950" s="22"/>
      <c r="AA950" s="22"/>
      <c r="AT950" s="10"/>
    </row>
    <row r="951" spans="1:46" ht="16.5" customHeight="1">
      <c r="A951" s="193" t="s">
        <v>739</v>
      </c>
      <c r="B951">
        <v>2018</v>
      </c>
      <c r="T951" s="10"/>
      <c r="U951" s="10"/>
      <c r="V951" s="22"/>
      <c r="W951" s="10"/>
      <c r="X951" s="10"/>
      <c r="Y951" s="10"/>
      <c r="Z951" s="22"/>
      <c r="AA951" s="22"/>
      <c r="AT951" s="10"/>
    </row>
    <row r="952" spans="1:46" ht="16.5" customHeight="1">
      <c r="A952" s="193" t="s">
        <v>747</v>
      </c>
      <c r="B952">
        <v>2018</v>
      </c>
      <c r="T952" s="10"/>
      <c r="U952" s="10"/>
      <c r="V952" s="22"/>
      <c r="W952" s="10"/>
      <c r="X952" s="10"/>
      <c r="Y952" s="10"/>
      <c r="Z952" s="22"/>
      <c r="AA952" s="22"/>
      <c r="AT952" s="10"/>
    </row>
    <row r="953" spans="1:46" ht="16.5" customHeight="1">
      <c r="A953" s="193" t="s">
        <v>756</v>
      </c>
      <c r="B953">
        <v>2018</v>
      </c>
      <c r="T953" s="10"/>
      <c r="U953" s="10"/>
      <c r="V953" s="22"/>
      <c r="W953" s="10"/>
      <c r="X953" s="10"/>
      <c r="Y953" s="10"/>
      <c r="Z953" s="22"/>
      <c r="AA953" s="22"/>
      <c r="AT953" s="10"/>
    </row>
    <row r="954" spans="1:46" ht="16.5" customHeight="1">
      <c r="A954" s="193" t="s">
        <v>765</v>
      </c>
      <c r="B954">
        <v>2018</v>
      </c>
      <c r="T954" s="10"/>
      <c r="U954" s="10"/>
      <c r="V954" s="22"/>
      <c r="W954" s="10"/>
      <c r="X954" s="10"/>
      <c r="Y954" s="10"/>
      <c r="Z954" s="22"/>
      <c r="AA954" s="22"/>
      <c r="AT954" s="10"/>
    </row>
    <row r="955" spans="1:46" ht="16.5" customHeight="1">
      <c r="A955" s="193" t="s">
        <v>781</v>
      </c>
      <c r="B955">
        <v>2018</v>
      </c>
      <c r="T955" s="10"/>
      <c r="U955" s="10"/>
      <c r="V955" s="22"/>
      <c r="W955" s="10"/>
      <c r="X955" s="10"/>
      <c r="Y955" s="10"/>
      <c r="Z955" s="22"/>
      <c r="AA955" s="22"/>
      <c r="AT955" s="10"/>
    </row>
    <row r="956" spans="1:46" ht="16.5" customHeight="1">
      <c r="A956" s="193" t="s">
        <v>795</v>
      </c>
      <c r="B956">
        <v>2018</v>
      </c>
      <c r="T956" s="10"/>
      <c r="U956" s="10"/>
      <c r="V956" s="22"/>
      <c r="W956" s="10"/>
      <c r="X956" s="10"/>
      <c r="Y956" s="10"/>
      <c r="Z956" s="22"/>
      <c r="AA956" s="22"/>
      <c r="AT956" s="10"/>
    </row>
    <row r="957" spans="1:46" ht="16.5" customHeight="1">
      <c r="A957" s="193" t="s">
        <v>808</v>
      </c>
      <c r="B957">
        <v>2018</v>
      </c>
      <c r="T957" s="10"/>
      <c r="U957" s="10"/>
      <c r="V957" s="22"/>
      <c r="W957" s="10"/>
      <c r="X957" s="10"/>
      <c r="Y957" s="10"/>
      <c r="Z957" s="22"/>
      <c r="AA957" s="22"/>
      <c r="AT957" s="10"/>
    </row>
    <row r="958" spans="1:46" ht="16.5" customHeight="1">
      <c r="A958" s="193" t="s">
        <v>819</v>
      </c>
      <c r="B958">
        <v>2018</v>
      </c>
      <c r="T958" s="10"/>
      <c r="U958" s="10"/>
      <c r="V958" s="22"/>
      <c r="W958" s="10"/>
      <c r="X958" s="10"/>
      <c r="Y958" s="10"/>
      <c r="Z958" s="22"/>
      <c r="AA958" s="22"/>
      <c r="AT958" s="10"/>
    </row>
    <row r="959" spans="1:46" ht="16.5" customHeight="1">
      <c r="A959" s="193" t="s">
        <v>831</v>
      </c>
      <c r="B959">
        <v>2018</v>
      </c>
      <c r="T959" s="10"/>
      <c r="U959" s="10"/>
      <c r="V959" s="22"/>
      <c r="W959" s="10"/>
      <c r="X959" s="10"/>
      <c r="Y959" s="10"/>
      <c r="Z959" s="22"/>
      <c r="AA959" s="22"/>
      <c r="AT959" s="10"/>
    </row>
    <row r="960" spans="1:46" ht="16.5" customHeight="1">
      <c r="A960" s="193" t="s">
        <v>839</v>
      </c>
      <c r="B960">
        <v>2018</v>
      </c>
      <c r="T960" s="10"/>
      <c r="U960" s="10"/>
      <c r="V960" s="22"/>
      <c r="W960" s="10"/>
      <c r="X960" s="10"/>
      <c r="Y960" s="10"/>
      <c r="Z960" s="22"/>
      <c r="AA960" s="22"/>
      <c r="AT960" s="10"/>
    </row>
    <row r="961" spans="1:46" ht="16.5" customHeight="1">
      <c r="A961" s="193" t="s">
        <v>849</v>
      </c>
      <c r="B961">
        <v>2018</v>
      </c>
      <c r="T961" s="10"/>
      <c r="U961" s="10"/>
      <c r="V961" s="22"/>
      <c r="W961" s="10"/>
      <c r="X961" s="10"/>
      <c r="Y961" s="10"/>
      <c r="Z961" s="22"/>
      <c r="AA961" s="22"/>
      <c r="AT961" s="10"/>
    </row>
    <row r="962" spans="1:46" ht="16.5" customHeight="1">
      <c r="A962" s="193" t="s">
        <v>859</v>
      </c>
      <c r="B962">
        <v>2018</v>
      </c>
      <c r="T962" s="10"/>
      <c r="U962" s="10"/>
      <c r="V962" s="22"/>
      <c r="W962" s="10"/>
      <c r="X962" s="10"/>
      <c r="Y962" s="10"/>
      <c r="Z962" s="22"/>
      <c r="AA962" s="22"/>
      <c r="AT962" s="10"/>
    </row>
    <row r="963" spans="1:46" ht="16.5" customHeight="1">
      <c r="A963" s="193" t="s">
        <v>869</v>
      </c>
      <c r="B963">
        <v>2018</v>
      </c>
      <c r="T963" s="10"/>
      <c r="U963" s="10"/>
      <c r="V963" s="22"/>
      <c r="W963" s="10"/>
      <c r="X963" s="10"/>
      <c r="Y963" s="10"/>
      <c r="Z963" s="22"/>
      <c r="AA963" s="22"/>
      <c r="AT963" s="10"/>
    </row>
    <row r="964" spans="1:46" ht="16.5" customHeight="1">
      <c r="A964" s="193" t="s">
        <v>879</v>
      </c>
      <c r="B964">
        <v>2018</v>
      </c>
      <c r="T964" s="10"/>
      <c r="U964" s="10"/>
      <c r="V964" s="22"/>
      <c r="W964" s="10"/>
      <c r="X964" s="10"/>
      <c r="Y964" s="10"/>
      <c r="Z964" s="22"/>
      <c r="AA964" s="22"/>
      <c r="AT964" s="10"/>
    </row>
    <row r="965" spans="1:46" ht="16.5" customHeight="1">
      <c r="A965" s="193" t="s">
        <v>891</v>
      </c>
      <c r="B965">
        <v>2018</v>
      </c>
      <c r="T965" s="10"/>
      <c r="U965" s="10"/>
      <c r="V965" s="22"/>
      <c r="W965" s="10"/>
      <c r="X965" s="10"/>
      <c r="Y965" s="10"/>
      <c r="Z965" s="22"/>
      <c r="AA965" s="22"/>
      <c r="AT965" s="10"/>
    </row>
    <row r="966" spans="1:46" ht="16.5" customHeight="1">
      <c r="A966" s="193" t="s">
        <v>900</v>
      </c>
      <c r="B966">
        <v>2018</v>
      </c>
      <c r="T966" s="10"/>
      <c r="U966" s="10"/>
      <c r="V966" s="22"/>
      <c r="W966" s="10"/>
      <c r="X966" s="10"/>
      <c r="Y966" s="10"/>
      <c r="Z966" s="22"/>
      <c r="AA966" s="22"/>
      <c r="AT966" s="10"/>
    </row>
    <row r="967" spans="1:46" ht="16.5" customHeight="1">
      <c r="A967" s="193" t="s">
        <v>911</v>
      </c>
      <c r="B967">
        <v>2018</v>
      </c>
      <c r="T967" s="10"/>
      <c r="U967" s="10"/>
      <c r="V967" s="22"/>
      <c r="W967" s="10"/>
      <c r="X967" s="10"/>
      <c r="Y967" s="10"/>
      <c r="Z967" s="22"/>
      <c r="AA967" s="22"/>
      <c r="AT967" s="10"/>
    </row>
    <row r="968" spans="1:46" ht="16.5" customHeight="1">
      <c r="A968" s="193" t="s">
        <v>923</v>
      </c>
      <c r="B968">
        <v>2018</v>
      </c>
      <c r="T968" s="10"/>
      <c r="U968" s="10"/>
      <c r="V968" s="22"/>
      <c r="W968" s="10"/>
      <c r="X968" s="10"/>
      <c r="Y968" s="10"/>
      <c r="Z968" s="22"/>
      <c r="AA968" s="22"/>
      <c r="AT968" s="10"/>
    </row>
    <row r="969" spans="1:46" ht="16.5" customHeight="1">
      <c r="A969" s="193" t="s">
        <v>936</v>
      </c>
      <c r="B969">
        <v>2018</v>
      </c>
      <c r="T969" s="10"/>
      <c r="U969" s="10"/>
      <c r="V969" s="22"/>
      <c r="W969" s="10"/>
      <c r="X969" s="10"/>
      <c r="Y969" s="10"/>
      <c r="Z969" s="22"/>
      <c r="AA969" s="22"/>
      <c r="AT969" s="10"/>
    </row>
    <row r="970" spans="1:46" ht="16.5" customHeight="1">
      <c r="A970" s="193" t="s">
        <v>948</v>
      </c>
      <c r="B970">
        <v>2018</v>
      </c>
      <c r="T970" s="10"/>
      <c r="U970" s="10"/>
      <c r="V970" s="22"/>
      <c r="W970" s="10"/>
      <c r="X970" s="10"/>
      <c r="Y970" s="10"/>
      <c r="Z970" s="22"/>
      <c r="AA970" s="22"/>
      <c r="AT970" s="10"/>
    </row>
    <row r="971" spans="1:46" ht="16.5" customHeight="1">
      <c r="A971" s="193" t="s">
        <v>959</v>
      </c>
      <c r="B971">
        <v>2018</v>
      </c>
      <c r="T971" s="10"/>
      <c r="U971" s="10"/>
      <c r="V971" s="22"/>
      <c r="W971" s="10"/>
      <c r="X971" s="10"/>
      <c r="Y971" s="10"/>
      <c r="Z971" s="22"/>
      <c r="AA971" s="22"/>
      <c r="AT971" s="10"/>
    </row>
    <row r="972" spans="1:46" ht="16.5" customHeight="1">
      <c r="A972" s="193" t="s">
        <v>973</v>
      </c>
      <c r="B972">
        <v>2018</v>
      </c>
      <c r="T972" s="10"/>
      <c r="U972" s="10"/>
      <c r="V972" s="22"/>
      <c r="W972" s="10"/>
      <c r="X972" s="10"/>
      <c r="Y972" s="10"/>
      <c r="Z972" s="22"/>
      <c r="AA972" s="22"/>
      <c r="AT972" s="10"/>
    </row>
    <row r="973" spans="1:46" ht="16.5" customHeight="1">
      <c r="A973" s="193" t="s">
        <v>983</v>
      </c>
      <c r="B973">
        <v>2018</v>
      </c>
      <c r="T973" s="10"/>
      <c r="U973" s="10"/>
      <c r="V973" s="22"/>
      <c r="W973" s="10"/>
      <c r="X973" s="10"/>
      <c r="Y973" s="10"/>
      <c r="Z973" s="22"/>
      <c r="AA973" s="22"/>
      <c r="AT973" s="10"/>
    </row>
    <row r="974" spans="1:46" ht="16.5" customHeight="1">
      <c r="A974" s="193" t="s">
        <v>993</v>
      </c>
      <c r="B974">
        <v>2018</v>
      </c>
      <c r="T974" s="10"/>
      <c r="U974" s="10"/>
      <c r="V974" s="22"/>
      <c r="W974" s="10"/>
      <c r="X974" s="10"/>
      <c r="Y974" s="10"/>
      <c r="Z974" s="22"/>
      <c r="AA974" s="22"/>
      <c r="AT974" s="10"/>
    </row>
    <row r="975" spans="1:46" ht="16.5" customHeight="1">
      <c r="A975" s="193" t="s">
        <v>1003</v>
      </c>
      <c r="B975">
        <v>2018</v>
      </c>
      <c r="T975" s="10"/>
      <c r="U975" s="10"/>
      <c r="V975" s="22"/>
      <c r="W975" s="10"/>
      <c r="X975" s="10"/>
      <c r="Y975" s="10"/>
      <c r="Z975" s="22"/>
      <c r="AA975" s="22"/>
      <c r="AT975" s="10"/>
    </row>
    <row r="976" spans="1:46" ht="16.5" customHeight="1">
      <c r="A976" s="193" t="s">
        <v>1014</v>
      </c>
      <c r="B976">
        <v>2018</v>
      </c>
      <c r="T976" s="10"/>
      <c r="U976" s="10"/>
      <c r="V976" s="22"/>
      <c r="W976" s="10"/>
      <c r="X976" s="10"/>
      <c r="Y976" s="10"/>
      <c r="Z976" s="22"/>
      <c r="AA976" s="22"/>
      <c r="AT976" s="10"/>
    </row>
    <row r="977" spans="1:107" ht="16.5" customHeight="1">
      <c r="A977" s="193" t="s">
        <v>1024</v>
      </c>
      <c r="B977">
        <v>2018</v>
      </c>
      <c r="T977" s="10"/>
      <c r="U977" s="10"/>
      <c r="V977" s="22"/>
      <c r="W977" s="10"/>
      <c r="X977" s="10"/>
      <c r="Y977" s="10"/>
      <c r="Z977" s="22"/>
      <c r="AA977" s="22"/>
      <c r="AT977" s="10"/>
    </row>
    <row r="978" spans="1:107" ht="16.5" customHeight="1">
      <c r="A978" s="193" t="s">
        <v>1034</v>
      </c>
      <c r="B978">
        <v>2018</v>
      </c>
      <c r="T978" s="10"/>
      <c r="U978" s="10"/>
      <c r="V978" s="22"/>
      <c r="W978" s="10"/>
      <c r="X978" s="10"/>
      <c r="Y978" s="10"/>
      <c r="Z978" s="22"/>
      <c r="AA978" s="22"/>
      <c r="AT978" s="10"/>
    </row>
    <row r="979" spans="1:107" ht="16.5" customHeight="1">
      <c r="A979" s="193" t="s">
        <v>1044</v>
      </c>
      <c r="B979">
        <v>2018</v>
      </c>
      <c r="T979" s="10"/>
      <c r="U979" s="10"/>
      <c r="V979" s="22"/>
      <c r="W979" s="10"/>
      <c r="X979" s="10"/>
      <c r="Y979" s="10"/>
      <c r="Z979" s="22"/>
      <c r="AA979" s="22"/>
      <c r="AT979" s="10"/>
    </row>
    <row r="980" spans="1:107" ht="16.5" customHeight="1">
      <c r="A980" s="193" t="s">
        <v>1053</v>
      </c>
      <c r="B980">
        <v>2018</v>
      </c>
      <c r="T980" s="10"/>
      <c r="U980" s="10"/>
      <c r="V980" s="22"/>
      <c r="W980" s="10"/>
      <c r="X980" s="10"/>
      <c r="Y980" s="10"/>
      <c r="Z980" s="22"/>
      <c r="AA980" s="22"/>
      <c r="AT980" s="10"/>
    </row>
    <row r="981" spans="1:107" ht="16.5" customHeight="1">
      <c r="A981" s="193" t="s">
        <v>1060</v>
      </c>
      <c r="B981">
        <v>2018</v>
      </c>
      <c r="T981" s="10"/>
      <c r="U981" s="10"/>
      <c r="V981" s="22"/>
      <c r="W981" s="10"/>
      <c r="X981" s="10"/>
      <c r="Y981" s="10"/>
      <c r="Z981" s="22"/>
      <c r="AA981" s="22"/>
      <c r="AT981" s="10"/>
    </row>
    <row r="982" spans="1:107" ht="16.5" customHeight="1">
      <c r="A982" s="193" t="s">
        <v>1069</v>
      </c>
      <c r="B982">
        <v>2018</v>
      </c>
      <c r="T982" s="10"/>
      <c r="U982" s="10"/>
      <c r="V982" s="22"/>
      <c r="W982" s="10"/>
      <c r="X982" s="10"/>
      <c r="Y982" s="10"/>
      <c r="Z982" s="22"/>
      <c r="AA982" s="22"/>
      <c r="AT982" s="10"/>
    </row>
    <row r="983" spans="1:107" ht="16.5" customHeight="1">
      <c r="A983" s="193" t="s">
        <v>1080</v>
      </c>
      <c r="B983">
        <v>2018</v>
      </c>
      <c r="T983" s="10"/>
      <c r="U983" s="10"/>
      <c r="V983" s="22"/>
      <c r="W983" s="10"/>
      <c r="X983" s="10"/>
      <c r="Y983" s="10"/>
      <c r="Z983" s="22"/>
      <c r="AA983" s="22"/>
      <c r="AT983" s="10"/>
    </row>
    <row r="984" spans="1:107" ht="16.5" customHeight="1">
      <c r="A984" s="193" t="s">
        <v>1090</v>
      </c>
      <c r="B984">
        <v>2018</v>
      </c>
      <c r="T984" s="10"/>
      <c r="U984" s="10"/>
      <c r="V984" s="22"/>
      <c r="W984" s="10"/>
      <c r="X984" s="10"/>
      <c r="Y984" s="10"/>
      <c r="Z984" s="22"/>
      <c r="AA984" s="22"/>
      <c r="AT984" s="10"/>
    </row>
    <row r="985" spans="1:107" ht="16.5" customHeight="1">
      <c r="A985" s="193" t="s">
        <v>1096</v>
      </c>
      <c r="B985">
        <v>2018</v>
      </c>
      <c r="T985" s="10"/>
      <c r="U985" s="10"/>
      <c r="V985" s="22"/>
      <c r="W985" s="10"/>
      <c r="X985" s="10"/>
      <c r="Y985" s="10"/>
      <c r="Z985" s="22"/>
      <c r="AA985" s="22"/>
      <c r="AT985" s="10"/>
    </row>
    <row r="986" spans="1:107" ht="16.5" customHeight="1">
      <c r="A986" s="193" t="s">
        <v>1102</v>
      </c>
      <c r="B986">
        <v>2018</v>
      </c>
      <c r="T986" s="10"/>
      <c r="U986" s="10"/>
      <c r="V986" s="22"/>
      <c r="W986" s="10"/>
      <c r="X986" s="10"/>
      <c r="Y986" s="10"/>
      <c r="Z986" s="22"/>
      <c r="AA986" s="22"/>
      <c r="AT986" s="10"/>
      <c r="DA986" s="10" t="s">
        <v>1448</v>
      </c>
      <c r="DB986" s="122" t="s">
        <v>6683</v>
      </c>
      <c r="DC986" s="122" t="s">
        <v>5989</v>
      </c>
    </row>
    <row r="987" spans="1:107" ht="16.5" customHeight="1">
      <c r="A987" s="193" t="s">
        <v>1108</v>
      </c>
      <c r="B987">
        <v>2018</v>
      </c>
      <c r="T987" s="10"/>
      <c r="U987" s="10"/>
      <c r="V987" s="22"/>
      <c r="W987" s="10"/>
      <c r="X987" s="10"/>
      <c r="Y987" s="10"/>
      <c r="Z987" s="22"/>
      <c r="AA987" s="22"/>
      <c r="AT987" s="10"/>
    </row>
    <row r="988" spans="1:107" ht="16.5" customHeight="1">
      <c r="A988" s="193" t="s">
        <v>1119</v>
      </c>
      <c r="B988">
        <v>2018</v>
      </c>
      <c r="T988" s="10"/>
      <c r="U988" s="10"/>
      <c r="V988" s="22"/>
      <c r="W988" s="10"/>
      <c r="X988" s="10"/>
      <c r="Y988" s="10"/>
      <c r="Z988" s="22"/>
      <c r="AA988" s="22"/>
      <c r="AT988" s="10"/>
    </row>
    <row r="989" spans="1:107" ht="16.5" customHeight="1">
      <c r="A989" s="193" t="s">
        <v>1126</v>
      </c>
      <c r="B989">
        <v>2018</v>
      </c>
      <c r="T989" s="10"/>
      <c r="U989" s="10"/>
      <c r="V989" s="22"/>
      <c r="W989" s="10"/>
      <c r="X989" s="10"/>
      <c r="Y989" s="10"/>
      <c r="Z989" s="22"/>
      <c r="AA989" s="22"/>
      <c r="AT989" s="10"/>
    </row>
    <row r="990" spans="1:107" ht="16.5" customHeight="1">
      <c r="A990" s="193" t="s">
        <v>1137</v>
      </c>
      <c r="B990">
        <v>2018</v>
      </c>
      <c r="T990" s="10"/>
      <c r="U990" s="10"/>
      <c r="V990" s="22"/>
      <c r="W990" s="10"/>
      <c r="X990" s="10"/>
      <c r="Y990" s="10"/>
      <c r="Z990" s="22"/>
      <c r="AA990" s="22"/>
      <c r="AT990" s="10"/>
    </row>
    <row r="991" spans="1:107" ht="16.5" customHeight="1">
      <c r="A991" s="193" t="s">
        <v>1144</v>
      </c>
      <c r="B991">
        <v>2018</v>
      </c>
      <c r="T991" s="10"/>
      <c r="U991" s="10"/>
      <c r="V991" s="22"/>
      <c r="W991" s="10"/>
      <c r="X991" s="10"/>
      <c r="Y991" s="10"/>
      <c r="Z991" s="22"/>
      <c r="AA991" s="22"/>
      <c r="AT991" s="10"/>
    </row>
    <row r="992" spans="1:107" ht="16.5" customHeight="1">
      <c r="A992" s="193" t="s">
        <v>1152</v>
      </c>
      <c r="B992">
        <v>2018</v>
      </c>
      <c r="T992" s="10"/>
      <c r="U992" s="10"/>
      <c r="V992" s="22"/>
      <c r="W992" s="10"/>
      <c r="X992" s="10"/>
      <c r="Y992" s="10"/>
      <c r="Z992" s="22"/>
      <c r="AA992" s="22"/>
      <c r="AT992" s="10"/>
    </row>
    <row r="993" spans="1:46" ht="16.5" customHeight="1">
      <c r="A993" s="193" t="s">
        <v>1161</v>
      </c>
      <c r="B993">
        <v>2018</v>
      </c>
      <c r="T993" s="10"/>
      <c r="U993" s="10"/>
      <c r="V993" s="22"/>
      <c r="W993" s="10"/>
      <c r="X993" s="10"/>
      <c r="Y993" s="10"/>
      <c r="Z993" s="22"/>
      <c r="AA993" s="22"/>
      <c r="AT993" s="10"/>
    </row>
    <row r="994" spans="1:46" ht="16.5" customHeight="1">
      <c r="A994" s="193" t="s">
        <v>1171</v>
      </c>
      <c r="B994">
        <v>2018</v>
      </c>
      <c r="T994" s="10"/>
      <c r="U994" s="10"/>
      <c r="V994" s="22"/>
      <c r="W994" s="10"/>
      <c r="X994" s="10"/>
      <c r="Y994" s="10"/>
      <c r="Z994" s="22"/>
      <c r="AA994" s="22"/>
      <c r="AT994" s="10"/>
    </row>
    <row r="995" spans="1:46" ht="16.5" customHeight="1">
      <c r="A995" s="193" t="s">
        <v>1181</v>
      </c>
      <c r="B995">
        <v>2018</v>
      </c>
      <c r="T995" s="10"/>
      <c r="U995" s="10"/>
      <c r="V995" s="22"/>
      <c r="W995" s="10"/>
      <c r="X995" s="10"/>
      <c r="Y995" s="10"/>
      <c r="Z995" s="22"/>
      <c r="AA995" s="22"/>
      <c r="AT995" s="10"/>
    </row>
    <row r="996" spans="1:46" ht="16.5" customHeight="1">
      <c r="A996" s="193" t="s">
        <v>1192</v>
      </c>
      <c r="B996">
        <v>2018</v>
      </c>
      <c r="T996" s="10"/>
      <c r="U996" s="10"/>
      <c r="V996" s="22"/>
      <c r="W996" s="10"/>
      <c r="X996" s="10"/>
      <c r="Y996" s="10"/>
      <c r="Z996" s="22"/>
      <c r="AA996" s="22"/>
      <c r="AT996" s="10"/>
    </row>
    <row r="997" spans="1:46" ht="16.5" customHeight="1">
      <c r="A997" s="193" t="s">
        <v>1204</v>
      </c>
      <c r="B997">
        <v>2018</v>
      </c>
      <c r="T997" s="10"/>
      <c r="U997" s="10"/>
      <c r="V997" s="22"/>
      <c r="W997" s="10"/>
      <c r="X997" s="10"/>
      <c r="Y997" s="10"/>
      <c r="Z997" s="22"/>
      <c r="AA997" s="22"/>
      <c r="AT997" s="10"/>
    </row>
    <row r="998" spans="1:46" ht="16.5" customHeight="1">
      <c r="A998" s="193" t="s">
        <v>1215</v>
      </c>
      <c r="B998">
        <v>2018</v>
      </c>
      <c r="T998" s="10"/>
      <c r="U998" s="10"/>
      <c r="V998" s="22"/>
      <c r="W998" s="10"/>
      <c r="X998" s="10"/>
      <c r="Y998" s="10"/>
      <c r="Z998" s="22"/>
      <c r="AA998" s="22"/>
      <c r="AT998" s="10"/>
    </row>
    <row r="999" spans="1:46" ht="16.5" customHeight="1">
      <c r="A999" s="193" t="s">
        <v>1227</v>
      </c>
      <c r="B999">
        <v>2018</v>
      </c>
      <c r="T999" s="10"/>
      <c r="U999" s="10"/>
      <c r="V999" s="22"/>
      <c r="W999" s="10"/>
      <c r="X999" s="10"/>
      <c r="Y999" s="10"/>
      <c r="Z999" s="22"/>
      <c r="AA999" s="22"/>
      <c r="AT999" s="10"/>
    </row>
    <row r="1000" spans="1:46" ht="16.5" customHeight="1">
      <c r="A1000" s="193" t="s">
        <v>1237</v>
      </c>
      <c r="B1000">
        <v>2018</v>
      </c>
      <c r="T1000" s="10"/>
      <c r="U1000" s="10"/>
      <c r="V1000" s="22"/>
      <c r="W1000" s="10"/>
      <c r="X1000" s="10"/>
      <c r="Y1000" s="10"/>
      <c r="Z1000" s="22"/>
      <c r="AA1000" s="22"/>
      <c r="AT1000" s="10"/>
    </row>
    <row r="1001" spans="1:46" ht="16.5" customHeight="1">
      <c r="A1001" s="193" t="s">
        <v>1248</v>
      </c>
      <c r="B1001">
        <v>2018</v>
      </c>
      <c r="T1001" s="10"/>
      <c r="U1001" s="10"/>
      <c r="V1001" s="22"/>
      <c r="W1001" s="10"/>
      <c r="X1001" s="10"/>
      <c r="Y1001" s="10"/>
      <c r="Z1001" s="22"/>
      <c r="AA1001" s="22"/>
      <c r="AT1001" s="10"/>
    </row>
    <row r="1002" spans="1:46" ht="16.5" customHeight="1">
      <c r="A1002" s="193" t="s">
        <v>1260</v>
      </c>
      <c r="B1002">
        <v>2018</v>
      </c>
      <c r="T1002" s="10"/>
      <c r="U1002" s="10"/>
      <c r="V1002" s="22"/>
      <c r="W1002" s="10"/>
      <c r="X1002" s="10"/>
      <c r="Y1002" s="10"/>
      <c r="Z1002" s="22"/>
      <c r="AA1002" s="22"/>
      <c r="AT1002" s="10"/>
    </row>
    <row r="1003" spans="1:46" ht="16.5" customHeight="1">
      <c r="A1003" s="193" t="s">
        <v>1270</v>
      </c>
      <c r="B1003">
        <v>2018</v>
      </c>
      <c r="T1003" s="10"/>
      <c r="U1003" s="10"/>
      <c r="V1003" s="22"/>
      <c r="W1003" s="10"/>
      <c r="X1003" s="10"/>
      <c r="Y1003" s="10"/>
      <c r="Z1003" s="22"/>
      <c r="AA1003" s="22"/>
      <c r="AT1003" s="10"/>
    </row>
    <row r="1004" spans="1:46" ht="16.5" customHeight="1">
      <c r="A1004" s="193" t="s">
        <v>1280</v>
      </c>
      <c r="B1004">
        <v>2018</v>
      </c>
      <c r="T1004" s="10"/>
      <c r="U1004" s="10"/>
      <c r="V1004" s="22"/>
      <c r="W1004" s="10"/>
      <c r="X1004" s="10"/>
      <c r="Y1004" s="10"/>
      <c r="Z1004" s="22"/>
      <c r="AA1004" s="22"/>
      <c r="AT1004" s="10"/>
    </row>
    <row r="1005" spans="1:46" ht="16.5" customHeight="1">
      <c r="A1005" s="193" t="s">
        <v>1290</v>
      </c>
      <c r="B1005">
        <v>2018</v>
      </c>
      <c r="T1005" s="10"/>
      <c r="U1005" s="10"/>
      <c r="V1005" s="22"/>
      <c r="W1005" s="10"/>
      <c r="X1005" s="10"/>
      <c r="Y1005" s="10"/>
      <c r="Z1005" s="22"/>
      <c r="AA1005" s="22"/>
      <c r="AT1005" s="10"/>
    </row>
    <row r="1006" spans="1:46" ht="16.5" customHeight="1">
      <c r="A1006" s="193" t="s">
        <v>1300</v>
      </c>
      <c r="B1006">
        <v>2018</v>
      </c>
      <c r="T1006" s="10"/>
      <c r="U1006" s="10"/>
      <c r="V1006" s="22"/>
      <c r="W1006" s="10"/>
      <c r="X1006" s="10"/>
      <c r="Y1006" s="10"/>
      <c r="Z1006" s="22"/>
      <c r="AA1006" s="22"/>
      <c r="AT1006" s="10"/>
    </row>
    <row r="1007" spans="1:46" ht="16.5" customHeight="1">
      <c r="A1007" s="193" t="s">
        <v>1311</v>
      </c>
      <c r="B1007">
        <v>2018</v>
      </c>
      <c r="T1007" s="10"/>
      <c r="U1007" s="10"/>
      <c r="V1007" s="22"/>
      <c r="W1007" s="10"/>
      <c r="X1007" s="10"/>
      <c r="Y1007" s="10"/>
      <c r="Z1007" s="22"/>
      <c r="AA1007" s="22"/>
      <c r="AT1007" s="10"/>
    </row>
    <row r="1008" spans="1:46" ht="16.5" customHeight="1">
      <c r="A1008" s="193" t="s">
        <v>1321</v>
      </c>
      <c r="B1008">
        <v>2018</v>
      </c>
      <c r="T1008" s="10"/>
      <c r="U1008" s="10"/>
      <c r="V1008" s="22"/>
      <c r="W1008" s="10"/>
      <c r="X1008" s="10"/>
      <c r="Y1008" s="10"/>
      <c r="Z1008" s="22"/>
      <c r="AA1008" s="22"/>
      <c r="AT1008" s="10"/>
    </row>
    <row r="1009" spans="1:46" ht="16.5" customHeight="1">
      <c r="A1009" s="193" t="s">
        <v>6684</v>
      </c>
      <c r="B1009">
        <v>2018</v>
      </c>
      <c r="T1009" s="10"/>
      <c r="U1009" s="10"/>
      <c r="V1009" s="22"/>
      <c r="W1009" s="10"/>
      <c r="X1009" s="10"/>
      <c r="Y1009" s="10"/>
      <c r="Z1009" s="22"/>
      <c r="AA1009" s="22"/>
      <c r="AT1009" s="10"/>
    </row>
    <row r="1010" spans="1:46" ht="16.5" customHeight="1">
      <c r="A1010" s="193" t="s">
        <v>1332</v>
      </c>
      <c r="B1010">
        <v>2018</v>
      </c>
      <c r="T1010" s="10"/>
      <c r="U1010" s="10"/>
      <c r="V1010" s="22"/>
      <c r="W1010" s="10"/>
      <c r="X1010" s="10"/>
      <c r="Y1010" s="10"/>
      <c r="Z1010" s="22"/>
      <c r="AA1010" s="22"/>
      <c r="AT1010" s="10"/>
    </row>
    <row r="1011" spans="1:46" ht="16.5" customHeight="1">
      <c r="A1011" s="193" t="s">
        <v>1341</v>
      </c>
      <c r="B1011">
        <v>2018</v>
      </c>
      <c r="T1011" s="10"/>
      <c r="U1011" s="10"/>
      <c r="V1011" s="22"/>
      <c r="W1011" s="10"/>
      <c r="X1011" s="10"/>
      <c r="Y1011" s="10"/>
      <c r="Z1011" s="22"/>
      <c r="AA1011" s="22"/>
      <c r="AT1011" s="10"/>
    </row>
    <row r="1012" spans="1:46" ht="16.5" customHeight="1">
      <c r="A1012" s="193" t="s">
        <v>1352</v>
      </c>
      <c r="B1012">
        <v>2018</v>
      </c>
      <c r="T1012" s="10"/>
      <c r="U1012" s="10"/>
      <c r="V1012" s="22"/>
      <c r="W1012" s="10"/>
      <c r="X1012" s="10"/>
      <c r="Y1012" s="10"/>
      <c r="Z1012" s="22"/>
      <c r="AA1012" s="22"/>
      <c r="AT1012" s="10"/>
    </row>
    <row r="1013" spans="1:46" ht="16.5" customHeight="1">
      <c r="A1013" s="193" t="s">
        <v>1363</v>
      </c>
      <c r="B1013">
        <v>2018</v>
      </c>
      <c r="T1013" s="10"/>
      <c r="U1013" s="10"/>
      <c r="V1013" s="22"/>
      <c r="W1013" s="10"/>
      <c r="X1013" s="10"/>
      <c r="Y1013" s="10"/>
      <c r="Z1013" s="22"/>
      <c r="AA1013" s="22"/>
      <c r="AT1013" s="10"/>
    </row>
    <row r="1014" spans="1:46" ht="16.5" customHeight="1">
      <c r="A1014" s="193" t="s">
        <v>1374</v>
      </c>
      <c r="B1014">
        <v>2018</v>
      </c>
      <c r="T1014" s="10"/>
      <c r="U1014" s="10"/>
      <c r="V1014" s="22"/>
      <c r="W1014" s="10"/>
      <c r="X1014" s="10"/>
      <c r="Y1014" s="10"/>
      <c r="Z1014" s="22"/>
      <c r="AA1014" s="22"/>
      <c r="AT1014" s="10"/>
    </row>
    <row r="1015" spans="1:46" ht="16.5" customHeight="1">
      <c r="A1015" s="193" t="s">
        <v>1385</v>
      </c>
      <c r="B1015">
        <v>2018</v>
      </c>
      <c r="T1015" s="10"/>
      <c r="U1015" s="10"/>
      <c r="V1015" s="22"/>
      <c r="W1015" s="10"/>
      <c r="X1015" s="10"/>
      <c r="Y1015" s="10"/>
      <c r="Z1015" s="22"/>
      <c r="AA1015" s="22"/>
      <c r="AT1015" s="10"/>
    </row>
    <row r="1016" spans="1:46" ht="16.5" customHeight="1">
      <c r="A1016" s="193" t="s">
        <v>1395</v>
      </c>
      <c r="B1016">
        <v>2018</v>
      </c>
      <c r="T1016" s="10"/>
      <c r="U1016" s="10"/>
      <c r="V1016" s="22"/>
      <c r="W1016" s="10"/>
      <c r="X1016" s="10"/>
      <c r="Y1016" s="10"/>
      <c r="Z1016" s="22"/>
      <c r="AA1016" s="22"/>
      <c r="AT1016" s="10"/>
    </row>
    <row r="1017" spans="1:46" ht="16.5" customHeight="1">
      <c r="A1017" s="193" t="s">
        <v>1403</v>
      </c>
      <c r="B1017">
        <v>2018</v>
      </c>
      <c r="T1017" s="10"/>
      <c r="U1017" s="10"/>
      <c r="V1017" s="22"/>
      <c r="W1017" s="10"/>
      <c r="X1017" s="10"/>
      <c r="Y1017" s="10"/>
      <c r="Z1017" s="22"/>
      <c r="AA1017" s="22"/>
      <c r="AT1017" s="10"/>
    </row>
    <row r="1018" spans="1:46" ht="16.5" customHeight="1">
      <c r="A1018" s="193" t="s">
        <v>1412</v>
      </c>
      <c r="B1018">
        <v>2018</v>
      </c>
      <c r="T1018" s="10"/>
      <c r="U1018" s="10"/>
      <c r="V1018" s="22"/>
      <c r="W1018" s="10"/>
      <c r="X1018" s="10"/>
      <c r="Y1018" s="10"/>
      <c r="Z1018" s="22"/>
      <c r="AA1018" s="22"/>
      <c r="AT1018" s="10"/>
    </row>
    <row r="1019" spans="1:46" ht="16.5" customHeight="1">
      <c r="A1019" s="193" t="s">
        <v>1422</v>
      </c>
      <c r="B1019">
        <v>2018</v>
      </c>
      <c r="T1019" s="10"/>
      <c r="U1019" s="10"/>
      <c r="V1019" s="22"/>
      <c r="W1019" s="10"/>
      <c r="X1019" s="10"/>
      <c r="Y1019" s="10"/>
      <c r="Z1019" s="22"/>
      <c r="AA1019" s="22"/>
      <c r="AT1019" s="10"/>
    </row>
    <row r="1020" spans="1:46" ht="16.5" customHeight="1">
      <c r="A1020" s="193" t="s">
        <v>1432</v>
      </c>
      <c r="B1020">
        <v>2018</v>
      </c>
      <c r="T1020" s="10"/>
      <c r="U1020" s="10"/>
      <c r="V1020" s="22"/>
      <c r="W1020" s="10"/>
      <c r="X1020" s="10"/>
      <c r="Y1020" s="10"/>
      <c r="Z1020" s="22"/>
      <c r="AA1020" s="22"/>
      <c r="AT1020" s="10"/>
    </row>
    <row r="1021" spans="1:46" ht="16.5" customHeight="1">
      <c r="A1021" s="193" t="s">
        <v>1442</v>
      </c>
      <c r="B1021">
        <v>2018</v>
      </c>
      <c r="T1021" s="10"/>
      <c r="U1021" s="10"/>
      <c r="V1021" s="22"/>
      <c r="W1021" s="10"/>
      <c r="X1021" s="10"/>
      <c r="Y1021" s="10"/>
      <c r="Z1021" s="22"/>
      <c r="AA1021" s="22"/>
      <c r="AT1021" s="10"/>
    </row>
    <row r="1022" spans="1:46" ht="16.5" customHeight="1">
      <c r="A1022" s="193" t="s">
        <v>1452</v>
      </c>
      <c r="B1022">
        <v>2018</v>
      </c>
      <c r="T1022" s="10"/>
      <c r="U1022" s="10"/>
      <c r="V1022" s="22"/>
      <c r="W1022" s="10"/>
      <c r="X1022" s="10"/>
      <c r="Y1022" s="10"/>
      <c r="Z1022" s="22"/>
      <c r="AA1022" s="22"/>
      <c r="AT1022" s="10"/>
    </row>
    <row r="1023" spans="1:46" ht="16.5" customHeight="1">
      <c r="A1023" s="193" t="s">
        <v>1462</v>
      </c>
      <c r="B1023">
        <v>2018</v>
      </c>
      <c r="T1023" s="10"/>
      <c r="U1023" s="10"/>
      <c r="V1023" s="22"/>
      <c r="W1023" s="10"/>
      <c r="X1023" s="10"/>
      <c r="Y1023" s="10"/>
      <c r="Z1023" s="22"/>
      <c r="AA1023" s="22"/>
      <c r="AT1023" s="10"/>
    </row>
    <row r="1024" spans="1:46" ht="16.5" customHeight="1">
      <c r="A1024" s="193" t="s">
        <v>1470</v>
      </c>
      <c r="B1024">
        <v>2018</v>
      </c>
      <c r="T1024" s="10"/>
      <c r="U1024" s="10"/>
      <c r="V1024" s="22"/>
      <c r="W1024" s="10"/>
      <c r="X1024" s="10"/>
      <c r="Y1024" s="10"/>
      <c r="Z1024" s="22"/>
      <c r="AA1024" s="22"/>
      <c r="AT1024" s="10"/>
    </row>
    <row r="1025" spans="1:107" ht="16.5" customHeight="1">
      <c r="A1025" s="193" t="s">
        <v>1481</v>
      </c>
      <c r="B1025">
        <v>2018</v>
      </c>
      <c r="T1025" s="10"/>
      <c r="U1025" s="10"/>
      <c r="V1025" s="22"/>
      <c r="W1025" s="10"/>
      <c r="X1025" s="10"/>
      <c r="Y1025" s="10"/>
      <c r="Z1025" s="22"/>
      <c r="AA1025" s="22"/>
      <c r="AT1025" s="10"/>
    </row>
    <row r="1026" spans="1:107" ht="16.5" customHeight="1">
      <c r="A1026" s="193" t="s">
        <v>1490</v>
      </c>
      <c r="B1026">
        <v>2018</v>
      </c>
      <c r="T1026" s="10"/>
      <c r="U1026" s="10"/>
      <c r="V1026" s="22"/>
      <c r="W1026" s="10"/>
      <c r="X1026" s="10"/>
      <c r="Y1026" s="10"/>
      <c r="Z1026" s="22"/>
      <c r="AA1026" s="22"/>
      <c r="AT1026" s="10"/>
    </row>
    <row r="1027" spans="1:107" ht="16.5" customHeight="1">
      <c r="A1027" s="193" t="s">
        <v>1502</v>
      </c>
      <c r="B1027">
        <v>2018</v>
      </c>
      <c r="E1027" s="250" t="s">
        <v>6685</v>
      </c>
      <c r="T1027" s="10"/>
      <c r="U1027" s="10"/>
      <c r="V1027" s="22"/>
      <c r="W1027" s="10"/>
      <c r="X1027" s="10"/>
      <c r="Y1027" s="10"/>
      <c r="Z1027" s="22"/>
      <c r="AA1027" s="22"/>
      <c r="AT1027" s="10"/>
      <c r="DA1027" s="10" t="s">
        <v>6686</v>
      </c>
      <c r="DB1027" s="122" t="s">
        <v>6687</v>
      </c>
      <c r="DC1027" s="122" t="s">
        <v>474</v>
      </c>
    </row>
    <row r="1028" spans="1:107" ht="16.5" customHeight="1">
      <c r="A1028" s="193" t="s">
        <v>1511</v>
      </c>
      <c r="B1028">
        <v>2018</v>
      </c>
      <c r="T1028" s="10"/>
      <c r="U1028" s="10"/>
      <c r="V1028" s="22"/>
      <c r="W1028" s="10"/>
      <c r="X1028" s="10"/>
      <c r="Y1028" s="10"/>
      <c r="Z1028" s="22"/>
      <c r="AA1028" s="22"/>
      <c r="AT1028" s="10"/>
    </row>
    <row r="1029" spans="1:107" ht="16.5" customHeight="1">
      <c r="A1029" s="193" t="s">
        <v>1520</v>
      </c>
      <c r="B1029">
        <v>2018</v>
      </c>
      <c r="T1029" s="10"/>
      <c r="U1029" s="10"/>
      <c r="V1029" s="22"/>
      <c r="W1029" s="10"/>
      <c r="X1029" s="10"/>
      <c r="Y1029" s="10"/>
      <c r="Z1029" s="22"/>
      <c r="AA1029" s="22"/>
      <c r="AT1029" s="10"/>
    </row>
    <row r="1030" spans="1:107" ht="16.5" customHeight="1">
      <c r="A1030" s="193" t="s">
        <v>1530</v>
      </c>
      <c r="B1030">
        <v>2018</v>
      </c>
      <c r="T1030" s="10"/>
      <c r="U1030" s="10"/>
      <c r="V1030" s="22"/>
      <c r="W1030" s="10"/>
      <c r="X1030" s="10"/>
      <c r="Y1030" s="10"/>
      <c r="Z1030" s="22"/>
      <c r="AA1030" s="22"/>
      <c r="AT1030" s="10"/>
    </row>
    <row r="1031" spans="1:107" ht="16.5" customHeight="1">
      <c r="A1031" s="193" t="s">
        <v>1541</v>
      </c>
      <c r="B1031">
        <v>2018</v>
      </c>
      <c r="T1031" s="10"/>
      <c r="U1031" s="10"/>
      <c r="V1031" s="22"/>
      <c r="W1031" s="10"/>
      <c r="X1031" s="10"/>
      <c r="Y1031" s="10"/>
      <c r="Z1031" s="22"/>
      <c r="AA1031" s="22"/>
      <c r="AT1031" s="10"/>
    </row>
    <row r="1032" spans="1:107" ht="16.5" customHeight="1">
      <c r="A1032" s="193" t="s">
        <v>1548</v>
      </c>
      <c r="B1032">
        <v>2018</v>
      </c>
      <c r="T1032" s="10"/>
      <c r="U1032" s="10"/>
      <c r="V1032" s="22"/>
      <c r="W1032" s="10"/>
      <c r="X1032" s="10"/>
      <c r="Y1032" s="10"/>
      <c r="Z1032" s="22"/>
      <c r="AA1032" s="22"/>
      <c r="AT1032" s="10"/>
    </row>
    <row r="1033" spans="1:107" ht="16.5" customHeight="1">
      <c r="A1033" s="193" t="s">
        <v>1558</v>
      </c>
      <c r="B1033">
        <v>2018</v>
      </c>
      <c r="T1033" s="10"/>
      <c r="U1033" s="10"/>
      <c r="V1033" s="22"/>
      <c r="W1033" s="10"/>
      <c r="X1033" s="10"/>
      <c r="Y1033" s="10"/>
      <c r="Z1033" s="22"/>
      <c r="AA1033" s="22"/>
      <c r="AT1033" s="10"/>
    </row>
    <row r="1034" spans="1:107" ht="16.5" customHeight="1">
      <c r="A1034" s="193" t="s">
        <v>1567</v>
      </c>
      <c r="B1034">
        <v>2018</v>
      </c>
      <c r="T1034" s="10"/>
      <c r="U1034" s="10"/>
      <c r="V1034" s="22"/>
      <c r="W1034" s="10"/>
      <c r="X1034" s="10"/>
      <c r="Y1034" s="10"/>
      <c r="Z1034" s="22"/>
      <c r="AA1034" s="22"/>
      <c r="AT1034" s="10"/>
    </row>
    <row r="1035" spans="1:107" ht="16.5" customHeight="1">
      <c r="A1035" s="193" t="s">
        <v>1578</v>
      </c>
      <c r="B1035">
        <v>2018</v>
      </c>
      <c r="T1035" s="10"/>
      <c r="U1035" s="10"/>
      <c r="V1035" s="22"/>
      <c r="W1035" s="10"/>
      <c r="X1035" s="10"/>
      <c r="Y1035" s="10"/>
      <c r="Z1035" s="22"/>
      <c r="AA1035" s="22"/>
      <c r="AT1035" s="10"/>
    </row>
    <row r="1036" spans="1:107" ht="16.5" customHeight="1">
      <c r="A1036" s="193" t="s">
        <v>1588</v>
      </c>
      <c r="B1036">
        <v>2018</v>
      </c>
      <c r="T1036" s="10"/>
      <c r="U1036" s="10"/>
      <c r="V1036" s="22"/>
      <c r="W1036" s="10"/>
      <c r="X1036" s="10"/>
      <c r="Y1036" s="10"/>
      <c r="Z1036" s="22"/>
      <c r="AA1036" s="22"/>
      <c r="AT1036" s="10"/>
    </row>
    <row r="1037" spans="1:107" ht="16.5" customHeight="1">
      <c r="A1037" s="193" t="s">
        <v>1600</v>
      </c>
      <c r="B1037">
        <v>2018</v>
      </c>
      <c r="T1037" s="10"/>
      <c r="U1037" s="10"/>
      <c r="V1037" s="22"/>
      <c r="W1037" s="10"/>
      <c r="X1037" s="10"/>
      <c r="Y1037" s="10"/>
      <c r="Z1037" s="22"/>
      <c r="AA1037" s="22"/>
      <c r="AT1037" s="10"/>
    </row>
    <row r="1038" spans="1:107" ht="16.5" customHeight="1">
      <c r="A1038" s="193" t="s">
        <v>1610</v>
      </c>
      <c r="B1038">
        <v>2018</v>
      </c>
      <c r="T1038" s="10"/>
      <c r="U1038" s="10"/>
      <c r="V1038" s="22"/>
      <c r="W1038" s="10"/>
      <c r="X1038" s="10"/>
      <c r="Y1038" s="10"/>
      <c r="Z1038" s="22"/>
      <c r="AA1038" s="22"/>
      <c r="AT1038" s="10"/>
    </row>
    <row r="1039" spans="1:107" ht="16.5" customHeight="1">
      <c r="A1039" s="193" t="s">
        <v>1621</v>
      </c>
      <c r="B1039">
        <v>2018</v>
      </c>
      <c r="T1039" s="10"/>
      <c r="U1039" s="10"/>
      <c r="V1039" s="22"/>
      <c r="W1039" s="10"/>
      <c r="X1039" s="10"/>
      <c r="Y1039" s="10"/>
      <c r="Z1039" s="22"/>
      <c r="AA1039" s="22"/>
      <c r="AT1039" s="10"/>
    </row>
    <row r="1040" spans="1:107" ht="16.5" customHeight="1">
      <c r="A1040" s="193" t="s">
        <v>1631</v>
      </c>
      <c r="B1040">
        <v>2018</v>
      </c>
      <c r="T1040" s="10"/>
      <c r="U1040" s="10"/>
      <c r="V1040" s="22"/>
      <c r="W1040" s="10"/>
      <c r="X1040" s="10"/>
      <c r="Y1040" s="10"/>
      <c r="Z1040" s="22"/>
      <c r="AA1040" s="22"/>
      <c r="AT1040" s="10"/>
    </row>
    <row r="1041" spans="1:107" ht="16.5" customHeight="1">
      <c r="A1041" s="193" t="s">
        <v>1641</v>
      </c>
      <c r="B1041">
        <v>2018</v>
      </c>
      <c r="T1041" s="10"/>
      <c r="U1041" s="10"/>
      <c r="V1041" s="22"/>
      <c r="W1041" s="10"/>
      <c r="X1041" s="10"/>
      <c r="Y1041" s="10"/>
      <c r="Z1041" s="22"/>
      <c r="AA1041" s="22"/>
      <c r="AT1041" s="10"/>
    </row>
    <row r="1042" spans="1:107" ht="16.5" customHeight="1">
      <c r="A1042" s="193" t="s">
        <v>1646</v>
      </c>
      <c r="B1042">
        <v>2018</v>
      </c>
      <c r="T1042" s="10"/>
      <c r="U1042" s="10"/>
      <c r="V1042" s="22"/>
      <c r="W1042" s="10"/>
      <c r="X1042" s="10"/>
      <c r="Y1042" s="10"/>
      <c r="Z1042" s="22"/>
      <c r="AA1042" s="22"/>
      <c r="AT1042" s="10"/>
    </row>
    <row r="1043" spans="1:107" ht="16.5" customHeight="1">
      <c r="A1043" s="193" t="s">
        <v>1652</v>
      </c>
      <c r="B1043">
        <v>2018</v>
      </c>
      <c r="T1043" s="10"/>
      <c r="U1043" s="10"/>
      <c r="V1043" s="22"/>
      <c r="W1043" s="10"/>
      <c r="X1043" s="10"/>
      <c r="Y1043" s="10"/>
      <c r="Z1043" s="22"/>
      <c r="AA1043" s="22"/>
      <c r="AT1043" s="10"/>
    </row>
    <row r="1044" spans="1:107" ht="16.5" customHeight="1">
      <c r="A1044" s="193" t="s">
        <v>1662</v>
      </c>
      <c r="B1044">
        <v>2018</v>
      </c>
      <c r="T1044" s="10"/>
      <c r="U1044" s="10"/>
      <c r="V1044" s="22"/>
      <c r="W1044" s="10"/>
      <c r="X1044" s="10"/>
      <c r="Y1044" s="10"/>
      <c r="Z1044" s="22"/>
      <c r="AA1044" s="22"/>
      <c r="AT1044" s="10"/>
    </row>
    <row r="1045" spans="1:107" ht="16.5" customHeight="1">
      <c r="A1045" s="193" t="s">
        <v>1673</v>
      </c>
      <c r="B1045">
        <v>2018</v>
      </c>
      <c r="T1045" s="10"/>
      <c r="U1045" s="10"/>
      <c r="V1045" s="22"/>
      <c r="W1045" s="10"/>
      <c r="X1045" s="10"/>
      <c r="Y1045" s="10"/>
      <c r="Z1045" s="22"/>
      <c r="AA1045" s="22"/>
      <c r="AT1045" s="10"/>
    </row>
    <row r="1046" spans="1:107" ht="16.5" customHeight="1">
      <c r="A1046" s="193" t="s">
        <v>1682</v>
      </c>
      <c r="B1046">
        <v>2018</v>
      </c>
      <c r="T1046" s="10"/>
      <c r="U1046" s="10"/>
      <c r="V1046" s="22"/>
      <c r="W1046" s="10"/>
      <c r="X1046" s="10"/>
      <c r="Y1046" s="10"/>
      <c r="Z1046" s="22"/>
      <c r="AA1046" s="22"/>
      <c r="AT1046" s="10"/>
    </row>
    <row r="1047" spans="1:107" ht="16.5" customHeight="1">
      <c r="A1047" s="193" t="s">
        <v>1691</v>
      </c>
      <c r="B1047">
        <v>2018</v>
      </c>
      <c r="T1047" s="10"/>
      <c r="U1047" s="10"/>
      <c r="V1047" s="22"/>
      <c r="W1047" s="10"/>
      <c r="X1047" s="10"/>
      <c r="Y1047" s="10"/>
      <c r="Z1047" s="22"/>
      <c r="AA1047" s="22"/>
      <c r="AT1047" s="10"/>
    </row>
    <row r="1048" spans="1:107" ht="16.5" customHeight="1">
      <c r="A1048" s="193" t="s">
        <v>1700</v>
      </c>
      <c r="B1048">
        <v>2018</v>
      </c>
      <c r="T1048" s="10"/>
      <c r="U1048" s="10"/>
      <c r="V1048" s="22"/>
      <c r="W1048" s="10"/>
      <c r="X1048" s="10"/>
      <c r="Y1048" s="10"/>
      <c r="Z1048" s="22"/>
      <c r="AA1048" s="22"/>
      <c r="AT1048" s="10"/>
    </row>
    <row r="1049" spans="1:107" ht="16.5" customHeight="1">
      <c r="A1049" s="193" t="s">
        <v>1711</v>
      </c>
      <c r="B1049">
        <v>2018</v>
      </c>
      <c r="T1049" s="10"/>
      <c r="U1049" s="10"/>
      <c r="V1049" s="22"/>
      <c r="W1049" s="10"/>
      <c r="X1049" s="10"/>
      <c r="Y1049" s="10"/>
      <c r="Z1049" s="22"/>
      <c r="AA1049" s="22"/>
      <c r="AT1049" s="10"/>
    </row>
    <row r="1050" spans="1:107" ht="16.5" customHeight="1">
      <c r="A1050" s="193" t="s">
        <v>1720</v>
      </c>
      <c r="B1050">
        <v>2018</v>
      </c>
      <c r="T1050" s="10"/>
      <c r="U1050" s="10"/>
      <c r="V1050" s="22"/>
      <c r="W1050" s="10"/>
      <c r="X1050" s="10"/>
      <c r="Y1050" s="10"/>
      <c r="Z1050" s="22"/>
      <c r="AA1050" s="22"/>
      <c r="AT1050" s="10"/>
      <c r="DA1050" s="10" t="s">
        <v>6688</v>
      </c>
      <c r="DB1050" s="122" t="s">
        <v>6689</v>
      </c>
      <c r="DC1050" s="122" t="s">
        <v>6345</v>
      </c>
    </row>
    <row r="1051" spans="1:107" ht="16.5" customHeight="1">
      <c r="A1051" s="193" t="s">
        <v>1726</v>
      </c>
      <c r="B1051">
        <v>2018</v>
      </c>
      <c r="T1051" s="10"/>
      <c r="U1051" s="10"/>
      <c r="V1051" s="22"/>
      <c r="W1051" s="10"/>
      <c r="X1051" s="10"/>
      <c r="Y1051" s="10"/>
      <c r="Z1051" s="22"/>
      <c r="AA1051" s="22"/>
      <c r="AT1051" s="10"/>
    </row>
    <row r="1052" spans="1:107" ht="16.5" customHeight="1">
      <c r="A1052" s="193" t="s">
        <v>1734</v>
      </c>
      <c r="B1052">
        <v>2018</v>
      </c>
      <c r="T1052" s="10"/>
      <c r="U1052" s="10"/>
      <c r="V1052" s="22"/>
      <c r="W1052" s="10"/>
      <c r="X1052" s="10"/>
      <c r="Y1052" s="10"/>
      <c r="Z1052" s="22"/>
      <c r="AA1052" s="22"/>
      <c r="AT1052" s="10"/>
    </row>
    <row r="1053" spans="1:107" ht="16.5" customHeight="1">
      <c r="A1053" s="193" t="s">
        <v>1740</v>
      </c>
      <c r="B1053">
        <v>2018</v>
      </c>
      <c r="T1053" s="10"/>
      <c r="U1053" s="10"/>
      <c r="V1053" s="22"/>
      <c r="W1053" s="10"/>
      <c r="X1053" s="10"/>
      <c r="Y1053" s="10"/>
      <c r="Z1053" s="22"/>
      <c r="AA1053" s="22"/>
      <c r="AT1053" s="10"/>
    </row>
    <row r="1054" spans="1:107" ht="16.5" customHeight="1">
      <c r="A1054" s="193" t="s">
        <v>1745</v>
      </c>
      <c r="B1054">
        <v>2018</v>
      </c>
      <c r="T1054" s="10"/>
      <c r="U1054" s="10"/>
      <c r="V1054" s="22"/>
      <c r="W1054" s="10"/>
      <c r="X1054" s="10"/>
      <c r="Y1054" s="10"/>
      <c r="Z1054" s="22"/>
      <c r="AA1054" s="22"/>
      <c r="AT1054" s="10"/>
    </row>
    <row r="1055" spans="1:107" ht="16.5" customHeight="1">
      <c r="A1055" s="193" t="s">
        <v>1751</v>
      </c>
      <c r="B1055">
        <v>2018</v>
      </c>
      <c r="T1055" s="10"/>
      <c r="U1055" s="10"/>
      <c r="V1055" s="22"/>
      <c r="W1055" s="10"/>
      <c r="X1055" s="10"/>
      <c r="Y1055" s="10"/>
      <c r="Z1055" s="22"/>
      <c r="AA1055" s="22"/>
      <c r="AT1055" s="10"/>
    </row>
    <row r="1056" spans="1:107" ht="16.5" customHeight="1">
      <c r="A1056" s="193" t="s">
        <v>1761</v>
      </c>
      <c r="B1056">
        <v>2018</v>
      </c>
      <c r="T1056" s="10"/>
      <c r="U1056" s="10"/>
      <c r="V1056" s="22"/>
      <c r="W1056" s="10"/>
      <c r="X1056" s="10"/>
      <c r="Y1056" s="10"/>
      <c r="Z1056" s="22"/>
      <c r="AA1056" s="22"/>
      <c r="AT1056" s="10"/>
    </row>
    <row r="1057" spans="1:107" ht="16.5" customHeight="1">
      <c r="A1057" s="193" t="s">
        <v>1773</v>
      </c>
      <c r="B1057">
        <v>2018</v>
      </c>
      <c r="T1057" s="10"/>
      <c r="U1057" s="10"/>
      <c r="V1057" s="22"/>
      <c r="W1057" s="10"/>
      <c r="X1057" s="10"/>
      <c r="Y1057" s="10"/>
      <c r="Z1057" s="22"/>
      <c r="AA1057" s="22"/>
      <c r="AT1057" s="10"/>
    </row>
    <row r="1058" spans="1:107" ht="16.5" customHeight="1">
      <c r="A1058" s="193" t="s">
        <v>1781</v>
      </c>
      <c r="B1058">
        <v>2018</v>
      </c>
      <c r="T1058" s="10"/>
      <c r="U1058" s="10"/>
      <c r="V1058" s="22"/>
      <c r="W1058" s="10"/>
      <c r="X1058" s="10"/>
      <c r="Y1058" s="10"/>
      <c r="Z1058" s="22"/>
      <c r="AA1058" s="22"/>
      <c r="AT1058" s="10"/>
    </row>
    <row r="1059" spans="1:107" ht="16.5" customHeight="1">
      <c r="A1059" s="193" t="s">
        <v>1793</v>
      </c>
      <c r="B1059">
        <v>2018</v>
      </c>
      <c r="T1059" s="10"/>
      <c r="U1059" s="10"/>
      <c r="V1059" s="22"/>
      <c r="W1059" s="10"/>
      <c r="X1059" s="10"/>
      <c r="Y1059" s="10"/>
      <c r="Z1059" s="22"/>
      <c r="AA1059" s="22"/>
      <c r="AT1059" s="10"/>
      <c r="AW1059" s="24">
        <v>2</v>
      </c>
      <c r="AX1059" s="24">
        <v>3</v>
      </c>
      <c r="BY1059" s="111">
        <v>0</v>
      </c>
      <c r="CA1059" s="24">
        <v>15</v>
      </c>
      <c r="CB1059" s="145">
        <v>43708</v>
      </c>
      <c r="CF1059" s="24">
        <v>0</v>
      </c>
      <c r="CG1059" s="24">
        <v>30</v>
      </c>
      <c r="CH1059" s="145">
        <v>43738</v>
      </c>
      <c r="CL1059" s="24">
        <v>0</v>
      </c>
      <c r="CM1059" s="24">
        <v>8</v>
      </c>
      <c r="CN1059" s="145">
        <v>43746</v>
      </c>
      <c r="CR1059" s="117">
        <v>43819</v>
      </c>
      <c r="CW1059" t="s">
        <v>309</v>
      </c>
      <c r="CX1059" t="s">
        <v>309</v>
      </c>
      <c r="CY1059" s="14">
        <v>44733</v>
      </c>
      <c r="CZ1059" s="10" t="s">
        <v>2008</v>
      </c>
      <c r="DA1059" s="10" t="s">
        <v>6690</v>
      </c>
      <c r="DB1059" s="122" t="s">
        <v>6691</v>
      </c>
      <c r="DC1059" s="122" t="s">
        <v>6345</v>
      </c>
    </row>
    <row r="1060" spans="1:107" ht="16.5" customHeight="1">
      <c r="A1060" s="193" t="s">
        <v>1803</v>
      </c>
      <c r="B1060">
        <v>2018</v>
      </c>
      <c r="T1060" s="10"/>
      <c r="U1060" s="10"/>
      <c r="V1060" s="22"/>
      <c r="W1060" s="10"/>
      <c r="X1060" s="10"/>
      <c r="Y1060" s="10"/>
      <c r="Z1060" s="22"/>
      <c r="AA1060" s="22"/>
      <c r="AT1060" s="10"/>
    </row>
    <row r="1061" spans="1:107" ht="16.5" customHeight="1">
      <c r="A1061" s="193" t="s">
        <v>1810</v>
      </c>
      <c r="B1061">
        <v>2018</v>
      </c>
      <c r="T1061" s="10"/>
      <c r="U1061" s="10"/>
      <c r="V1061" s="22"/>
      <c r="W1061" s="10"/>
      <c r="X1061" s="10"/>
      <c r="Y1061" s="10"/>
      <c r="Z1061" s="22"/>
      <c r="AA1061" s="22"/>
      <c r="AT1061" s="10"/>
    </row>
    <row r="1062" spans="1:107" ht="16.5" customHeight="1">
      <c r="A1062" s="193" t="s">
        <v>1821</v>
      </c>
      <c r="B1062">
        <v>2018</v>
      </c>
      <c r="T1062" s="10"/>
      <c r="U1062" s="10"/>
      <c r="V1062" s="22"/>
      <c r="W1062" s="10"/>
      <c r="X1062" s="10"/>
      <c r="Y1062" s="10"/>
      <c r="Z1062" s="22"/>
      <c r="AA1062" s="22"/>
      <c r="AT1062" s="10"/>
    </row>
    <row r="1063" spans="1:107" ht="16.5" customHeight="1">
      <c r="A1063" s="193" t="s">
        <v>1829</v>
      </c>
      <c r="B1063">
        <v>2018</v>
      </c>
      <c r="T1063" s="10"/>
      <c r="U1063" s="10"/>
      <c r="V1063" s="22"/>
      <c r="W1063" s="10"/>
      <c r="X1063" s="10"/>
      <c r="Y1063" s="10"/>
      <c r="Z1063" s="22"/>
      <c r="AA1063" s="22"/>
      <c r="AT1063" s="10"/>
    </row>
    <row r="1064" spans="1:107" ht="16.5" customHeight="1">
      <c r="A1064" s="193" t="s">
        <v>1834</v>
      </c>
      <c r="B1064">
        <v>2018</v>
      </c>
      <c r="T1064" s="10"/>
      <c r="U1064" s="10"/>
      <c r="V1064" s="22"/>
      <c r="W1064" s="10"/>
      <c r="X1064" s="10"/>
      <c r="Y1064" s="10"/>
      <c r="Z1064" s="22"/>
      <c r="AA1064" s="22"/>
      <c r="AT1064" s="10"/>
    </row>
    <row r="1065" spans="1:107" ht="16.5" customHeight="1">
      <c r="A1065" s="193" t="s">
        <v>1840</v>
      </c>
      <c r="B1065">
        <v>2018</v>
      </c>
      <c r="T1065" s="10"/>
      <c r="U1065" s="10"/>
      <c r="V1065" s="22"/>
      <c r="W1065" s="10"/>
      <c r="X1065" s="10"/>
      <c r="Y1065" s="10"/>
      <c r="Z1065" s="22"/>
      <c r="AA1065" s="22"/>
      <c r="AT1065" s="10"/>
    </row>
    <row r="1066" spans="1:107" ht="16.5" customHeight="1">
      <c r="A1066" s="193" t="s">
        <v>1859</v>
      </c>
      <c r="B1066">
        <v>2018</v>
      </c>
      <c r="T1066" s="10"/>
      <c r="U1066" s="10"/>
      <c r="V1066" s="22"/>
      <c r="W1066" s="10"/>
      <c r="X1066" s="10"/>
      <c r="Y1066" s="10"/>
      <c r="Z1066" s="22"/>
      <c r="AA1066" s="22"/>
      <c r="AT1066" s="10"/>
    </row>
    <row r="1067" spans="1:107" ht="16.5" customHeight="1">
      <c r="A1067" s="193" t="s">
        <v>1877</v>
      </c>
      <c r="B1067">
        <v>2018</v>
      </c>
      <c r="T1067" s="10"/>
      <c r="U1067" s="10"/>
      <c r="V1067" s="22"/>
      <c r="W1067" s="10"/>
      <c r="X1067" s="10"/>
      <c r="Y1067" s="10"/>
      <c r="Z1067" s="22"/>
      <c r="AA1067" s="22"/>
      <c r="AT1067" s="10"/>
    </row>
    <row r="1068" spans="1:107" ht="16.5" customHeight="1">
      <c r="A1068" s="193" t="s">
        <v>1895</v>
      </c>
      <c r="B1068">
        <v>2018</v>
      </c>
      <c r="T1068" s="10"/>
      <c r="U1068" s="10"/>
      <c r="V1068" s="22"/>
      <c r="W1068" s="10"/>
      <c r="X1068" s="10"/>
      <c r="Y1068" s="10"/>
      <c r="Z1068" s="22"/>
      <c r="AA1068" s="22"/>
      <c r="AT1068" s="10"/>
    </row>
    <row r="1069" spans="1:107" ht="16.5" customHeight="1">
      <c r="A1069" s="193" t="s">
        <v>1911</v>
      </c>
      <c r="B1069">
        <v>2018</v>
      </c>
      <c r="T1069" s="10"/>
      <c r="U1069" s="10"/>
      <c r="V1069" s="22"/>
      <c r="W1069" s="10"/>
      <c r="X1069" s="10"/>
      <c r="Y1069" s="10"/>
      <c r="Z1069" s="22"/>
      <c r="AA1069" s="22"/>
      <c r="AT1069" s="10"/>
    </row>
    <row r="1070" spans="1:107" ht="16.5" customHeight="1">
      <c r="A1070" s="193" t="s">
        <v>1923</v>
      </c>
      <c r="B1070">
        <v>2018</v>
      </c>
      <c r="T1070" s="10"/>
      <c r="U1070" s="10"/>
      <c r="V1070" s="22"/>
      <c r="W1070" s="10"/>
      <c r="X1070" s="10"/>
      <c r="Y1070" s="10"/>
      <c r="Z1070" s="22"/>
      <c r="AA1070" s="22"/>
      <c r="AT1070" s="10"/>
      <c r="DA1070" s="10" t="s">
        <v>6492</v>
      </c>
      <c r="DB1070" s="122" t="s">
        <v>6493</v>
      </c>
      <c r="DC1070" s="122" t="s">
        <v>6494</v>
      </c>
    </row>
    <row r="1071" spans="1:107" ht="16.5" customHeight="1">
      <c r="A1071" s="193" t="s">
        <v>1935</v>
      </c>
      <c r="B1071">
        <v>2018</v>
      </c>
      <c r="T1071" s="10"/>
      <c r="U1071" s="10"/>
      <c r="V1071" s="22"/>
      <c r="W1071" s="10"/>
      <c r="X1071" s="10"/>
      <c r="Y1071" s="10"/>
      <c r="Z1071" s="22"/>
      <c r="AA1071" s="22"/>
      <c r="AT1071" s="10"/>
    </row>
    <row r="1072" spans="1:107" ht="16.5" customHeight="1">
      <c r="A1072" s="193" t="s">
        <v>1948</v>
      </c>
      <c r="B1072">
        <v>2018</v>
      </c>
      <c r="T1072" s="10"/>
      <c r="U1072" s="10"/>
      <c r="V1072" s="22"/>
      <c r="W1072" s="10"/>
      <c r="X1072" s="10"/>
      <c r="Y1072" s="10"/>
      <c r="Z1072" s="22"/>
      <c r="AA1072" s="22"/>
      <c r="AT1072" s="10"/>
    </row>
    <row r="1073" spans="1:107" ht="16.5" customHeight="1">
      <c r="A1073" s="193" t="s">
        <v>1960</v>
      </c>
      <c r="B1073">
        <v>2018</v>
      </c>
      <c r="T1073" s="10"/>
      <c r="U1073" s="10"/>
      <c r="V1073" s="22"/>
      <c r="W1073" s="10"/>
      <c r="X1073" s="10"/>
      <c r="Y1073" s="10"/>
      <c r="Z1073" s="22"/>
      <c r="AA1073" s="22"/>
      <c r="AT1073" s="10"/>
    </row>
    <row r="1074" spans="1:107" ht="16.5" customHeight="1">
      <c r="A1074" s="193" t="s">
        <v>1971</v>
      </c>
      <c r="B1074">
        <v>2018</v>
      </c>
      <c r="T1074" s="10"/>
      <c r="U1074" s="10"/>
      <c r="V1074" s="22"/>
      <c r="W1074" s="10"/>
      <c r="X1074" s="10"/>
      <c r="Y1074" s="10"/>
      <c r="Z1074" s="22"/>
      <c r="AA1074" s="22"/>
      <c r="AT1074" s="10"/>
    </row>
    <row r="1075" spans="1:107" ht="16.5" customHeight="1">
      <c r="A1075" s="193" t="s">
        <v>1983</v>
      </c>
      <c r="B1075">
        <v>2018</v>
      </c>
      <c r="T1075" s="10"/>
      <c r="U1075" s="10"/>
      <c r="V1075" s="22"/>
      <c r="W1075" s="10"/>
      <c r="X1075" s="10"/>
      <c r="Y1075" s="10"/>
      <c r="Z1075" s="22"/>
      <c r="AA1075" s="22"/>
      <c r="AT1075" s="10"/>
    </row>
    <row r="1076" spans="1:107" ht="16.5" customHeight="1">
      <c r="A1076" s="193" t="s">
        <v>1997</v>
      </c>
      <c r="B1076">
        <v>2018</v>
      </c>
      <c r="T1076" s="10"/>
      <c r="U1076" s="10"/>
      <c r="V1076" s="22"/>
      <c r="W1076" s="10"/>
      <c r="X1076" s="10"/>
      <c r="Y1076" s="10"/>
      <c r="Z1076" s="22"/>
      <c r="AA1076" s="22"/>
      <c r="AT1076" s="10"/>
      <c r="DA1076" s="10" t="s">
        <v>6690</v>
      </c>
      <c r="DB1076" s="122" t="s">
        <v>6691</v>
      </c>
      <c r="DC1076" s="122" t="s">
        <v>6345</v>
      </c>
    </row>
    <row r="1077" spans="1:107" ht="16.5" customHeight="1">
      <c r="A1077" s="193" t="s">
        <v>2009</v>
      </c>
      <c r="B1077">
        <v>2018</v>
      </c>
      <c r="T1077" s="10"/>
      <c r="U1077" s="10"/>
      <c r="V1077" s="22"/>
      <c r="W1077" s="10"/>
      <c r="X1077" s="10"/>
      <c r="Y1077" s="10"/>
      <c r="Z1077" s="22"/>
      <c r="AA1077" s="22"/>
      <c r="AT1077" s="10"/>
    </row>
    <row r="1078" spans="1:107" ht="16.5" customHeight="1">
      <c r="A1078" s="193" t="s">
        <v>2022</v>
      </c>
      <c r="B1078">
        <v>2018</v>
      </c>
      <c r="T1078" s="10"/>
      <c r="U1078" s="10"/>
      <c r="V1078" s="22"/>
      <c r="W1078" s="10"/>
      <c r="X1078" s="10"/>
      <c r="Y1078" s="10"/>
      <c r="Z1078" s="22"/>
      <c r="AA1078" s="22"/>
      <c r="AT1078" s="10"/>
    </row>
    <row r="1079" spans="1:107" ht="16.5" customHeight="1">
      <c r="A1079" s="193" t="s">
        <v>2033</v>
      </c>
      <c r="B1079">
        <v>2018</v>
      </c>
      <c r="T1079" s="10"/>
      <c r="U1079" s="10"/>
      <c r="V1079" s="22"/>
      <c r="W1079" s="10"/>
      <c r="X1079" s="10"/>
      <c r="Y1079" s="10"/>
      <c r="Z1079" s="22"/>
      <c r="AA1079" s="22"/>
      <c r="AT1079" s="10"/>
    </row>
    <row r="1080" spans="1:107" ht="16.5" customHeight="1">
      <c r="A1080" s="193" t="s">
        <v>2044</v>
      </c>
      <c r="B1080">
        <v>2018</v>
      </c>
      <c r="T1080" s="10"/>
      <c r="U1080" s="10"/>
      <c r="V1080" s="22"/>
      <c r="W1080" s="10"/>
      <c r="X1080" s="10"/>
      <c r="Y1080" s="10"/>
      <c r="Z1080" s="22"/>
      <c r="AA1080" s="22"/>
      <c r="AT1080" s="10"/>
      <c r="DA1080" s="10" t="s">
        <v>6692</v>
      </c>
      <c r="DB1080" s="122" t="s">
        <v>6693</v>
      </c>
      <c r="DC1080" s="122" t="s">
        <v>6243</v>
      </c>
    </row>
    <row r="1081" spans="1:107" ht="16.5" customHeight="1">
      <c r="A1081" s="193" t="s">
        <v>2052</v>
      </c>
      <c r="B1081">
        <v>2018</v>
      </c>
      <c r="T1081" s="10"/>
      <c r="U1081" s="10"/>
      <c r="V1081" s="22"/>
      <c r="W1081" s="10"/>
      <c r="X1081" s="10"/>
      <c r="Y1081" s="10"/>
      <c r="Z1081" s="22"/>
      <c r="AA1081" s="22"/>
      <c r="AT1081" s="10"/>
    </row>
    <row r="1082" spans="1:107" ht="16.5" customHeight="1">
      <c r="A1082" s="193" t="s">
        <v>2059</v>
      </c>
      <c r="B1082">
        <v>2018</v>
      </c>
      <c r="T1082" s="10"/>
      <c r="U1082" s="10"/>
      <c r="V1082" s="22"/>
      <c r="W1082" s="10"/>
      <c r="X1082" s="10"/>
      <c r="Y1082" s="10"/>
      <c r="Z1082" s="22"/>
      <c r="AA1082" s="22"/>
      <c r="AT1082" s="10"/>
    </row>
    <row r="1083" spans="1:107" ht="16.5" customHeight="1">
      <c r="A1083" s="193" t="s">
        <v>2074</v>
      </c>
      <c r="B1083">
        <v>2018</v>
      </c>
      <c r="T1083" s="10"/>
      <c r="U1083" s="10"/>
      <c r="V1083" s="22"/>
      <c r="W1083" s="10"/>
      <c r="X1083" s="10"/>
      <c r="Y1083" s="10"/>
      <c r="Z1083" s="22"/>
      <c r="AA1083" s="22"/>
      <c r="AT1083" s="10"/>
    </row>
    <row r="1084" spans="1:107" ht="16.5" customHeight="1">
      <c r="A1084" s="193" t="s">
        <v>2087</v>
      </c>
      <c r="B1084">
        <v>2018</v>
      </c>
      <c r="T1084" s="10"/>
      <c r="U1084" s="10"/>
      <c r="V1084" s="22"/>
      <c r="W1084" s="10"/>
      <c r="X1084" s="10"/>
      <c r="Y1084" s="10"/>
      <c r="Z1084" s="22"/>
      <c r="AA1084" s="22"/>
      <c r="AT1084" s="10"/>
    </row>
    <row r="1085" spans="1:107" ht="16.5" customHeight="1">
      <c r="A1085" s="193" t="s">
        <v>2094</v>
      </c>
      <c r="B1085">
        <v>2018</v>
      </c>
      <c r="T1085" s="10"/>
      <c r="U1085" s="10"/>
      <c r="V1085" s="22"/>
      <c r="W1085" s="10"/>
      <c r="X1085" s="10"/>
      <c r="Y1085" s="10"/>
      <c r="Z1085" s="22"/>
      <c r="AA1085" s="22"/>
      <c r="AT1085" s="10"/>
    </row>
    <row r="1086" spans="1:107" ht="16.5" customHeight="1">
      <c r="A1086" s="193" t="s">
        <v>2101</v>
      </c>
      <c r="B1086">
        <v>2018</v>
      </c>
      <c r="T1086" s="10"/>
      <c r="U1086" s="10"/>
      <c r="V1086" s="22"/>
      <c r="W1086" s="10"/>
      <c r="X1086" s="10"/>
      <c r="Y1086" s="10"/>
      <c r="Z1086" s="22"/>
      <c r="AA1086" s="22"/>
      <c r="AT1086" s="10"/>
    </row>
    <row r="1087" spans="1:107" ht="16.5" customHeight="1">
      <c r="A1087" s="193" t="s">
        <v>2109</v>
      </c>
      <c r="B1087">
        <v>2018</v>
      </c>
      <c r="T1087" s="10"/>
      <c r="U1087" s="10"/>
      <c r="V1087" s="22"/>
      <c r="W1087" s="10"/>
      <c r="X1087" s="10"/>
      <c r="Y1087" s="10"/>
      <c r="Z1087" s="22"/>
      <c r="AA1087" s="22"/>
      <c r="AT1087" s="10"/>
    </row>
    <row r="1088" spans="1:107" ht="16.5" customHeight="1">
      <c r="A1088" s="193" t="s">
        <v>2115</v>
      </c>
      <c r="B1088">
        <v>2018</v>
      </c>
      <c r="T1088" s="10"/>
      <c r="U1088" s="10"/>
      <c r="V1088" s="22"/>
      <c r="W1088" s="10"/>
      <c r="X1088" s="10"/>
      <c r="Y1088" s="10"/>
      <c r="Z1088" s="22"/>
      <c r="AA1088" s="22"/>
      <c r="AT1088" s="10"/>
    </row>
    <row r="1089" spans="1:46" ht="16.5" customHeight="1">
      <c r="A1089" s="193" t="s">
        <v>2122</v>
      </c>
      <c r="B1089">
        <v>2018</v>
      </c>
      <c r="T1089" s="10"/>
      <c r="U1089" s="10"/>
      <c r="V1089" s="22"/>
      <c r="W1089" s="10"/>
      <c r="X1089" s="10"/>
      <c r="Y1089" s="10"/>
      <c r="Z1089" s="22"/>
      <c r="AA1089" s="22"/>
      <c r="AT1089" s="10"/>
    </row>
    <row r="1090" spans="1:46" ht="16.5" customHeight="1">
      <c r="A1090" s="193" t="s">
        <v>2137</v>
      </c>
      <c r="B1090">
        <v>2018</v>
      </c>
      <c r="T1090" s="10"/>
      <c r="U1090" s="10"/>
      <c r="V1090" s="22"/>
      <c r="W1090" s="10"/>
      <c r="X1090" s="10"/>
      <c r="Y1090" s="10"/>
      <c r="Z1090" s="22"/>
      <c r="AA1090" s="22"/>
      <c r="AT1090" s="10"/>
    </row>
    <row r="1091" spans="1:46" ht="16.5" customHeight="1">
      <c r="T1091" s="10"/>
      <c r="U1091" s="10"/>
      <c r="V1091" s="22"/>
      <c r="W1091" s="10"/>
      <c r="X1091" s="10"/>
      <c r="Y1091" s="10"/>
      <c r="Z1091" s="22"/>
      <c r="AA1091" s="22"/>
      <c r="AT1091" s="10"/>
    </row>
    <row r="1092" spans="1:46" ht="16.5" customHeight="1">
      <c r="T1092" s="10"/>
      <c r="U1092" s="10"/>
      <c r="V1092" s="22"/>
      <c r="W1092" s="10"/>
      <c r="X1092" s="10"/>
      <c r="Y1092" s="10"/>
      <c r="Z1092" s="22"/>
      <c r="AA1092" s="22"/>
      <c r="AT1092" s="10"/>
    </row>
    <row r="1093" spans="1:46" ht="16.5" customHeight="1">
      <c r="T1093" s="10"/>
      <c r="U1093" s="10"/>
      <c r="V1093" s="22"/>
      <c r="W1093" s="10"/>
      <c r="X1093" s="10"/>
      <c r="Y1093" s="10"/>
      <c r="Z1093" s="22"/>
      <c r="AA1093" s="22"/>
      <c r="AT1093" s="10"/>
    </row>
    <row r="1094" spans="1:46" ht="16.5" customHeight="1">
      <c r="T1094" s="10"/>
      <c r="U1094" s="10"/>
      <c r="V1094" s="22"/>
      <c r="W1094" s="10"/>
      <c r="X1094" s="10"/>
      <c r="Y1094" s="10"/>
      <c r="Z1094" s="22"/>
      <c r="AA1094" s="22"/>
      <c r="AT1094" s="10"/>
    </row>
    <row r="1095" spans="1:46" ht="16.5" customHeight="1">
      <c r="T1095" s="10"/>
      <c r="U1095" s="10"/>
      <c r="V1095" s="22"/>
      <c r="W1095" s="10"/>
      <c r="X1095" s="10"/>
      <c r="Y1095" s="10"/>
      <c r="Z1095" s="22"/>
      <c r="AA1095" s="22"/>
      <c r="AT1095" s="10"/>
    </row>
    <row r="1096" spans="1:46" ht="16.5" customHeight="1">
      <c r="T1096" s="10"/>
      <c r="U1096" s="10"/>
      <c r="V1096" s="22"/>
      <c r="W1096" s="10"/>
      <c r="X1096" s="10"/>
      <c r="Y1096" s="10"/>
      <c r="Z1096" s="22"/>
      <c r="AA1096" s="22"/>
      <c r="AT1096" s="10"/>
    </row>
    <row r="1097" spans="1:46" ht="16.5" customHeight="1">
      <c r="T1097" s="10"/>
      <c r="U1097" s="10"/>
      <c r="V1097" s="22"/>
      <c r="W1097" s="10"/>
      <c r="X1097" s="10"/>
      <c r="Y1097" s="10"/>
      <c r="Z1097" s="22"/>
      <c r="AA1097" s="22"/>
      <c r="AT1097" s="10"/>
    </row>
    <row r="1098" spans="1:46" ht="16.5" customHeight="1">
      <c r="T1098" s="10"/>
      <c r="U1098" s="10"/>
      <c r="V1098" s="22"/>
      <c r="W1098" s="10"/>
      <c r="X1098" s="10"/>
      <c r="Y1098" s="10"/>
      <c r="Z1098" s="22"/>
      <c r="AA1098" s="22"/>
      <c r="AT1098" s="10"/>
    </row>
    <row r="1099" spans="1:46" ht="16.5" customHeight="1">
      <c r="T1099" s="10"/>
      <c r="U1099" s="10"/>
      <c r="V1099" s="22"/>
      <c r="W1099" s="10"/>
      <c r="X1099" s="10"/>
      <c r="Y1099" s="10"/>
      <c r="Z1099" s="22"/>
      <c r="AA1099" s="22"/>
      <c r="AT1099" s="10"/>
    </row>
    <row r="1100" spans="1:46" ht="16.5" customHeight="1">
      <c r="T1100" s="10"/>
      <c r="U1100" s="10"/>
      <c r="V1100" s="22"/>
      <c r="W1100" s="10"/>
      <c r="X1100" s="10"/>
      <c r="Y1100" s="10"/>
      <c r="Z1100" s="22"/>
      <c r="AA1100" s="22"/>
      <c r="AT1100" s="10"/>
    </row>
    <row r="1101" spans="1:46" ht="16.5" customHeight="1">
      <c r="T1101" s="10"/>
      <c r="U1101" s="10"/>
      <c r="V1101" s="22"/>
      <c r="W1101" s="10"/>
      <c r="X1101" s="10"/>
      <c r="Y1101" s="10"/>
      <c r="Z1101" s="22"/>
      <c r="AA1101" s="22"/>
      <c r="AT1101" s="10"/>
    </row>
    <row r="1102" spans="1:46" ht="16.5" customHeight="1">
      <c r="T1102" s="10"/>
      <c r="U1102" s="10"/>
      <c r="V1102" s="22"/>
      <c r="W1102" s="10"/>
      <c r="X1102" s="10"/>
      <c r="Y1102" s="10"/>
      <c r="Z1102" s="22"/>
      <c r="AA1102" s="22"/>
      <c r="AT1102" s="10"/>
    </row>
    <row r="1103" spans="1:46" ht="16.5" customHeight="1">
      <c r="T1103" s="10"/>
      <c r="U1103" s="10"/>
      <c r="V1103" s="22"/>
      <c r="W1103" s="10"/>
      <c r="X1103" s="10"/>
      <c r="Y1103" s="10"/>
      <c r="Z1103" s="22"/>
      <c r="AA1103" s="22"/>
      <c r="AT1103" s="10"/>
    </row>
    <row r="1104" spans="1:46" ht="16.5" customHeight="1">
      <c r="T1104" s="10"/>
      <c r="U1104" s="10"/>
      <c r="V1104" s="22"/>
      <c r="W1104" s="10"/>
      <c r="X1104" s="10"/>
      <c r="Y1104" s="10"/>
      <c r="Z1104" s="22"/>
      <c r="AA1104" s="22"/>
      <c r="AT1104" s="10"/>
    </row>
    <row r="1105" spans="20:46" ht="16.5" customHeight="1">
      <c r="T1105" s="10"/>
      <c r="U1105" s="10"/>
      <c r="V1105" s="22"/>
      <c r="W1105" s="10"/>
      <c r="X1105" s="10"/>
      <c r="Y1105" s="10"/>
      <c r="Z1105" s="22"/>
      <c r="AA1105" s="22"/>
      <c r="AT1105" s="10"/>
    </row>
    <row r="1106" spans="20:46" ht="16.5" customHeight="1">
      <c r="T1106" s="10"/>
      <c r="U1106" s="10"/>
      <c r="V1106" s="22"/>
      <c r="W1106" s="10"/>
      <c r="X1106" s="10"/>
      <c r="Y1106" s="10"/>
      <c r="Z1106" s="22"/>
      <c r="AA1106" s="22"/>
      <c r="AT1106" s="10"/>
    </row>
    <row r="1107" spans="20:46" ht="16.5" customHeight="1">
      <c r="T1107" s="10"/>
      <c r="U1107" s="10"/>
      <c r="V1107" s="22"/>
      <c r="W1107" s="10"/>
      <c r="X1107" s="10"/>
      <c r="Y1107" s="10"/>
      <c r="Z1107" s="22"/>
      <c r="AA1107" s="22"/>
      <c r="AT1107" s="10"/>
    </row>
    <row r="1108" spans="20:46" ht="16.5" customHeight="1">
      <c r="T1108" s="10"/>
      <c r="U1108" s="10"/>
      <c r="V1108" s="22"/>
      <c r="W1108" s="10"/>
      <c r="X1108" s="10"/>
      <c r="Y1108" s="10"/>
      <c r="Z1108" s="22"/>
      <c r="AA1108" s="22"/>
      <c r="AT1108" s="10"/>
    </row>
    <row r="1109" spans="20:46" ht="16.5" customHeight="1">
      <c r="T1109" s="10"/>
      <c r="U1109" s="10"/>
      <c r="V1109" s="22"/>
      <c r="W1109" s="10"/>
      <c r="X1109" s="10"/>
      <c r="Y1109" s="10"/>
      <c r="Z1109" s="22"/>
      <c r="AA1109" s="22"/>
      <c r="AT1109" s="10"/>
    </row>
    <row r="1110" spans="20:46" ht="16.5" customHeight="1">
      <c r="T1110" s="10"/>
      <c r="U1110" s="10"/>
      <c r="V1110" s="22"/>
      <c r="W1110" s="10"/>
      <c r="X1110" s="10"/>
      <c r="Y1110" s="10"/>
      <c r="Z1110" s="22"/>
      <c r="AA1110" s="22"/>
      <c r="AT1110" s="10"/>
    </row>
    <row r="1111" spans="20:46" ht="16.5" customHeight="1">
      <c r="T1111" s="10"/>
      <c r="U1111" s="10"/>
      <c r="V1111" s="22"/>
      <c r="W1111" s="10"/>
      <c r="X1111" s="10"/>
      <c r="Y1111" s="10"/>
      <c r="Z1111" s="22"/>
      <c r="AA1111" s="22"/>
      <c r="AT1111" s="10"/>
    </row>
    <row r="1112" spans="20:46" ht="16.5" customHeight="1">
      <c r="T1112" s="10"/>
      <c r="U1112" s="10"/>
      <c r="V1112" s="22"/>
      <c r="W1112" s="10"/>
      <c r="X1112" s="10"/>
      <c r="Y1112" s="10"/>
      <c r="Z1112" s="22"/>
      <c r="AA1112" s="22"/>
      <c r="AT1112" s="10"/>
    </row>
    <row r="1113" spans="20:46" ht="16.5" customHeight="1">
      <c r="T1113" s="10"/>
      <c r="U1113" s="10"/>
      <c r="V1113" s="22"/>
      <c r="W1113" s="10"/>
      <c r="X1113" s="10"/>
      <c r="Y1113" s="10"/>
      <c r="Z1113" s="22"/>
      <c r="AA1113" s="22"/>
      <c r="AT1113" s="10"/>
    </row>
    <row r="1114" spans="20:46" ht="16.5" customHeight="1">
      <c r="T1114" s="10"/>
      <c r="U1114" s="10"/>
      <c r="V1114" s="22"/>
      <c r="W1114" s="10"/>
      <c r="X1114" s="10"/>
      <c r="Y1114" s="10"/>
      <c r="Z1114" s="22"/>
      <c r="AA1114" s="22"/>
      <c r="AT1114" s="10"/>
    </row>
    <row r="1115" spans="20:46" ht="16.5" customHeight="1">
      <c r="T1115" s="10"/>
      <c r="U1115" s="10"/>
      <c r="V1115" s="22"/>
      <c r="W1115" s="10"/>
      <c r="X1115" s="10"/>
      <c r="Y1115" s="10"/>
      <c r="Z1115" s="22"/>
      <c r="AA1115" s="22"/>
      <c r="AT1115" s="10"/>
    </row>
    <row r="1116" spans="20:46" ht="16.5" customHeight="1">
      <c r="T1116" s="10"/>
      <c r="U1116" s="10"/>
      <c r="V1116" s="22"/>
      <c r="W1116" s="10"/>
      <c r="X1116" s="10"/>
      <c r="Y1116" s="10"/>
      <c r="Z1116" s="22"/>
      <c r="AA1116" s="22"/>
      <c r="AT1116" s="10"/>
    </row>
    <row r="1117" spans="20:46" ht="16.5" customHeight="1">
      <c r="T1117" s="10"/>
      <c r="U1117" s="10"/>
      <c r="V1117" s="22"/>
      <c r="W1117" s="10"/>
      <c r="X1117" s="10"/>
      <c r="Y1117" s="10"/>
      <c r="Z1117" s="22"/>
      <c r="AA1117" s="22"/>
      <c r="AT1117" s="10"/>
    </row>
    <row r="1118" spans="20:46" ht="16.5" customHeight="1">
      <c r="T1118" s="10"/>
      <c r="U1118" s="10"/>
      <c r="V1118" s="22"/>
      <c r="W1118" s="10"/>
      <c r="X1118" s="10"/>
      <c r="Y1118" s="10"/>
      <c r="Z1118" s="22"/>
      <c r="AA1118" s="22"/>
      <c r="AT1118" s="10"/>
    </row>
    <row r="1119" spans="20:46" ht="16.5" customHeight="1">
      <c r="T1119" s="10"/>
      <c r="U1119" s="10"/>
      <c r="V1119" s="22"/>
      <c r="W1119" s="10"/>
      <c r="X1119" s="10"/>
      <c r="Y1119" s="10"/>
      <c r="Z1119" s="22"/>
      <c r="AA1119" s="22"/>
      <c r="AT1119" s="10"/>
    </row>
    <row r="1120" spans="20:46" ht="16.5" customHeight="1">
      <c r="T1120" s="10"/>
      <c r="U1120" s="10"/>
      <c r="V1120" s="22"/>
      <c r="W1120" s="10"/>
      <c r="X1120" s="10"/>
      <c r="Y1120" s="10"/>
      <c r="Z1120" s="22"/>
      <c r="AA1120" s="22"/>
      <c r="AT1120" s="10"/>
    </row>
    <row r="1121" spans="20:46" ht="16.5" customHeight="1">
      <c r="T1121" s="10"/>
      <c r="U1121" s="10"/>
      <c r="V1121" s="22"/>
      <c r="W1121" s="10"/>
      <c r="X1121" s="10"/>
      <c r="Y1121" s="10"/>
      <c r="Z1121" s="22"/>
      <c r="AA1121" s="22"/>
      <c r="AT1121" s="10"/>
    </row>
    <row r="1122" spans="20:46" ht="16.5" customHeight="1">
      <c r="T1122" s="10"/>
      <c r="U1122" s="10"/>
      <c r="V1122" s="22"/>
      <c r="W1122" s="10"/>
      <c r="X1122" s="10"/>
      <c r="Y1122" s="10"/>
      <c r="Z1122" s="22"/>
      <c r="AA1122" s="22"/>
      <c r="AT1122" s="10"/>
    </row>
    <row r="1123" spans="20:46" ht="16.5" customHeight="1">
      <c r="T1123" s="10"/>
      <c r="U1123" s="10"/>
      <c r="V1123" s="22"/>
      <c r="W1123" s="10"/>
      <c r="X1123" s="10"/>
      <c r="Y1123" s="10"/>
      <c r="Z1123" s="22"/>
      <c r="AA1123" s="22"/>
      <c r="AT1123" s="10"/>
    </row>
    <row r="1124" spans="20:46" ht="16.5" customHeight="1">
      <c r="T1124" s="10"/>
      <c r="U1124" s="10"/>
      <c r="V1124" s="22"/>
      <c r="W1124" s="10"/>
      <c r="X1124" s="10"/>
      <c r="Y1124" s="10"/>
      <c r="Z1124" s="22"/>
      <c r="AA1124" s="22"/>
      <c r="AT1124" s="10"/>
    </row>
    <row r="1125" spans="20:46" ht="16.5" customHeight="1">
      <c r="T1125" s="10"/>
      <c r="U1125" s="10"/>
      <c r="V1125" s="22"/>
      <c r="W1125" s="10"/>
      <c r="X1125" s="10"/>
      <c r="Y1125" s="10"/>
      <c r="Z1125" s="22"/>
      <c r="AA1125" s="22"/>
      <c r="AT1125" s="10"/>
    </row>
    <row r="1126" spans="20:46" ht="16.5" customHeight="1">
      <c r="T1126" s="10"/>
      <c r="U1126" s="10"/>
      <c r="V1126" s="22"/>
      <c r="W1126" s="10"/>
      <c r="X1126" s="10"/>
      <c r="Y1126" s="10"/>
      <c r="Z1126" s="22"/>
      <c r="AA1126" s="22"/>
      <c r="AT1126" s="10"/>
    </row>
    <row r="1127" spans="20:46" ht="16.5" customHeight="1">
      <c r="T1127" s="10"/>
      <c r="U1127" s="10"/>
      <c r="V1127" s="22"/>
      <c r="W1127" s="10"/>
      <c r="X1127" s="10"/>
      <c r="Y1127" s="10"/>
      <c r="Z1127" s="22"/>
      <c r="AA1127" s="22"/>
      <c r="AT1127" s="10"/>
    </row>
    <row r="1128" spans="20:46" ht="16.5" customHeight="1">
      <c r="T1128" s="10"/>
      <c r="U1128" s="10"/>
      <c r="V1128" s="22"/>
      <c r="W1128" s="10"/>
      <c r="X1128" s="10"/>
      <c r="Y1128" s="10"/>
      <c r="Z1128" s="22"/>
      <c r="AA1128" s="22"/>
      <c r="AT1128" s="10"/>
    </row>
    <row r="1129" spans="20:46" ht="16.5" customHeight="1">
      <c r="T1129" s="10"/>
      <c r="U1129" s="10"/>
      <c r="V1129" s="22"/>
      <c r="W1129" s="10"/>
      <c r="X1129" s="10"/>
      <c r="Y1129" s="10"/>
      <c r="Z1129" s="22"/>
      <c r="AA1129" s="22"/>
      <c r="AT1129" s="10"/>
    </row>
    <row r="1130" spans="20:46" ht="16.5" customHeight="1">
      <c r="T1130" s="10"/>
      <c r="U1130" s="10"/>
      <c r="V1130" s="22"/>
      <c r="W1130" s="10"/>
      <c r="X1130" s="10"/>
      <c r="Y1130" s="10"/>
      <c r="Z1130" s="22"/>
      <c r="AA1130" s="22"/>
      <c r="AT1130" s="10"/>
    </row>
    <row r="1131" spans="20:46" ht="16.5" customHeight="1">
      <c r="T1131" s="10"/>
      <c r="U1131" s="10"/>
      <c r="V1131" s="22"/>
      <c r="W1131" s="10"/>
      <c r="X1131" s="10"/>
      <c r="Y1131" s="10"/>
      <c r="Z1131" s="22"/>
      <c r="AA1131" s="22"/>
      <c r="AT1131" s="10"/>
    </row>
    <row r="1132" spans="20:46" ht="16.5" customHeight="1">
      <c r="T1132" s="10"/>
      <c r="U1132" s="10"/>
      <c r="V1132" s="22"/>
      <c r="W1132" s="10"/>
      <c r="X1132" s="10"/>
      <c r="Y1132" s="10"/>
      <c r="Z1132" s="22"/>
      <c r="AA1132" s="22"/>
      <c r="AT1132" s="10"/>
    </row>
    <row r="1133" spans="20:46" ht="16.5" customHeight="1">
      <c r="T1133" s="10"/>
      <c r="U1133" s="10"/>
      <c r="V1133" s="22"/>
      <c r="W1133" s="10"/>
      <c r="X1133" s="10"/>
      <c r="Y1133" s="10"/>
      <c r="Z1133" s="22"/>
      <c r="AA1133" s="22"/>
      <c r="AT1133" s="10"/>
    </row>
    <row r="1134" spans="20:46" ht="16.5" customHeight="1">
      <c r="T1134" s="10"/>
      <c r="U1134" s="10"/>
      <c r="V1134" s="22"/>
      <c r="W1134" s="10"/>
      <c r="X1134" s="10"/>
      <c r="Y1134" s="10"/>
      <c r="Z1134" s="22"/>
      <c r="AA1134" s="22"/>
      <c r="AT1134" s="10"/>
    </row>
    <row r="1135" spans="20:46" ht="16.5" customHeight="1">
      <c r="T1135" s="10"/>
      <c r="U1135" s="10"/>
      <c r="V1135" s="22"/>
      <c r="W1135" s="10"/>
      <c r="X1135" s="10"/>
      <c r="Y1135" s="10"/>
      <c r="Z1135" s="22"/>
      <c r="AA1135" s="22"/>
      <c r="AT1135" s="10"/>
    </row>
    <row r="1136" spans="20:46" ht="16.5" customHeight="1">
      <c r="T1136" s="10"/>
      <c r="U1136" s="10"/>
      <c r="V1136" s="22"/>
      <c r="W1136" s="10"/>
      <c r="X1136" s="10"/>
      <c r="Y1136" s="10"/>
      <c r="Z1136" s="22"/>
      <c r="AA1136" s="22"/>
      <c r="AT1136" s="10"/>
    </row>
    <row r="1137" spans="20:46" ht="16.5" customHeight="1">
      <c r="T1137" s="10"/>
      <c r="U1137" s="10"/>
      <c r="V1137" s="22"/>
      <c r="W1137" s="10"/>
      <c r="X1137" s="10"/>
      <c r="Y1137" s="10"/>
      <c r="Z1137" s="22"/>
      <c r="AA1137" s="22"/>
      <c r="AT1137" s="10"/>
    </row>
    <row r="1138" spans="20:46" ht="16.5" customHeight="1">
      <c r="T1138" s="10"/>
      <c r="U1138" s="10"/>
      <c r="V1138" s="22"/>
      <c r="W1138" s="10"/>
      <c r="X1138" s="10"/>
      <c r="Y1138" s="10"/>
      <c r="Z1138" s="22"/>
      <c r="AA1138" s="22"/>
      <c r="AT1138" s="10"/>
    </row>
    <row r="1139" spans="20:46" ht="16.5" customHeight="1">
      <c r="T1139" s="10"/>
      <c r="U1139" s="10"/>
      <c r="V1139" s="22"/>
      <c r="W1139" s="10"/>
      <c r="X1139" s="10"/>
      <c r="Y1139" s="10"/>
      <c r="Z1139" s="22"/>
      <c r="AA1139" s="22"/>
      <c r="AT1139" s="10"/>
    </row>
    <row r="1140" spans="20:46" ht="16.5" customHeight="1">
      <c r="T1140" s="10"/>
      <c r="U1140" s="10"/>
      <c r="V1140" s="22"/>
      <c r="W1140" s="10"/>
      <c r="X1140" s="10"/>
      <c r="Y1140" s="10"/>
      <c r="Z1140" s="22"/>
      <c r="AA1140" s="22"/>
      <c r="AT1140" s="10"/>
    </row>
    <row r="1141" spans="20:46" ht="16.5" customHeight="1">
      <c r="T1141" s="10"/>
      <c r="U1141" s="10"/>
      <c r="V1141" s="22"/>
      <c r="W1141" s="10"/>
      <c r="X1141" s="10"/>
      <c r="Y1141" s="10"/>
      <c r="Z1141" s="22"/>
      <c r="AA1141" s="22"/>
      <c r="AT1141" s="10"/>
    </row>
    <row r="1142" spans="20:46" ht="16.5" customHeight="1">
      <c r="T1142" s="10"/>
      <c r="U1142" s="10"/>
      <c r="V1142" s="22"/>
      <c r="W1142" s="10"/>
      <c r="X1142" s="10"/>
      <c r="Y1142" s="10"/>
      <c r="Z1142" s="22"/>
      <c r="AA1142" s="22"/>
      <c r="AT1142" s="10"/>
    </row>
    <row r="1143" spans="20:46" ht="16.5" customHeight="1">
      <c r="T1143" s="10"/>
      <c r="U1143" s="10"/>
      <c r="V1143" s="22"/>
      <c r="W1143" s="10"/>
      <c r="X1143" s="10"/>
      <c r="Y1143" s="10"/>
      <c r="Z1143" s="22"/>
      <c r="AA1143" s="22"/>
      <c r="AT1143" s="10"/>
    </row>
    <row r="1144" spans="20:46" ht="16.5" customHeight="1">
      <c r="T1144" s="10"/>
      <c r="U1144" s="10"/>
      <c r="V1144" s="22"/>
      <c r="W1144" s="10"/>
      <c r="X1144" s="10"/>
      <c r="Y1144" s="10"/>
      <c r="Z1144" s="22"/>
      <c r="AA1144" s="22"/>
      <c r="AT1144" s="10"/>
    </row>
    <row r="1145" spans="20:46" ht="16.5" customHeight="1">
      <c r="T1145" s="10"/>
      <c r="U1145" s="10"/>
      <c r="V1145" s="22"/>
      <c r="W1145" s="10"/>
      <c r="X1145" s="10"/>
      <c r="Y1145" s="10"/>
      <c r="Z1145" s="22"/>
      <c r="AA1145" s="22"/>
      <c r="AT1145" s="10"/>
    </row>
    <row r="1146" spans="20:46" ht="16.5" customHeight="1">
      <c r="T1146" s="10"/>
      <c r="U1146" s="10"/>
      <c r="V1146" s="22"/>
      <c r="W1146" s="10"/>
      <c r="X1146" s="10"/>
      <c r="Y1146" s="10"/>
      <c r="Z1146" s="22"/>
      <c r="AA1146" s="22"/>
      <c r="AT1146" s="10"/>
    </row>
    <row r="1147" spans="20:46" ht="16.5" customHeight="1">
      <c r="T1147" s="10"/>
      <c r="U1147" s="10"/>
      <c r="V1147" s="22"/>
      <c r="W1147" s="10"/>
      <c r="X1147" s="10"/>
      <c r="Y1147" s="10"/>
      <c r="Z1147" s="22"/>
      <c r="AA1147" s="22"/>
      <c r="AT1147" s="10"/>
    </row>
    <row r="1148" spans="20:46" ht="16.5" customHeight="1">
      <c r="T1148" s="10"/>
      <c r="U1148" s="10"/>
      <c r="V1148" s="22"/>
      <c r="W1148" s="10"/>
      <c r="X1148" s="10"/>
      <c r="Y1148" s="10"/>
      <c r="Z1148" s="22"/>
      <c r="AA1148" s="22"/>
      <c r="AT1148" s="10"/>
    </row>
    <row r="1149" spans="20:46" ht="16.5" customHeight="1">
      <c r="T1149" s="10"/>
      <c r="U1149" s="10"/>
      <c r="V1149" s="22"/>
      <c r="W1149" s="10"/>
      <c r="X1149" s="10"/>
      <c r="Y1149" s="10"/>
      <c r="Z1149" s="22"/>
      <c r="AA1149" s="22"/>
      <c r="AT1149" s="10"/>
    </row>
    <row r="1150" spans="20:46" ht="16.5" customHeight="1">
      <c r="T1150" s="10"/>
      <c r="U1150" s="10"/>
      <c r="V1150" s="22"/>
      <c r="W1150" s="10"/>
      <c r="X1150" s="10"/>
      <c r="Y1150" s="10"/>
      <c r="Z1150" s="22"/>
      <c r="AA1150" s="22"/>
      <c r="AT1150" s="10"/>
    </row>
    <row r="1151" spans="20:46" ht="16.5" customHeight="1">
      <c r="T1151" s="10"/>
      <c r="U1151" s="10"/>
      <c r="V1151" s="22"/>
      <c r="W1151" s="10"/>
      <c r="X1151" s="10"/>
      <c r="Y1151" s="10"/>
      <c r="Z1151" s="22"/>
      <c r="AA1151" s="22"/>
      <c r="AT1151" s="10"/>
    </row>
    <row r="1152" spans="20:46" ht="16.5" customHeight="1">
      <c r="T1152" s="10"/>
      <c r="U1152" s="10"/>
      <c r="V1152" s="22"/>
      <c r="W1152" s="10"/>
      <c r="X1152" s="10"/>
      <c r="Y1152" s="10"/>
      <c r="Z1152" s="22"/>
      <c r="AA1152" s="22"/>
      <c r="AT1152" s="10"/>
    </row>
    <row r="1153" spans="20:46" ht="16.5" customHeight="1">
      <c r="T1153" s="10"/>
      <c r="U1153" s="10"/>
      <c r="V1153" s="22"/>
      <c r="W1153" s="10"/>
      <c r="X1153" s="10"/>
      <c r="Y1153" s="10"/>
      <c r="Z1153" s="22"/>
      <c r="AA1153" s="22"/>
      <c r="AT1153" s="10"/>
    </row>
    <row r="1154" spans="20:46" ht="16.5" customHeight="1">
      <c r="T1154" s="10"/>
      <c r="U1154" s="10"/>
      <c r="V1154" s="22"/>
      <c r="W1154" s="10"/>
      <c r="X1154" s="10"/>
      <c r="Y1154" s="10"/>
      <c r="Z1154" s="22"/>
      <c r="AA1154" s="22"/>
      <c r="AT1154" s="10"/>
    </row>
    <row r="1155" spans="20:46" ht="16.5" customHeight="1">
      <c r="T1155" s="10"/>
      <c r="U1155" s="10"/>
      <c r="V1155" s="22"/>
      <c r="W1155" s="10"/>
      <c r="X1155" s="10"/>
      <c r="Y1155" s="10"/>
      <c r="Z1155" s="22"/>
      <c r="AA1155" s="22"/>
      <c r="AT1155" s="10"/>
    </row>
    <row r="1156" spans="20:46" ht="16.5" customHeight="1">
      <c r="T1156" s="10"/>
      <c r="U1156" s="10"/>
      <c r="V1156" s="22"/>
      <c r="W1156" s="10"/>
      <c r="X1156" s="10"/>
      <c r="Y1156" s="10"/>
      <c r="Z1156" s="22"/>
      <c r="AA1156" s="22"/>
    </row>
    <row r="1157" spans="20:46" ht="16.5" customHeight="1">
      <c r="T1157" s="10"/>
      <c r="U1157" s="10"/>
      <c r="V1157" s="22"/>
      <c r="W1157" s="10"/>
      <c r="X1157" s="10"/>
      <c r="Y1157" s="10"/>
      <c r="Z1157" s="22"/>
      <c r="AA1157" s="22"/>
    </row>
    <row r="1158" spans="20:46" ht="16.5" customHeight="1">
      <c r="T1158" s="10"/>
      <c r="U1158" s="10"/>
      <c r="V1158" s="22"/>
      <c r="W1158" s="10"/>
      <c r="X1158" s="10"/>
      <c r="Y1158" s="10"/>
      <c r="Z1158" s="22"/>
      <c r="AA1158" s="22"/>
    </row>
    <row r="1159" spans="20:46" ht="16.5" customHeight="1">
      <c r="T1159" s="10"/>
      <c r="U1159" s="10"/>
      <c r="V1159" s="22"/>
      <c r="W1159" s="10"/>
      <c r="X1159" s="10"/>
      <c r="Y1159" s="10"/>
      <c r="Z1159" s="22"/>
      <c r="AA1159" s="22"/>
    </row>
    <row r="1160" spans="20:46" ht="16.5" customHeight="1">
      <c r="T1160" s="10"/>
      <c r="U1160" s="10"/>
      <c r="V1160" s="22"/>
      <c r="W1160" s="10"/>
      <c r="X1160" s="10"/>
      <c r="Y1160" s="10"/>
      <c r="Z1160" s="22"/>
      <c r="AA1160" s="22"/>
    </row>
    <row r="1161" spans="20:46" ht="16.5" customHeight="1">
      <c r="T1161" s="10"/>
      <c r="U1161" s="10"/>
      <c r="V1161" s="22"/>
      <c r="W1161" s="10"/>
      <c r="X1161" s="10"/>
      <c r="Y1161" s="10"/>
      <c r="Z1161" s="22"/>
      <c r="AA1161" s="22"/>
    </row>
    <row r="1162" spans="20:46" ht="16.5" customHeight="1">
      <c r="T1162" s="10"/>
      <c r="U1162" s="10"/>
      <c r="V1162" s="22"/>
      <c r="W1162" s="10"/>
      <c r="X1162" s="10"/>
      <c r="Y1162" s="10"/>
      <c r="Z1162" s="22"/>
      <c r="AA1162" s="22"/>
    </row>
    <row r="1163" spans="20:46" ht="16.5" customHeight="1">
      <c r="T1163" s="10"/>
      <c r="U1163" s="10"/>
      <c r="V1163" s="22"/>
      <c r="W1163" s="10"/>
      <c r="X1163" s="10"/>
      <c r="Y1163" s="10"/>
      <c r="Z1163" s="22"/>
      <c r="AA1163" s="22"/>
    </row>
    <row r="1164" spans="20:46" ht="16.5" customHeight="1">
      <c r="T1164" s="10"/>
      <c r="U1164" s="10"/>
      <c r="V1164" s="22"/>
      <c r="W1164" s="10"/>
      <c r="X1164" s="10"/>
      <c r="Y1164" s="10"/>
      <c r="Z1164" s="22"/>
      <c r="AA1164" s="22"/>
    </row>
    <row r="1165" spans="20:46" ht="16.5" customHeight="1">
      <c r="T1165" s="10"/>
      <c r="U1165" s="10"/>
      <c r="V1165" s="22"/>
      <c r="W1165" s="10"/>
      <c r="X1165" s="10"/>
      <c r="Y1165" s="10"/>
      <c r="Z1165" s="22"/>
      <c r="AA1165" s="22"/>
    </row>
    <row r="1166" spans="20:46" ht="16.5" customHeight="1">
      <c r="T1166" s="10"/>
      <c r="U1166" s="10"/>
      <c r="V1166" s="22"/>
      <c r="W1166" s="10"/>
      <c r="X1166" s="10"/>
      <c r="Y1166" s="10"/>
      <c r="Z1166" s="22"/>
      <c r="AA1166" s="22"/>
    </row>
    <row r="1167" spans="20:46" ht="16.5" customHeight="1">
      <c r="T1167" s="10"/>
      <c r="U1167" s="10"/>
      <c r="V1167" s="22"/>
      <c r="W1167" s="10"/>
      <c r="X1167" s="10"/>
      <c r="Y1167" s="10"/>
      <c r="Z1167" s="22"/>
      <c r="AA1167" s="22"/>
    </row>
    <row r="1168" spans="20:46" ht="16.5" customHeight="1">
      <c r="T1168" s="10"/>
      <c r="U1168" s="10"/>
      <c r="V1168" s="22"/>
      <c r="W1168" s="10"/>
      <c r="X1168" s="10"/>
      <c r="Y1168" s="10"/>
      <c r="Z1168" s="22"/>
      <c r="AA1168" s="22"/>
    </row>
    <row r="1169" spans="20:27" ht="16.5" customHeight="1">
      <c r="T1169" s="10"/>
      <c r="U1169" s="10"/>
      <c r="V1169" s="22"/>
      <c r="W1169" s="10"/>
      <c r="X1169" s="10"/>
      <c r="Y1169" s="10"/>
      <c r="Z1169" s="22"/>
      <c r="AA1169" s="22"/>
    </row>
    <row r="1170" spans="20:27" ht="16.5" customHeight="1">
      <c r="T1170" s="10"/>
      <c r="U1170" s="10"/>
      <c r="V1170" s="22"/>
      <c r="W1170" s="10"/>
      <c r="X1170" s="10"/>
      <c r="Y1170" s="10"/>
      <c r="Z1170" s="22"/>
      <c r="AA1170" s="22"/>
    </row>
    <row r="1171" spans="20:27" ht="16.5" customHeight="1">
      <c r="T1171" s="10"/>
      <c r="U1171" s="10"/>
      <c r="V1171" s="22"/>
      <c r="W1171" s="10"/>
      <c r="X1171" s="10"/>
      <c r="Y1171" s="10"/>
      <c r="Z1171" s="22"/>
      <c r="AA1171" s="22"/>
    </row>
    <row r="1172" spans="20:27" ht="16.5" customHeight="1">
      <c r="T1172" s="10"/>
      <c r="U1172" s="10"/>
      <c r="V1172" s="22"/>
      <c r="W1172" s="10"/>
      <c r="X1172" s="10"/>
      <c r="Y1172" s="10"/>
      <c r="Z1172" s="22"/>
      <c r="AA1172" s="22"/>
    </row>
    <row r="1173" spans="20:27" ht="16.5" customHeight="1">
      <c r="T1173" s="10"/>
      <c r="U1173" s="10"/>
      <c r="V1173" s="22"/>
      <c r="W1173" s="10"/>
      <c r="X1173" s="10"/>
      <c r="Y1173" s="10"/>
      <c r="Z1173" s="22"/>
      <c r="AA1173" s="22"/>
    </row>
    <row r="1174" spans="20:27" ht="16.5" customHeight="1">
      <c r="T1174" s="10"/>
      <c r="U1174" s="10"/>
      <c r="V1174" s="22"/>
      <c r="W1174" s="10"/>
      <c r="X1174" s="10"/>
      <c r="Y1174" s="10"/>
      <c r="Z1174" s="22"/>
      <c r="AA1174" s="22"/>
    </row>
    <row r="1175" spans="20:27" ht="16.5" customHeight="1">
      <c r="T1175" s="10"/>
      <c r="U1175" s="10"/>
      <c r="V1175" s="22"/>
      <c r="W1175" s="10"/>
      <c r="X1175" s="10"/>
      <c r="Y1175" s="10"/>
      <c r="Z1175" s="22"/>
      <c r="AA1175" s="22"/>
    </row>
    <row r="1176" spans="20:27" ht="16.5" customHeight="1">
      <c r="T1176" s="10"/>
      <c r="U1176" s="10"/>
      <c r="V1176" s="22"/>
      <c r="W1176" s="10"/>
      <c r="X1176" s="10"/>
      <c r="Y1176" s="10"/>
      <c r="Z1176" s="22"/>
      <c r="AA1176" s="22"/>
    </row>
    <row r="1177" spans="20:27" ht="16.5" customHeight="1">
      <c r="T1177" s="10"/>
      <c r="U1177" s="10"/>
      <c r="V1177" s="22"/>
      <c r="W1177" s="10"/>
      <c r="X1177" s="10"/>
      <c r="Y1177" s="10"/>
      <c r="Z1177" s="22"/>
      <c r="AA1177" s="22"/>
    </row>
    <row r="1178" spans="20:27" ht="16.5" customHeight="1">
      <c r="T1178" s="10"/>
      <c r="U1178" s="10"/>
      <c r="V1178" s="22"/>
      <c r="W1178" s="10"/>
      <c r="X1178" s="10"/>
      <c r="Y1178" s="10"/>
      <c r="Z1178" s="22"/>
      <c r="AA1178" s="22"/>
    </row>
    <row r="1179" spans="20:27" ht="16.5" customHeight="1">
      <c r="T1179" s="10"/>
      <c r="U1179" s="10"/>
      <c r="V1179" s="22"/>
      <c r="W1179" s="10"/>
      <c r="X1179" s="10"/>
      <c r="Y1179" s="10"/>
      <c r="Z1179" s="22"/>
      <c r="AA1179" s="22"/>
    </row>
    <row r="1180" spans="20:27" ht="16.5" customHeight="1">
      <c r="T1180" s="10"/>
      <c r="U1180" s="10"/>
      <c r="V1180" s="22"/>
      <c r="W1180" s="10"/>
      <c r="X1180" s="10"/>
      <c r="Y1180" s="10"/>
      <c r="Z1180" s="22"/>
      <c r="AA1180" s="22"/>
    </row>
    <row r="1181" spans="20:27" ht="16.5" customHeight="1">
      <c r="T1181" s="10"/>
      <c r="U1181" s="10"/>
      <c r="V1181" s="22"/>
      <c r="W1181" s="10"/>
      <c r="X1181" s="10"/>
      <c r="Y1181" s="10"/>
      <c r="Z1181" s="22"/>
      <c r="AA1181" s="22"/>
    </row>
    <row r="1182" spans="20:27" ht="16.5" customHeight="1">
      <c r="T1182" s="10"/>
      <c r="U1182" s="10"/>
      <c r="V1182" s="22"/>
      <c r="W1182" s="10"/>
      <c r="X1182" s="10"/>
      <c r="Y1182" s="10"/>
      <c r="Z1182" s="22"/>
      <c r="AA1182" s="22"/>
    </row>
    <row r="1183" spans="20:27" ht="16.5" customHeight="1">
      <c r="T1183" s="10"/>
      <c r="U1183" s="10"/>
      <c r="V1183" s="22"/>
      <c r="W1183" s="10"/>
      <c r="X1183" s="10"/>
      <c r="Y1183" s="10"/>
      <c r="Z1183" s="22"/>
      <c r="AA1183" s="22"/>
    </row>
    <row r="1184" spans="20:27" ht="16.5" customHeight="1">
      <c r="T1184" s="10"/>
      <c r="U1184" s="10"/>
      <c r="V1184" s="22"/>
      <c r="W1184" s="10"/>
      <c r="X1184" s="10"/>
      <c r="Y1184" s="10"/>
      <c r="Z1184" s="22"/>
      <c r="AA1184" s="22"/>
    </row>
    <row r="1185" spans="20:27" ht="16.5" customHeight="1">
      <c r="T1185" s="10"/>
      <c r="U1185" s="10"/>
      <c r="V1185" s="22"/>
      <c r="W1185" s="10"/>
      <c r="X1185" s="10"/>
      <c r="Y1185" s="10"/>
      <c r="Z1185" s="22"/>
      <c r="AA1185" s="22"/>
    </row>
    <row r="1186" spans="20:27" ht="16.5" customHeight="1">
      <c r="T1186" s="10"/>
      <c r="U1186" s="10"/>
      <c r="V1186" s="22"/>
      <c r="W1186" s="10"/>
      <c r="X1186" s="10"/>
      <c r="Y1186" s="10"/>
      <c r="Z1186" s="22"/>
      <c r="AA1186" s="22"/>
    </row>
    <row r="1187" spans="20:27" ht="16.5" customHeight="1">
      <c r="T1187" s="10"/>
      <c r="U1187" s="10"/>
      <c r="V1187" s="22"/>
      <c r="W1187" s="10"/>
      <c r="X1187" s="10"/>
      <c r="Y1187" s="10"/>
      <c r="Z1187" s="22"/>
      <c r="AA1187" s="22"/>
    </row>
    <row r="1188" spans="20:27" ht="16.5" customHeight="1">
      <c r="T1188" s="10"/>
      <c r="U1188" s="10"/>
      <c r="V1188" s="22"/>
      <c r="W1188" s="10"/>
      <c r="X1188" s="10"/>
      <c r="Y1188" s="10"/>
      <c r="Z1188" s="22"/>
      <c r="AA1188" s="22"/>
    </row>
    <row r="1189" spans="20:27" ht="16.5" customHeight="1">
      <c r="T1189" s="10"/>
      <c r="U1189" s="10"/>
      <c r="V1189" s="22"/>
      <c r="W1189" s="10"/>
      <c r="X1189" s="10"/>
      <c r="Y1189" s="10"/>
      <c r="Z1189" s="22"/>
      <c r="AA1189" s="22"/>
    </row>
    <row r="1190" spans="20:27" ht="16.5" customHeight="1">
      <c r="T1190" s="10"/>
      <c r="U1190" s="10"/>
      <c r="V1190" s="22"/>
      <c r="W1190" s="10"/>
      <c r="X1190" s="10"/>
      <c r="Y1190" s="10"/>
      <c r="Z1190" s="22"/>
      <c r="AA1190" s="22"/>
    </row>
    <row r="1191" spans="20:27" ht="16.5" customHeight="1">
      <c r="T1191" s="10"/>
      <c r="U1191" s="10"/>
      <c r="V1191" s="22"/>
      <c r="W1191" s="10"/>
      <c r="X1191" s="10"/>
      <c r="Y1191" s="10"/>
      <c r="Z1191" s="22"/>
      <c r="AA1191" s="22"/>
    </row>
    <row r="1192" spans="20:27" ht="16.5" customHeight="1">
      <c r="T1192" s="10"/>
      <c r="U1192" s="10"/>
      <c r="V1192" s="22"/>
      <c r="W1192" s="10"/>
      <c r="X1192" s="10"/>
      <c r="Y1192" s="10"/>
      <c r="Z1192" s="22"/>
      <c r="AA1192" s="22"/>
    </row>
    <row r="1193" spans="20:27" ht="16.5" customHeight="1">
      <c r="T1193" s="10"/>
      <c r="U1193" s="10"/>
      <c r="V1193" s="22"/>
      <c r="W1193" s="10"/>
      <c r="X1193" s="10"/>
      <c r="Y1193" s="10"/>
      <c r="Z1193" s="22"/>
      <c r="AA1193" s="22"/>
    </row>
    <row r="1194" spans="20:27" ht="16.5" customHeight="1">
      <c r="T1194" s="10"/>
      <c r="U1194" s="10"/>
      <c r="V1194" s="22"/>
      <c r="W1194" s="10"/>
      <c r="X1194" s="10"/>
      <c r="Y1194" s="10"/>
      <c r="Z1194" s="22"/>
      <c r="AA1194" s="22"/>
    </row>
    <row r="1195" spans="20:27" ht="16.5" customHeight="1">
      <c r="T1195" s="10"/>
      <c r="U1195" s="10"/>
      <c r="V1195" s="22"/>
      <c r="W1195" s="10"/>
      <c r="X1195" s="10"/>
      <c r="Y1195" s="10"/>
      <c r="Z1195" s="22"/>
      <c r="AA1195" s="22"/>
    </row>
    <row r="1196" spans="20:27" ht="16.5" customHeight="1">
      <c r="T1196" s="10"/>
      <c r="U1196" s="10"/>
      <c r="V1196" s="22"/>
      <c r="W1196" s="10"/>
      <c r="X1196" s="10"/>
      <c r="Y1196" s="10"/>
      <c r="Z1196" s="22"/>
      <c r="AA1196" s="22"/>
    </row>
    <row r="1197" spans="20:27" ht="16.5" customHeight="1">
      <c r="T1197" s="10"/>
      <c r="U1197" s="10"/>
      <c r="V1197" s="22"/>
      <c r="W1197" s="10"/>
      <c r="X1197" s="10"/>
      <c r="Y1197" s="10"/>
      <c r="Z1197" s="22"/>
      <c r="AA1197" s="22"/>
    </row>
    <row r="1198" spans="20:27" ht="16.5" customHeight="1">
      <c r="T1198" s="10"/>
      <c r="U1198" s="10"/>
      <c r="V1198" s="22"/>
      <c r="W1198" s="10"/>
      <c r="X1198" s="10"/>
      <c r="Y1198" s="10"/>
      <c r="Z1198" s="22"/>
      <c r="AA1198" s="22"/>
    </row>
    <row r="1199" spans="20:27" ht="16.5" customHeight="1">
      <c r="T1199" s="10"/>
      <c r="U1199" s="10"/>
      <c r="V1199" s="22"/>
      <c r="W1199" s="10"/>
      <c r="X1199" s="10"/>
      <c r="Y1199" s="10"/>
      <c r="Z1199" s="22"/>
      <c r="AA1199" s="22"/>
    </row>
    <row r="1200" spans="20:27" ht="16.5" customHeight="1">
      <c r="T1200" s="10"/>
      <c r="U1200" s="10"/>
      <c r="V1200" s="22"/>
      <c r="W1200" s="10"/>
      <c r="X1200" s="10"/>
      <c r="Y1200" s="10"/>
      <c r="Z1200" s="22"/>
      <c r="AA1200" s="22"/>
    </row>
    <row r="1201" spans="20:27" ht="16.5" customHeight="1">
      <c r="T1201" s="10"/>
      <c r="U1201" s="10"/>
      <c r="V1201" s="22"/>
      <c r="W1201" s="10"/>
      <c r="X1201" s="10"/>
      <c r="Y1201" s="10"/>
      <c r="Z1201" s="22"/>
      <c r="AA1201" s="22"/>
    </row>
    <row r="1202" spans="20:27" ht="16.5" customHeight="1">
      <c r="T1202" s="10"/>
      <c r="U1202" s="10"/>
      <c r="V1202" s="22"/>
      <c r="W1202" s="10"/>
      <c r="X1202" s="10"/>
      <c r="Y1202" s="10"/>
      <c r="Z1202" s="22"/>
      <c r="AA1202" s="22"/>
    </row>
    <row r="1203" spans="20:27" ht="16.5" customHeight="1">
      <c r="T1203" s="10"/>
      <c r="U1203" s="10"/>
      <c r="V1203" s="22"/>
      <c r="W1203" s="10"/>
      <c r="X1203" s="10"/>
      <c r="Y1203" s="10"/>
      <c r="Z1203" s="22"/>
      <c r="AA1203" s="22"/>
    </row>
    <row r="1204" spans="20:27" ht="16.5" customHeight="1">
      <c r="T1204" s="10"/>
      <c r="U1204" s="10"/>
      <c r="V1204" s="22"/>
      <c r="W1204" s="10"/>
      <c r="X1204" s="10"/>
      <c r="Y1204" s="10"/>
      <c r="Z1204" s="22"/>
      <c r="AA1204" s="22"/>
    </row>
    <row r="1205" spans="20:27" ht="16.5" customHeight="1">
      <c r="T1205" s="10"/>
      <c r="U1205" s="10"/>
      <c r="V1205" s="22"/>
      <c r="W1205" s="10"/>
      <c r="X1205" s="10"/>
      <c r="Y1205" s="10"/>
      <c r="Z1205" s="22"/>
      <c r="AA1205" s="22"/>
    </row>
    <row r="1206" spans="20:27" ht="16.5" customHeight="1">
      <c r="T1206" s="10"/>
      <c r="U1206" s="10"/>
      <c r="V1206" s="22"/>
      <c r="W1206" s="10"/>
      <c r="X1206" s="10"/>
      <c r="Y1206" s="10"/>
      <c r="Z1206" s="22"/>
      <c r="AA1206" s="22"/>
    </row>
    <row r="1207" spans="20:27" ht="16.5" customHeight="1">
      <c r="T1207" s="10"/>
      <c r="U1207" s="10"/>
      <c r="V1207" s="22"/>
      <c r="W1207" s="10"/>
      <c r="X1207" s="10"/>
      <c r="Y1207" s="10"/>
      <c r="Z1207" s="22"/>
      <c r="AA1207" s="22"/>
    </row>
    <row r="1208" spans="20:27" ht="16.5" customHeight="1">
      <c r="T1208" s="10"/>
      <c r="U1208" s="10"/>
      <c r="V1208" s="22"/>
      <c r="W1208" s="10"/>
      <c r="X1208" s="10"/>
      <c r="Y1208" s="10"/>
      <c r="Z1208" s="22"/>
      <c r="AA1208" s="22"/>
    </row>
    <row r="1209" spans="20:27" ht="16.5" customHeight="1">
      <c r="T1209" s="10"/>
      <c r="U1209" s="10"/>
      <c r="V1209" s="22"/>
      <c r="W1209" s="10"/>
      <c r="X1209" s="10"/>
      <c r="Y1209" s="10"/>
      <c r="Z1209" s="22"/>
      <c r="AA1209" s="22"/>
    </row>
    <row r="1210" spans="20:27" ht="16.5" customHeight="1">
      <c r="T1210" s="10"/>
      <c r="U1210" s="10"/>
      <c r="V1210" s="22"/>
      <c r="W1210" s="10"/>
      <c r="X1210" s="10"/>
      <c r="Y1210" s="10"/>
      <c r="Z1210" s="22"/>
      <c r="AA1210" s="22"/>
    </row>
    <row r="1211" spans="20:27" ht="16.5" customHeight="1">
      <c r="T1211" s="10"/>
      <c r="U1211" s="10"/>
      <c r="V1211" s="22"/>
      <c r="W1211" s="10"/>
      <c r="X1211" s="10"/>
      <c r="Y1211" s="10"/>
      <c r="Z1211" s="22"/>
      <c r="AA1211" s="22"/>
    </row>
    <row r="1212" spans="20:27" ht="16.5" customHeight="1">
      <c r="T1212" s="10"/>
      <c r="U1212" s="10"/>
      <c r="V1212" s="22"/>
      <c r="W1212" s="10"/>
      <c r="X1212" s="10"/>
      <c r="Y1212" s="10"/>
      <c r="Z1212" s="22"/>
      <c r="AA1212" s="22"/>
    </row>
    <row r="1213" spans="20:27" ht="16.5" customHeight="1">
      <c r="T1213" s="10"/>
      <c r="U1213" s="10"/>
      <c r="V1213" s="22"/>
      <c r="W1213" s="10"/>
      <c r="X1213" s="10"/>
      <c r="Y1213" s="10"/>
      <c r="Z1213" s="22"/>
      <c r="AA1213" s="22"/>
    </row>
    <row r="1214" spans="20:27" ht="16.5" customHeight="1">
      <c r="T1214" s="10"/>
      <c r="U1214" s="10"/>
      <c r="V1214" s="22"/>
      <c r="W1214" s="10"/>
      <c r="X1214" s="10"/>
      <c r="Y1214" s="10"/>
      <c r="Z1214" s="22"/>
      <c r="AA1214" s="22"/>
    </row>
    <row r="1215" spans="20:27" ht="16.5" customHeight="1">
      <c r="T1215" s="10"/>
      <c r="U1215" s="10"/>
      <c r="V1215" s="22"/>
      <c r="W1215" s="10"/>
      <c r="X1215" s="10"/>
      <c r="Y1215" s="10"/>
      <c r="Z1215" s="22"/>
      <c r="AA1215" s="22"/>
    </row>
    <row r="1216" spans="20:27" ht="16.5" customHeight="1">
      <c r="T1216" s="10"/>
      <c r="U1216" s="10"/>
      <c r="V1216" s="22"/>
      <c r="W1216" s="10"/>
      <c r="X1216" s="10"/>
      <c r="Y1216" s="10"/>
      <c r="Z1216" s="22"/>
      <c r="AA1216" s="22"/>
    </row>
    <row r="1217" spans="20:27" ht="16.5" customHeight="1">
      <c r="T1217" s="10"/>
      <c r="U1217" s="10"/>
      <c r="V1217" s="22"/>
      <c r="W1217" s="10"/>
      <c r="X1217" s="10"/>
      <c r="Y1217" s="10"/>
      <c r="Z1217" s="22"/>
      <c r="AA1217" s="22"/>
    </row>
    <row r="1218" spans="20:27" ht="16.5" customHeight="1">
      <c r="T1218" s="10"/>
      <c r="U1218" s="10"/>
      <c r="V1218" s="22"/>
      <c r="W1218" s="10"/>
      <c r="X1218" s="10"/>
      <c r="Y1218" s="10"/>
      <c r="Z1218" s="22"/>
      <c r="AA1218" s="22"/>
    </row>
    <row r="1219" spans="20:27" ht="16.5" customHeight="1">
      <c r="T1219" s="10"/>
      <c r="U1219" s="10"/>
      <c r="V1219" s="22"/>
      <c r="W1219" s="10"/>
      <c r="X1219" s="10"/>
      <c r="Y1219" s="10"/>
      <c r="Z1219" s="22"/>
      <c r="AA1219" s="22"/>
    </row>
    <row r="1220" spans="20:27" ht="16.5" customHeight="1">
      <c r="T1220" s="10"/>
      <c r="U1220" s="10"/>
      <c r="V1220" s="22"/>
      <c r="W1220" s="10"/>
      <c r="X1220" s="10"/>
      <c r="Y1220" s="10"/>
      <c r="Z1220" s="22"/>
      <c r="AA1220" s="22"/>
    </row>
    <row r="1221" spans="20:27" ht="16.5" customHeight="1">
      <c r="T1221" s="10"/>
      <c r="U1221" s="10"/>
      <c r="V1221" s="22"/>
      <c r="W1221" s="10"/>
      <c r="X1221" s="10"/>
      <c r="Y1221" s="10"/>
      <c r="Z1221" s="22"/>
      <c r="AA1221" s="22"/>
    </row>
    <row r="1222" spans="20:27" ht="16.5" customHeight="1">
      <c r="T1222" s="10"/>
      <c r="U1222" s="10"/>
      <c r="V1222" s="22"/>
      <c r="W1222" s="10"/>
      <c r="X1222" s="10"/>
      <c r="Y1222" s="10"/>
      <c r="Z1222" s="22"/>
      <c r="AA1222" s="22"/>
    </row>
    <row r="1223" spans="20:27" ht="16.5" customHeight="1">
      <c r="T1223" s="10"/>
      <c r="U1223" s="10"/>
      <c r="V1223" s="22"/>
      <c r="W1223" s="10"/>
      <c r="X1223" s="10"/>
      <c r="Y1223" s="10"/>
      <c r="Z1223" s="22"/>
      <c r="AA1223" s="22"/>
    </row>
    <row r="1224" spans="20:27" ht="16.5" customHeight="1">
      <c r="T1224" s="10"/>
      <c r="U1224" s="10"/>
      <c r="V1224" s="22"/>
      <c r="W1224" s="10"/>
      <c r="X1224" s="10"/>
      <c r="Y1224" s="10"/>
      <c r="Z1224" s="22"/>
      <c r="AA1224" s="22"/>
    </row>
    <row r="1225" spans="20:27" ht="16.5" customHeight="1">
      <c r="T1225" s="10"/>
      <c r="U1225" s="10"/>
      <c r="V1225" s="22"/>
      <c r="W1225" s="10"/>
      <c r="X1225" s="10"/>
      <c r="Y1225" s="10"/>
      <c r="Z1225" s="22"/>
      <c r="AA1225" s="22"/>
    </row>
    <row r="1226" spans="20:27" ht="16.5" customHeight="1">
      <c r="T1226" s="10"/>
      <c r="U1226" s="10"/>
      <c r="V1226" s="22"/>
      <c r="W1226" s="10"/>
      <c r="X1226" s="10"/>
      <c r="Y1226" s="10"/>
      <c r="Z1226" s="22"/>
      <c r="AA1226" s="22"/>
    </row>
    <row r="1227" spans="20:27" ht="16.5" customHeight="1">
      <c r="T1227" s="10"/>
      <c r="U1227" s="10"/>
      <c r="V1227" s="22"/>
      <c r="W1227" s="10"/>
      <c r="X1227" s="10"/>
      <c r="Y1227" s="10"/>
      <c r="Z1227" s="22"/>
      <c r="AA1227" s="22"/>
    </row>
    <row r="1228" spans="20:27" ht="16.5" customHeight="1">
      <c r="T1228" s="10"/>
      <c r="U1228" s="10"/>
      <c r="V1228" s="22"/>
      <c r="W1228" s="10"/>
      <c r="X1228" s="10"/>
      <c r="Y1228" s="10"/>
      <c r="Z1228" s="22"/>
      <c r="AA1228" s="22"/>
    </row>
    <row r="1229" spans="20:27" ht="16.5" customHeight="1">
      <c r="T1229" s="10"/>
      <c r="U1229" s="10"/>
      <c r="V1229" s="22"/>
      <c r="W1229" s="10"/>
      <c r="X1229" s="10"/>
      <c r="Y1229" s="10"/>
      <c r="Z1229" s="22"/>
      <c r="AA1229" s="22"/>
    </row>
    <row r="1230" spans="20:27" ht="16.5" customHeight="1">
      <c r="T1230" s="10"/>
      <c r="U1230" s="10"/>
      <c r="V1230" s="22"/>
      <c r="W1230" s="10"/>
      <c r="X1230" s="10"/>
      <c r="Y1230" s="10"/>
      <c r="Z1230" s="22"/>
      <c r="AA1230" s="22"/>
    </row>
    <row r="1231" spans="20:27" ht="16.5" customHeight="1">
      <c r="T1231" s="10"/>
      <c r="U1231" s="10"/>
      <c r="V1231" s="22"/>
      <c r="W1231" s="10"/>
      <c r="X1231" s="10"/>
      <c r="Y1231" s="10"/>
      <c r="Z1231" s="22"/>
      <c r="AA1231" s="22"/>
    </row>
    <row r="1232" spans="20:27" ht="16.5" customHeight="1">
      <c r="T1232" s="10"/>
      <c r="U1232" s="10"/>
      <c r="V1232" s="22"/>
      <c r="W1232" s="10"/>
      <c r="X1232" s="10"/>
      <c r="Y1232" s="10"/>
      <c r="Z1232" s="22"/>
      <c r="AA1232" s="22"/>
    </row>
    <row r="1233" spans="20:27" ht="16.5" customHeight="1">
      <c r="T1233" s="10"/>
      <c r="U1233" s="10"/>
      <c r="V1233" s="22"/>
      <c r="W1233" s="10"/>
      <c r="X1233" s="10"/>
      <c r="Y1233" s="10"/>
      <c r="Z1233" s="22"/>
      <c r="AA1233" s="22"/>
    </row>
    <row r="1234" spans="20:27" ht="16.5" customHeight="1">
      <c r="T1234" s="10"/>
      <c r="U1234" s="10"/>
      <c r="V1234" s="22"/>
      <c r="W1234" s="10"/>
      <c r="X1234" s="10"/>
      <c r="Y1234" s="10"/>
      <c r="Z1234" s="22"/>
      <c r="AA1234" s="22"/>
    </row>
    <row r="1235" spans="20:27" ht="16.5" customHeight="1">
      <c r="T1235" s="10"/>
      <c r="U1235" s="10"/>
      <c r="V1235" s="22"/>
      <c r="W1235" s="10"/>
      <c r="X1235" s="10"/>
      <c r="Y1235" s="10"/>
      <c r="Z1235" s="22"/>
      <c r="AA1235" s="22"/>
    </row>
    <row r="1236" spans="20:27" ht="16.5" customHeight="1">
      <c r="T1236" s="10"/>
      <c r="U1236" s="10"/>
      <c r="V1236" s="22"/>
      <c r="W1236" s="10"/>
      <c r="X1236" s="10"/>
      <c r="Y1236" s="10"/>
      <c r="Z1236" s="22"/>
      <c r="AA1236" s="22"/>
    </row>
    <row r="1237" spans="20:27" ht="16.5" customHeight="1">
      <c r="T1237" s="10"/>
      <c r="U1237" s="10"/>
      <c r="V1237" s="22"/>
      <c r="W1237" s="10"/>
      <c r="X1237" s="10"/>
      <c r="Y1237" s="10"/>
      <c r="Z1237" s="22"/>
      <c r="AA1237" s="22"/>
    </row>
    <row r="1238" spans="20:27" ht="16.5" customHeight="1">
      <c r="T1238" s="10"/>
      <c r="U1238" s="10"/>
      <c r="V1238" s="22"/>
      <c r="W1238" s="10"/>
      <c r="X1238" s="10"/>
      <c r="Y1238" s="10"/>
      <c r="Z1238" s="22"/>
      <c r="AA1238" s="22"/>
    </row>
    <row r="1239" spans="20:27" ht="16.5" customHeight="1">
      <c r="T1239" s="10"/>
      <c r="U1239" s="10"/>
      <c r="V1239" s="22"/>
      <c r="W1239" s="10"/>
      <c r="X1239" s="10"/>
      <c r="Y1239" s="10"/>
      <c r="Z1239" s="22"/>
      <c r="AA1239" s="22"/>
    </row>
    <row r="1240" spans="20:27" ht="16.5" customHeight="1">
      <c r="T1240" s="10"/>
      <c r="U1240" s="10"/>
      <c r="V1240" s="22"/>
      <c r="W1240" s="10"/>
      <c r="X1240" s="10"/>
      <c r="Y1240" s="10"/>
      <c r="Z1240" s="22"/>
      <c r="AA1240" s="22"/>
    </row>
    <row r="1241" spans="20:27" ht="16.5" customHeight="1">
      <c r="T1241" s="10"/>
      <c r="U1241" s="10"/>
      <c r="V1241" s="22"/>
      <c r="W1241" s="10"/>
      <c r="X1241" s="10"/>
      <c r="Y1241" s="10"/>
      <c r="Z1241" s="22"/>
      <c r="AA1241" s="22"/>
    </row>
    <row r="1242" spans="20:27" ht="16.5" customHeight="1">
      <c r="T1242" s="10"/>
      <c r="U1242" s="10"/>
      <c r="V1242" s="22"/>
      <c r="W1242" s="10"/>
      <c r="X1242" s="10"/>
      <c r="Y1242" s="10"/>
      <c r="Z1242" s="22"/>
      <c r="AA1242" s="22"/>
    </row>
    <row r="1243" spans="20:27" ht="16.5" customHeight="1">
      <c r="T1243" s="10"/>
      <c r="U1243" s="10"/>
      <c r="V1243" s="22"/>
      <c r="W1243" s="10"/>
      <c r="X1243" s="10"/>
      <c r="Y1243" s="10"/>
      <c r="Z1243" s="22"/>
      <c r="AA1243" s="22"/>
    </row>
    <row r="1244" spans="20:27" ht="16.5" customHeight="1">
      <c r="T1244" s="10"/>
      <c r="U1244" s="10"/>
      <c r="V1244" s="22"/>
      <c r="W1244" s="10"/>
      <c r="X1244" s="10"/>
      <c r="Y1244" s="10"/>
      <c r="Z1244" s="22"/>
      <c r="AA1244" s="22"/>
    </row>
    <row r="1245" spans="20:27" ht="16.5" customHeight="1">
      <c r="T1245" s="10"/>
      <c r="U1245" s="10"/>
      <c r="V1245" s="22"/>
      <c r="W1245" s="10"/>
      <c r="X1245" s="10"/>
      <c r="Y1245" s="10"/>
      <c r="Z1245" s="22"/>
      <c r="AA1245" s="22"/>
    </row>
    <row r="1246" spans="20:27" ht="16.5" customHeight="1">
      <c r="T1246" s="10"/>
      <c r="U1246" s="10"/>
      <c r="V1246" s="22"/>
      <c r="W1246" s="10"/>
      <c r="X1246" s="10"/>
      <c r="Y1246" s="10"/>
      <c r="Z1246" s="22"/>
      <c r="AA1246" s="22"/>
    </row>
    <row r="1247" spans="20:27" ht="16.5" customHeight="1">
      <c r="T1247" s="10"/>
      <c r="U1247" s="10"/>
      <c r="V1247" s="22"/>
      <c r="W1247" s="10"/>
      <c r="X1247" s="10"/>
      <c r="Y1247" s="10"/>
      <c r="Z1247" s="22"/>
      <c r="AA1247" s="22"/>
    </row>
    <row r="1248" spans="20:27" ht="16.5" customHeight="1">
      <c r="T1248" s="10"/>
      <c r="U1248" s="10"/>
      <c r="V1248" s="22"/>
      <c r="W1248" s="10"/>
      <c r="X1248" s="10"/>
      <c r="Y1248" s="10"/>
      <c r="Z1248" s="22"/>
      <c r="AA1248" s="22"/>
    </row>
    <row r="1249" spans="20:27" ht="16.5" customHeight="1">
      <c r="T1249" s="10"/>
      <c r="U1249" s="10"/>
      <c r="V1249" s="22"/>
      <c r="W1249" s="10"/>
      <c r="X1249" s="10"/>
      <c r="Y1249" s="10"/>
      <c r="Z1249" s="22"/>
      <c r="AA1249" s="22"/>
    </row>
    <row r="1250" spans="20:27" ht="16.5" customHeight="1">
      <c r="T1250" s="10"/>
      <c r="U1250" s="10"/>
      <c r="V1250" s="22"/>
      <c r="W1250" s="10"/>
      <c r="X1250" s="10"/>
      <c r="Y1250" s="10"/>
      <c r="Z1250" s="22"/>
      <c r="AA1250" s="22"/>
    </row>
    <row r="1251" spans="20:27" ht="16.5" customHeight="1">
      <c r="T1251" s="10"/>
      <c r="U1251" s="10"/>
      <c r="V1251" s="22"/>
      <c r="W1251" s="10"/>
      <c r="X1251" s="10"/>
      <c r="Y1251" s="10"/>
      <c r="Z1251" s="22"/>
      <c r="AA1251" s="22"/>
    </row>
    <row r="1252" spans="20:27" ht="16.5" customHeight="1">
      <c r="T1252" s="10"/>
      <c r="U1252" s="10"/>
      <c r="V1252" s="22"/>
      <c r="W1252" s="10"/>
      <c r="X1252" s="10"/>
      <c r="Y1252" s="10"/>
      <c r="Z1252" s="22"/>
      <c r="AA1252" s="22"/>
    </row>
    <row r="1253" spans="20:27" ht="16.5" customHeight="1">
      <c r="T1253" s="10"/>
      <c r="U1253" s="10"/>
      <c r="V1253" s="22"/>
      <c r="W1253" s="10"/>
      <c r="X1253" s="10"/>
      <c r="Y1253" s="10"/>
      <c r="Z1253" s="22"/>
      <c r="AA1253" s="22"/>
    </row>
    <row r="1254" spans="20:27" ht="16.5" customHeight="1">
      <c r="T1254" s="10"/>
      <c r="U1254" s="10"/>
      <c r="V1254" s="22"/>
      <c r="W1254" s="10"/>
      <c r="X1254" s="10"/>
      <c r="Y1254" s="10"/>
      <c r="Z1254" s="22"/>
      <c r="AA1254" s="22"/>
    </row>
    <row r="1255" spans="20:27" ht="16.5" customHeight="1">
      <c r="T1255" s="10"/>
      <c r="U1255" s="10"/>
      <c r="V1255" s="22"/>
      <c r="W1255" s="10"/>
      <c r="X1255" s="10"/>
      <c r="Y1255" s="10"/>
      <c r="Z1255" s="22"/>
      <c r="AA1255" s="22"/>
    </row>
    <row r="1256" spans="20:27" ht="16.5" customHeight="1">
      <c r="T1256" s="10"/>
      <c r="U1256" s="10"/>
      <c r="V1256" s="22"/>
      <c r="W1256" s="10"/>
      <c r="X1256" s="10"/>
      <c r="Y1256" s="10"/>
      <c r="Z1256" s="22"/>
      <c r="AA1256" s="22"/>
    </row>
    <row r="1257" spans="20:27" ht="16.5" customHeight="1">
      <c r="T1257" s="10"/>
      <c r="U1257" s="10"/>
      <c r="V1257" s="22"/>
      <c r="W1257" s="10"/>
      <c r="X1257" s="10"/>
      <c r="Y1257" s="10"/>
      <c r="Z1257" s="22"/>
      <c r="AA1257" s="22"/>
    </row>
    <row r="1258" spans="20:27" ht="16.5" customHeight="1">
      <c r="T1258" s="10"/>
      <c r="U1258" s="10"/>
      <c r="V1258" s="22"/>
      <c r="W1258" s="10"/>
      <c r="X1258" s="10"/>
      <c r="Y1258" s="10"/>
      <c r="Z1258" s="22"/>
      <c r="AA1258" s="22"/>
    </row>
    <row r="1259" spans="20:27" ht="16.5" customHeight="1">
      <c r="T1259" s="10"/>
      <c r="U1259" s="10"/>
      <c r="V1259" s="22"/>
      <c r="W1259" s="10"/>
      <c r="X1259" s="10"/>
      <c r="Y1259" s="10"/>
      <c r="Z1259" s="22"/>
      <c r="AA1259" s="22"/>
    </row>
    <row r="1260" spans="20:27" ht="16.5" customHeight="1">
      <c r="T1260" s="10"/>
      <c r="U1260" s="10"/>
      <c r="V1260" s="22"/>
      <c r="W1260" s="10"/>
      <c r="X1260" s="10"/>
      <c r="Y1260" s="10"/>
      <c r="Z1260" s="22"/>
      <c r="AA1260" s="22"/>
    </row>
    <row r="1261" spans="20:27" ht="16.5" customHeight="1">
      <c r="T1261" s="10"/>
      <c r="U1261" s="10"/>
      <c r="V1261" s="22"/>
      <c r="W1261" s="10"/>
      <c r="X1261" s="10"/>
      <c r="Y1261" s="10"/>
      <c r="Z1261" s="22"/>
      <c r="AA1261" s="22"/>
    </row>
    <row r="1262" spans="20:27" ht="16.5" customHeight="1">
      <c r="T1262" s="10"/>
      <c r="U1262" s="10"/>
      <c r="V1262" s="22"/>
      <c r="W1262" s="10"/>
      <c r="X1262" s="10"/>
      <c r="Y1262" s="10"/>
      <c r="Z1262" s="22"/>
      <c r="AA1262" s="22"/>
    </row>
    <row r="1263" spans="20:27" ht="16.5" customHeight="1">
      <c r="T1263" s="10"/>
      <c r="U1263" s="10"/>
      <c r="V1263" s="22"/>
      <c r="W1263" s="10"/>
      <c r="X1263" s="10"/>
      <c r="Y1263" s="10"/>
      <c r="Z1263" s="22"/>
      <c r="AA1263" s="22"/>
    </row>
    <row r="1264" spans="20:27" ht="16.5" customHeight="1">
      <c r="T1264" s="10"/>
      <c r="U1264" s="10"/>
      <c r="V1264" s="22"/>
      <c r="W1264" s="10"/>
      <c r="X1264" s="10"/>
      <c r="Y1264" s="10"/>
      <c r="Z1264" s="22"/>
      <c r="AA1264" s="22"/>
    </row>
    <row r="1265" spans="20:27" ht="16.5" customHeight="1">
      <c r="T1265" s="10"/>
      <c r="U1265" s="10"/>
      <c r="V1265" s="22"/>
      <c r="W1265" s="10"/>
      <c r="X1265" s="10"/>
      <c r="Y1265" s="10"/>
      <c r="Z1265" s="22"/>
      <c r="AA1265" s="22"/>
    </row>
    <row r="1266" spans="20:27" ht="16.5" customHeight="1">
      <c r="T1266" s="10"/>
      <c r="U1266" s="10"/>
      <c r="V1266" s="22"/>
      <c r="W1266" s="10"/>
      <c r="X1266" s="10"/>
      <c r="Y1266" s="10"/>
      <c r="Z1266" s="22"/>
      <c r="AA1266" s="22"/>
    </row>
    <row r="1267" spans="20:27" ht="16.5" customHeight="1">
      <c r="T1267" s="10"/>
      <c r="U1267" s="10"/>
      <c r="V1267" s="22"/>
      <c r="W1267" s="10"/>
      <c r="X1267" s="10"/>
      <c r="Y1267" s="10"/>
      <c r="Z1267" s="22"/>
      <c r="AA1267" s="22"/>
    </row>
    <row r="1268" spans="20:27" ht="16.5" customHeight="1">
      <c r="T1268" s="10"/>
      <c r="U1268" s="10"/>
      <c r="V1268" s="22"/>
      <c r="W1268" s="10"/>
      <c r="X1268" s="10"/>
      <c r="Y1268" s="10"/>
      <c r="Z1268" s="22"/>
      <c r="AA1268" s="22"/>
    </row>
    <row r="1269" spans="20:27" ht="16.5" customHeight="1">
      <c r="T1269" s="10"/>
      <c r="U1269" s="10"/>
      <c r="V1269" s="22"/>
      <c r="W1269" s="10"/>
      <c r="X1269" s="10"/>
      <c r="Y1269" s="10"/>
      <c r="Z1269" s="22"/>
      <c r="AA1269" s="22"/>
    </row>
    <row r="1270" spans="20:27" ht="16.5" customHeight="1">
      <c r="T1270" s="10"/>
      <c r="U1270" s="10"/>
      <c r="V1270" s="22"/>
      <c r="W1270" s="10"/>
      <c r="X1270" s="10"/>
      <c r="Y1270" s="10"/>
      <c r="Z1270" s="22"/>
      <c r="AA1270" s="22"/>
    </row>
    <row r="1271" spans="20:27" ht="16.5" customHeight="1">
      <c r="T1271" s="10"/>
      <c r="U1271" s="10"/>
      <c r="V1271" s="22"/>
      <c r="W1271" s="10"/>
      <c r="X1271" s="10"/>
      <c r="Y1271" s="10"/>
      <c r="Z1271" s="22"/>
      <c r="AA1271" s="22"/>
    </row>
    <row r="1272" spans="20:27" ht="16.5" customHeight="1">
      <c r="T1272" s="10"/>
      <c r="U1272" s="10"/>
      <c r="V1272" s="22"/>
      <c r="W1272" s="10"/>
      <c r="X1272" s="10"/>
      <c r="Y1272" s="10"/>
      <c r="Z1272" s="22"/>
      <c r="AA1272" s="22"/>
    </row>
    <row r="1273" spans="20:27" ht="16.5" customHeight="1">
      <c r="T1273" s="10"/>
      <c r="U1273" s="10"/>
      <c r="V1273" s="22"/>
      <c r="W1273" s="10"/>
      <c r="X1273" s="10"/>
      <c r="Y1273" s="10"/>
      <c r="Z1273" s="22"/>
      <c r="AA1273" s="22"/>
    </row>
    <row r="1274" spans="20:27" ht="16.5" customHeight="1">
      <c r="T1274" s="10"/>
      <c r="U1274" s="10"/>
      <c r="V1274" s="22"/>
      <c r="W1274" s="10"/>
      <c r="X1274" s="10"/>
      <c r="Y1274" s="10"/>
      <c r="Z1274" s="22"/>
      <c r="AA1274" s="22"/>
    </row>
    <row r="1275" spans="20:27" ht="16.5" customHeight="1">
      <c r="T1275" s="10"/>
      <c r="U1275" s="10"/>
      <c r="V1275" s="22"/>
      <c r="W1275" s="10"/>
      <c r="X1275" s="10"/>
      <c r="Y1275" s="10"/>
      <c r="Z1275" s="22"/>
      <c r="AA1275" s="22"/>
    </row>
    <row r="1276" spans="20:27" ht="16.5" customHeight="1">
      <c r="T1276" s="10"/>
      <c r="U1276" s="10"/>
      <c r="V1276" s="22"/>
      <c r="W1276" s="10"/>
      <c r="X1276" s="10"/>
      <c r="Y1276" s="10"/>
      <c r="Z1276" s="22"/>
      <c r="AA1276" s="22"/>
    </row>
    <row r="1277" spans="20:27" ht="16.5" customHeight="1">
      <c r="T1277" s="10"/>
      <c r="U1277" s="10"/>
      <c r="V1277" s="22"/>
      <c r="W1277" s="10"/>
      <c r="X1277" s="10"/>
      <c r="Y1277" s="10"/>
      <c r="Z1277" s="22"/>
      <c r="AA1277" s="22"/>
    </row>
    <row r="1278" spans="20:27" ht="16.5" customHeight="1">
      <c r="T1278" s="10"/>
      <c r="U1278" s="10"/>
      <c r="V1278" s="22"/>
      <c r="W1278" s="10"/>
      <c r="X1278" s="10"/>
      <c r="Y1278" s="10"/>
      <c r="Z1278" s="22"/>
      <c r="AA1278" s="22"/>
    </row>
    <row r="1279" spans="20:27" ht="16.5" customHeight="1">
      <c r="T1279" s="10"/>
      <c r="U1279" s="10"/>
      <c r="V1279" s="22"/>
      <c r="W1279" s="10"/>
      <c r="X1279" s="10"/>
      <c r="Y1279" s="10"/>
      <c r="Z1279" s="22"/>
      <c r="AA1279" s="22"/>
    </row>
    <row r="1280" spans="20:27" ht="16.5" customHeight="1">
      <c r="T1280" s="10"/>
      <c r="U1280" s="10"/>
      <c r="V1280" s="22"/>
      <c r="W1280" s="10"/>
      <c r="X1280" s="10"/>
      <c r="Y1280" s="10"/>
      <c r="Z1280" s="22"/>
      <c r="AA1280" s="22"/>
    </row>
    <row r="1281" spans="20:27" ht="16.5" customHeight="1">
      <c r="T1281" s="10"/>
      <c r="U1281" s="10"/>
      <c r="V1281" s="22"/>
      <c r="W1281" s="10"/>
      <c r="X1281" s="10"/>
      <c r="Y1281" s="10"/>
      <c r="Z1281" s="22"/>
      <c r="AA1281" s="22"/>
    </row>
    <row r="1282" spans="20:27" ht="16.5" customHeight="1">
      <c r="T1282" s="10"/>
      <c r="U1282" s="10"/>
      <c r="V1282" s="22"/>
      <c r="W1282" s="10"/>
      <c r="X1282" s="10"/>
      <c r="Y1282" s="10"/>
      <c r="Z1282" s="22"/>
      <c r="AA1282" s="22"/>
    </row>
    <row r="1283" spans="20:27" ht="16.5" customHeight="1">
      <c r="T1283" s="10"/>
      <c r="U1283" s="10"/>
      <c r="V1283" s="22"/>
      <c r="W1283" s="10"/>
      <c r="X1283" s="10"/>
      <c r="Y1283" s="10"/>
      <c r="Z1283" s="22"/>
      <c r="AA1283" s="22"/>
    </row>
    <row r="1284" spans="20:27" ht="16.5" customHeight="1">
      <c r="T1284" s="10"/>
      <c r="U1284" s="10"/>
      <c r="V1284" s="22"/>
      <c r="W1284" s="10"/>
      <c r="X1284" s="10"/>
      <c r="Y1284" s="10"/>
      <c r="Z1284" s="22"/>
      <c r="AA1284" s="22"/>
    </row>
    <row r="1285" spans="20:27" ht="16.5" customHeight="1">
      <c r="T1285" s="10"/>
      <c r="U1285" s="10"/>
      <c r="V1285" s="22"/>
      <c r="W1285" s="10"/>
      <c r="X1285" s="10"/>
      <c r="Y1285" s="10"/>
      <c r="Z1285" s="22"/>
      <c r="AA1285" s="22"/>
    </row>
    <row r="1286" spans="20:27" ht="16.5" customHeight="1">
      <c r="T1286" s="10"/>
      <c r="U1286" s="10"/>
      <c r="V1286" s="22"/>
      <c r="W1286" s="10"/>
      <c r="X1286" s="10"/>
      <c r="Y1286" s="10"/>
      <c r="Z1286" s="22"/>
      <c r="AA1286" s="22"/>
    </row>
    <row r="1287" spans="20:27" ht="16.5" customHeight="1">
      <c r="T1287" s="10"/>
      <c r="U1287" s="10"/>
      <c r="V1287" s="22"/>
      <c r="W1287" s="10"/>
      <c r="X1287" s="10"/>
      <c r="Y1287" s="10"/>
      <c r="Z1287" s="22"/>
      <c r="AA1287" s="22"/>
    </row>
    <row r="1288" spans="20:27" ht="16.5" customHeight="1">
      <c r="T1288" s="10"/>
      <c r="U1288" s="10"/>
      <c r="V1288" s="22"/>
      <c r="W1288" s="10"/>
      <c r="X1288" s="10"/>
      <c r="Y1288" s="10"/>
      <c r="Z1288" s="22"/>
      <c r="AA1288" s="22"/>
    </row>
    <row r="1289" spans="20:27" ht="16.5" customHeight="1">
      <c r="T1289" s="10"/>
      <c r="U1289" s="10"/>
      <c r="V1289" s="22"/>
      <c r="W1289" s="10"/>
      <c r="X1289" s="10"/>
      <c r="Y1289" s="10"/>
      <c r="Z1289" s="22"/>
      <c r="AA1289" s="22"/>
    </row>
    <row r="1290" spans="20:27" ht="16.5" customHeight="1">
      <c r="T1290" s="10"/>
      <c r="U1290" s="10"/>
      <c r="V1290" s="22"/>
      <c r="W1290" s="10"/>
      <c r="X1290" s="10"/>
      <c r="Y1290" s="10"/>
      <c r="Z1290" s="22"/>
      <c r="AA1290" s="22"/>
    </row>
    <row r="1291" spans="20:27" ht="16.5" customHeight="1">
      <c r="T1291" s="10"/>
      <c r="U1291" s="10"/>
      <c r="V1291" s="22"/>
      <c r="W1291" s="10"/>
      <c r="X1291" s="10"/>
      <c r="Y1291" s="10"/>
      <c r="Z1291" s="22"/>
      <c r="AA1291" s="22"/>
    </row>
    <row r="1292" spans="20:27" ht="16.5" customHeight="1">
      <c r="T1292" s="10"/>
      <c r="U1292" s="10"/>
      <c r="V1292" s="22"/>
      <c r="W1292" s="10"/>
      <c r="X1292" s="10"/>
      <c r="Y1292" s="10"/>
      <c r="Z1292" s="22"/>
      <c r="AA1292" s="22"/>
    </row>
    <row r="1293" spans="20:27" ht="16.5" customHeight="1">
      <c r="T1293" s="10"/>
      <c r="U1293" s="10"/>
      <c r="V1293" s="22"/>
      <c r="W1293" s="10"/>
      <c r="X1293" s="10"/>
      <c r="Y1293" s="10"/>
      <c r="Z1293" s="22"/>
      <c r="AA1293" s="22"/>
    </row>
    <row r="1294" spans="20:27" ht="16.5" customHeight="1">
      <c r="T1294" s="10"/>
      <c r="U1294" s="10"/>
      <c r="V1294" s="22"/>
      <c r="W1294" s="10"/>
      <c r="X1294" s="10"/>
      <c r="Y1294" s="10"/>
      <c r="Z1294" s="22"/>
      <c r="AA1294" s="22"/>
    </row>
    <row r="1295" spans="20:27" ht="16.5" customHeight="1">
      <c r="T1295" s="10"/>
      <c r="U1295" s="10"/>
      <c r="V1295" s="22"/>
      <c r="W1295" s="10"/>
      <c r="X1295" s="10"/>
      <c r="Y1295" s="10"/>
      <c r="Z1295" s="22"/>
      <c r="AA1295" s="22"/>
    </row>
    <row r="1296" spans="20:27" ht="16.5" customHeight="1">
      <c r="T1296" s="10"/>
      <c r="U1296" s="10"/>
      <c r="V1296" s="22"/>
      <c r="W1296" s="10"/>
      <c r="X1296" s="10"/>
      <c r="Y1296" s="10"/>
      <c r="Z1296" s="22"/>
      <c r="AA1296" s="22"/>
    </row>
    <row r="1297" spans="20:27" ht="16.5" customHeight="1">
      <c r="T1297" s="10"/>
      <c r="U1297" s="10"/>
      <c r="V1297" s="22"/>
      <c r="W1297" s="10"/>
      <c r="X1297" s="10"/>
      <c r="Y1297" s="10"/>
      <c r="Z1297" s="22"/>
      <c r="AA1297" s="22"/>
    </row>
    <row r="1298" spans="20:27" ht="16.5" customHeight="1">
      <c r="T1298" s="10"/>
      <c r="U1298" s="10"/>
      <c r="V1298" s="22"/>
      <c r="W1298" s="10"/>
      <c r="X1298" s="10"/>
      <c r="Y1298" s="10"/>
      <c r="Z1298" s="22"/>
      <c r="AA1298" s="22"/>
    </row>
    <row r="1299" spans="20:27" ht="16.5" customHeight="1">
      <c r="T1299" s="10"/>
      <c r="U1299" s="10"/>
      <c r="V1299" s="22"/>
      <c r="W1299" s="10"/>
      <c r="X1299" s="10"/>
      <c r="Y1299" s="10"/>
      <c r="Z1299" s="22"/>
      <c r="AA1299" s="22"/>
    </row>
    <row r="1300" spans="20:27" ht="16.5" customHeight="1">
      <c r="T1300" s="10"/>
      <c r="U1300" s="10"/>
      <c r="V1300" s="22"/>
      <c r="W1300" s="10"/>
      <c r="X1300" s="10"/>
      <c r="Y1300" s="10"/>
      <c r="Z1300" s="22"/>
      <c r="AA1300" s="22"/>
    </row>
    <row r="1301" spans="20:27" ht="16.5" customHeight="1">
      <c r="T1301" s="10"/>
      <c r="U1301" s="10"/>
      <c r="V1301" s="22"/>
      <c r="W1301" s="10"/>
      <c r="X1301" s="10"/>
      <c r="Y1301" s="10"/>
      <c r="Z1301" s="22"/>
      <c r="AA1301" s="22"/>
    </row>
    <row r="1302" spans="20:27" ht="16.5" customHeight="1">
      <c r="T1302" s="10"/>
      <c r="U1302" s="10"/>
      <c r="V1302" s="22"/>
      <c r="W1302" s="10"/>
      <c r="X1302" s="10"/>
      <c r="Y1302" s="10"/>
      <c r="Z1302" s="22"/>
      <c r="AA1302" s="22"/>
    </row>
    <row r="1303" spans="20:27" ht="16.5" customHeight="1">
      <c r="T1303" s="10"/>
      <c r="U1303" s="10"/>
      <c r="V1303" s="22"/>
      <c r="W1303" s="10"/>
      <c r="X1303" s="10"/>
      <c r="Y1303" s="10"/>
      <c r="Z1303" s="22"/>
      <c r="AA1303" s="22"/>
    </row>
    <row r="1304" spans="20:27" ht="16.5" customHeight="1">
      <c r="T1304" s="10"/>
      <c r="U1304" s="10"/>
      <c r="V1304" s="22"/>
      <c r="W1304" s="10"/>
      <c r="X1304" s="10"/>
      <c r="Y1304" s="10"/>
      <c r="Z1304" s="22"/>
      <c r="AA1304" s="22"/>
    </row>
    <row r="1305" spans="20:27" ht="16.5" customHeight="1">
      <c r="T1305" s="10"/>
      <c r="U1305" s="10"/>
      <c r="V1305" s="22"/>
      <c r="W1305" s="10"/>
      <c r="X1305" s="10"/>
      <c r="Y1305" s="10"/>
      <c r="Z1305" s="22"/>
      <c r="AA1305" s="22"/>
    </row>
    <row r="1306" spans="20:27" ht="16.5" customHeight="1">
      <c r="T1306" s="10"/>
      <c r="U1306" s="10"/>
      <c r="V1306" s="22"/>
      <c r="W1306" s="10"/>
      <c r="X1306" s="10"/>
      <c r="Y1306" s="10"/>
      <c r="Z1306" s="22"/>
      <c r="AA1306" s="22"/>
    </row>
    <row r="1307" spans="20:27" ht="16.5" customHeight="1">
      <c r="T1307" s="10"/>
      <c r="U1307" s="10"/>
      <c r="V1307" s="22"/>
      <c r="W1307" s="10"/>
      <c r="X1307" s="10"/>
      <c r="Y1307" s="10"/>
      <c r="Z1307" s="22"/>
      <c r="AA1307" s="22"/>
    </row>
    <row r="1308" spans="20:27" ht="16.5" customHeight="1">
      <c r="T1308" s="10"/>
      <c r="U1308" s="10"/>
      <c r="V1308" s="22"/>
      <c r="W1308" s="10"/>
      <c r="X1308" s="10"/>
      <c r="Y1308" s="10"/>
      <c r="Z1308" s="22"/>
      <c r="AA1308" s="22"/>
    </row>
    <row r="1309" spans="20:27" ht="16.5" customHeight="1">
      <c r="T1309" s="10"/>
      <c r="U1309" s="10"/>
      <c r="V1309" s="22"/>
      <c r="W1309" s="10"/>
      <c r="X1309" s="10"/>
      <c r="Y1309" s="10"/>
      <c r="Z1309" s="22"/>
      <c r="AA1309" s="22"/>
    </row>
    <row r="1310" spans="20:27" ht="16.5" customHeight="1">
      <c r="T1310" s="10"/>
      <c r="U1310" s="10"/>
      <c r="V1310" s="22"/>
      <c r="W1310" s="10"/>
      <c r="X1310" s="10"/>
      <c r="Y1310" s="10"/>
      <c r="Z1310" s="22"/>
      <c r="AA1310" s="22"/>
    </row>
    <row r="1311" spans="20:27" ht="16.5" customHeight="1">
      <c r="T1311" s="10"/>
      <c r="U1311" s="10"/>
      <c r="V1311" s="22"/>
      <c r="W1311" s="10"/>
      <c r="X1311" s="10"/>
      <c r="Y1311" s="10"/>
      <c r="Z1311" s="22"/>
      <c r="AA1311" s="22"/>
    </row>
    <row r="1312" spans="20:27" ht="16.5" customHeight="1">
      <c r="T1312" s="10"/>
      <c r="U1312" s="10"/>
      <c r="V1312" s="22"/>
      <c r="W1312" s="10"/>
      <c r="X1312" s="10"/>
      <c r="Y1312" s="10"/>
      <c r="Z1312" s="22"/>
      <c r="AA1312" s="22"/>
    </row>
    <row r="1313" spans="20:27" ht="16.5" customHeight="1">
      <c r="T1313" s="10"/>
      <c r="U1313" s="10"/>
      <c r="V1313" s="22"/>
      <c r="W1313" s="10"/>
      <c r="X1313" s="10"/>
      <c r="Y1313" s="10"/>
      <c r="Z1313" s="22"/>
      <c r="AA1313" s="22"/>
    </row>
    <row r="1314" spans="20:27" ht="16.5" customHeight="1">
      <c r="T1314" s="10"/>
      <c r="U1314" s="10"/>
      <c r="V1314" s="22"/>
      <c r="W1314" s="10"/>
      <c r="X1314" s="10"/>
      <c r="Y1314" s="10"/>
      <c r="Z1314" s="22"/>
      <c r="AA1314" s="22"/>
    </row>
    <row r="1315" spans="20:27" ht="16.5" customHeight="1">
      <c r="T1315" s="10"/>
      <c r="U1315" s="10"/>
      <c r="V1315" s="22"/>
      <c r="W1315" s="10"/>
      <c r="X1315" s="10"/>
      <c r="Y1315" s="10"/>
      <c r="Z1315" s="22"/>
      <c r="AA1315" s="22"/>
    </row>
    <row r="1316" spans="20:27" ht="16.5" customHeight="1">
      <c r="T1316" s="10"/>
      <c r="U1316" s="10"/>
      <c r="V1316" s="22"/>
      <c r="W1316" s="10"/>
      <c r="X1316" s="10"/>
      <c r="Y1316" s="10"/>
      <c r="Z1316" s="22"/>
      <c r="AA1316" s="22"/>
    </row>
    <row r="1317" spans="20:27" ht="16.5" customHeight="1">
      <c r="T1317" s="10"/>
      <c r="U1317" s="10"/>
      <c r="V1317" s="22"/>
      <c r="W1317" s="10"/>
      <c r="X1317" s="10"/>
      <c r="Y1317" s="10"/>
      <c r="Z1317" s="22"/>
      <c r="AA1317" s="22"/>
    </row>
    <row r="1318" spans="20:27" ht="16.5" customHeight="1">
      <c r="T1318" s="10"/>
      <c r="U1318" s="10"/>
      <c r="V1318" s="22"/>
      <c r="W1318" s="10"/>
      <c r="X1318" s="10"/>
      <c r="Y1318" s="10"/>
      <c r="Z1318" s="22"/>
      <c r="AA1318" s="22"/>
    </row>
    <row r="1319" spans="20:27" ht="16.5" customHeight="1">
      <c r="T1319" s="10"/>
      <c r="U1319" s="10"/>
      <c r="V1319" s="22"/>
      <c r="W1319" s="10"/>
      <c r="X1319" s="10"/>
      <c r="Y1319" s="10"/>
      <c r="Z1319" s="22"/>
      <c r="AA1319" s="22"/>
    </row>
    <row r="1320" spans="20:27" ht="16.5" customHeight="1">
      <c r="T1320" s="10"/>
      <c r="U1320" s="10"/>
      <c r="V1320" s="22"/>
      <c r="W1320" s="10"/>
      <c r="X1320" s="10"/>
      <c r="Y1320" s="10"/>
      <c r="Z1320" s="22"/>
      <c r="AA1320" s="22"/>
    </row>
    <row r="1321" spans="20:27" ht="16.5" customHeight="1">
      <c r="T1321" s="10"/>
      <c r="U1321" s="10"/>
      <c r="V1321" s="22"/>
      <c r="W1321" s="10"/>
      <c r="X1321" s="10"/>
      <c r="Y1321" s="10"/>
      <c r="Z1321" s="22"/>
      <c r="AA1321" s="22"/>
    </row>
    <row r="1322" spans="20:27" ht="16.5" customHeight="1">
      <c r="T1322" s="10"/>
      <c r="U1322" s="10"/>
      <c r="V1322" s="22"/>
      <c r="W1322" s="10"/>
      <c r="X1322" s="10"/>
      <c r="Y1322" s="10"/>
      <c r="Z1322" s="22"/>
      <c r="AA1322" s="22"/>
    </row>
    <row r="1323" spans="20:27" ht="16.5" customHeight="1">
      <c r="T1323" s="10"/>
      <c r="U1323" s="10"/>
      <c r="V1323" s="22"/>
      <c r="W1323" s="10"/>
      <c r="X1323" s="10"/>
      <c r="Y1323" s="10"/>
      <c r="Z1323" s="22"/>
      <c r="AA1323" s="22"/>
    </row>
    <row r="1324" spans="20:27" ht="16.5" customHeight="1">
      <c r="T1324" s="10"/>
      <c r="U1324" s="10"/>
      <c r="V1324" s="22"/>
      <c r="W1324" s="10"/>
      <c r="X1324" s="10"/>
      <c r="Y1324" s="10"/>
      <c r="Z1324" s="22"/>
      <c r="AA1324" s="22"/>
    </row>
    <row r="1325" spans="20:27" ht="16.5" customHeight="1">
      <c r="T1325" s="10"/>
      <c r="U1325" s="10"/>
      <c r="V1325" s="22"/>
      <c r="W1325" s="10"/>
      <c r="X1325" s="10"/>
      <c r="Y1325" s="10"/>
      <c r="Z1325" s="22"/>
      <c r="AA1325" s="22"/>
    </row>
    <row r="1326" spans="20:27" ht="16.5" customHeight="1">
      <c r="T1326" s="10"/>
      <c r="U1326" s="10"/>
      <c r="V1326" s="22"/>
      <c r="W1326" s="10"/>
      <c r="X1326" s="10"/>
      <c r="Y1326" s="10"/>
      <c r="Z1326" s="22"/>
      <c r="AA1326" s="22"/>
    </row>
    <row r="1327" spans="20:27" ht="16.5" customHeight="1">
      <c r="T1327" s="10"/>
      <c r="U1327" s="10"/>
      <c r="V1327" s="22"/>
      <c r="W1327" s="10"/>
      <c r="X1327" s="10"/>
      <c r="Y1327" s="10"/>
      <c r="Z1327" s="22"/>
      <c r="AA1327" s="22"/>
    </row>
    <row r="1328" spans="20:27" ht="16.5" customHeight="1">
      <c r="T1328" s="10"/>
      <c r="U1328" s="10"/>
      <c r="V1328" s="22"/>
      <c r="W1328" s="10"/>
      <c r="X1328" s="10"/>
      <c r="Y1328" s="10"/>
      <c r="Z1328" s="22"/>
      <c r="AA1328" s="22"/>
    </row>
    <row r="1329" spans="20:27" ht="16.5" customHeight="1">
      <c r="T1329" s="10"/>
      <c r="U1329" s="10"/>
      <c r="V1329" s="22"/>
      <c r="W1329" s="10"/>
      <c r="X1329" s="10"/>
      <c r="Y1329" s="10"/>
      <c r="Z1329" s="22"/>
      <c r="AA1329" s="22"/>
    </row>
    <row r="1330" spans="20:27" ht="16.5" customHeight="1">
      <c r="T1330" s="10"/>
      <c r="U1330" s="10"/>
      <c r="V1330" s="22"/>
      <c r="W1330" s="10"/>
      <c r="X1330" s="10"/>
      <c r="Y1330" s="10"/>
      <c r="Z1330" s="22"/>
      <c r="AA1330" s="22"/>
    </row>
    <row r="1331" spans="20:27" ht="16.5" customHeight="1">
      <c r="T1331" s="10"/>
      <c r="U1331" s="10"/>
      <c r="V1331" s="22"/>
      <c r="W1331" s="10"/>
      <c r="X1331" s="10"/>
      <c r="Y1331" s="10"/>
      <c r="Z1331" s="22"/>
      <c r="AA1331" s="22"/>
    </row>
    <row r="1332" spans="20:27" ht="16.5" customHeight="1">
      <c r="T1332" s="10"/>
      <c r="U1332" s="10"/>
      <c r="V1332" s="22"/>
      <c r="W1332" s="10"/>
      <c r="X1332" s="10"/>
      <c r="Y1332" s="10"/>
      <c r="Z1332" s="22"/>
      <c r="AA1332" s="22"/>
    </row>
    <row r="1333" spans="20:27" ht="16.5" customHeight="1">
      <c r="T1333" s="10"/>
      <c r="U1333" s="10"/>
      <c r="V1333" s="22"/>
      <c r="W1333" s="10"/>
      <c r="X1333" s="10"/>
      <c r="Y1333" s="10"/>
      <c r="Z1333" s="22"/>
      <c r="AA1333" s="22"/>
    </row>
    <row r="1334" spans="20:27" ht="16.5" customHeight="1">
      <c r="T1334" s="10"/>
      <c r="U1334" s="10"/>
      <c r="V1334" s="22"/>
      <c r="W1334" s="10"/>
      <c r="X1334" s="10"/>
      <c r="Y1334" s="10"/>
      <c r="Z1334" s="22"/>
      <c r="AA1334" s="22"/>
    </row>
    <row r="1335" spans="20:27" ht="16.5" customHeight="1">
      <c r="T1335" s="10"/>
      <c r="U1335" s="10"/>
      <c r="V1335" s="22"/>
      <c r="W1335" s="10"/>
      <c r="X1335" s="10"/>
      <c r="Y1335" s="10"/>
      <c r="Z1335" s="22"/>
      <c r="AA1335" s="22"/>
    </row>
    <row r="1336" spans="20:27" ht="16.5" customHeight="1">
      <c r="T1336" s="10"/>
      <c r="U1336" s="10"/>
      <c r="V1336" s="22"/>
      <c r="W1336" s="10"/>
      <c r="X1336" s="10"/>
      <c r="Y1336" s="10"/>
      <c r="Z1336" s="22"/>
      <c r="AA1336" s="22"/>
    </row>
    <row r="1337" spans="20:27" ht="16.5" customHeight="1">
      <c r="T1337" s="10"/>
      <c r="U1337" s="10"/>
      <c r="V1337" s="22"/>
      <c r="W1337" s="10"/>
      <c r="X1337" s="10"/>
      <c r="Y1337" s="10"/>
      <c r="Z1337" s="22"/>
      <c r="AA1337" s="22"/>
    </row>
    <row r="1338" spans="20:27" ht="16.5" customHeight="1">
      <c r="T1338" s="10"/>
      <c r="U1338" s="10"/>
      <c r="V1338" s="22"/>
      <c r="W1338" s="10"/>
      <c r="X1338" s="10"/>
      <c r="Y1338" s="10"/>
      <c r="Z1338" s="22"/>
      <c r="AA1338" s="22"/>
    </row>
    <row r="1339" spans="20:27" ht="16.5" customHeight="1">
      <c r="T1339" s="10"/>
      <c r="U1339" s="10"/>
      <c r="V1339" s="22"/>
      <c r="W1339" s="10"/>
      <c r="X1339" s="10"/>
      <c r="Y1339" s="10"/>
      <c r="Z1339" s="22"/>
      <c r="AA1339" s="22"/>
    </row>
    <row r="1340" spans="20:27" ht="16.5" customHeight="1">
      <c r="T1340" s="10"/>
      <c r="U1340" s="10"/>
      <c r="V1340" s="22"/>
      <c r="W1340" s="10"/>
      <c r="X1340" s="10"/>
      <c r="Y1340" s="10"/>
      <c r="Z1340" s="22"/>
      <c r="AA1340" s="22"/>
    </row>
    <row r="1341" spans="20:27" ht="16.5" customHeight="1">
      <c r="T1341" s="10"/>
      <c r="U1341" s="10"/>
      <c r="V1341" s="22"/>
      <c r="W1341" s="10"/>
      <c r="X1341" s="10"/>
      <c r="Y1341" s="10"/>
      <c r="Z1341" s="22"/>
      <c r="AA1341" s="22"/>
    </row>
    <row r="1342" spans="20:27" ht="16.5" customHeight="1">
      <c r="T1342" s="10"/>
      <c r="U1342" s="10"/>
      <c r="V1342" s="22"/>
      <c r="W1342" s="10"/>
      <c r="X1342" s="10"/>
      <c r="Y1342" s="10"/>
      <c r="Z1342" s="22"/>
      <c r="AA1342" s="22"/>
    </row>
    <row r="1343" spans="20:27" ht="16.5" customHeight="1">
      <c r="T1343" s="10"/>
      <c r="U1343" s="10"/>
      <c r="V1343" s="22"/>
      <c r="W1343" s="10"/>
      <c r="X1343" s="10"/>
      <c r="Y1343" s="10"/>
      <c r="Z1343" s="22"/>
      <c r="AA1343" s="22"/>
    </row>
    <row r="1344" spans="20:27" ht="16.5" customHeight="1">
      <c r="T1344" s="10"/>
      <c r="U1344" s="10"/>
      <c r="V1344" s="22"/>
      <c r="W1344" s="10"/>
      <c r="X1344" s="10"/>
      <c r="Y1344" s="10"/>
      <c r="Z1344" s="22"/>
      <c r="AA1344" s="22"/>
    </row>
    <row r="1345" spans="20:27" ht="16.5" customHeight="1">
      <c r="T1345" s="10"/>
      <c r="U1345" s="10"/>
      <c r="V1345" s="22"/>
      <c r="W1345" s="10"/>
      <c r="X1345" s="10"/>
      <c r="Y1345" s="10"/>
      <c r="Z1345" s="22"/>
      <c r="AA1345" s="22"/>
    </row>
    <row r="1346" spans="20:27" ht="16.5" customHeight="1">
      <c r="T1346" s="10"/>
      <c r="U1346" s="10"/>
      <c r="V1346" s="22"/>
      <c r="W1346" s="10"/>
      <c r="X1346" s="10"/>
      <c r="Y1346" s="10"/>
      <c r="Z1346" s="22"/>
      <c r="AA1346" s="22"/>
    </row>
    <row r="1347" spans="20:27" ht="16.5" customHeight="1">
      <c r="T1347" s="10"/>
      <c r="U1347" s="10"/>
      <c r="V1347" s="22"/>
      <c r="W1347" s="10"/>
      <c r="X1347" s="10"/>
      <c r="Y1347" s="10"/>
      <c r="Z1347" s="22"/>
      <c r="AA1347" s="22"/>
    </row>
    <row r="1348" spans="20:27" ht="16.5" customHeight="1">
      <c r="T1348" s="10"/>
      <c r="U1348" s="10"/>
      <c r="V1348" s="22"/>
      <c r="W1348" s="10"/>
      <c r="X1348" s="10"/>
      <c r="Y1348" s="10"/>
      <c r="Z1348" s="22"/>
      <c r="AA1348" s="22"/>
    </row>
    <row r="1349" spans="20:27" ht="16.5" customHeight="1">
      <c r="T1349" s="10"/>
      <c r="U1349" s="10"/>
      <c r="V1349" s="22"/>
      <c r="W1349" s="10"/>
      <c r="X1349" s="10"/>
      <c r="Y1349" s="10"/>
      <c r="Z1349" s="22"/>
      <c r="AA1349" s="22"/>
    </row>
    <row r="1350" spans="20:27" ht="16.5" customHeight="1">
      <c r="T1350" s="10"/>
      <c r="U1350" s="10"/>
      <c r="V1350" s="22"/>
      <c r="W1350" s="10"/>
      <c r="X1350" s="10"/>
      <c r="Y1350" s="10"/>
      <c r="Z1350" s="22"/>
      <c r="AA1350" s="22"/>
    </row>
    <row r="1351" spans="20:27" ht="16.5" customHeight="1">
      <c r="T1351" s="10"/>
      <c r="U1351" s="10"/>
      <c r="V1351" s="22"/>
      <c r="W1351" s="10"/>
      <c r="X1351" s="10"/>
      <c r="Y1351" s="10"/>
      <c r="Z1351" s="22"/>
      <c r="AA1351" s="22"/>
    </row>
    <row r="1352" spans="20:27" ht="16.5" customHeight="1">
      <c r="T1352" s="10"/>
      <c r="U1352" s="10"/>
      <c r="V1352" s="22"/>
      <c r="W1352" s="10"/>
      <c r="X1352" s="10"/>
      <c r="Y1352" s="10"/>
      <c r="Z1352" s="22"/>
      <c r="AA1352" s="22"/>
    </row>
    <row r="1353" spans="20:27" ht="16.5" customHeight="1">
      <c r="T1353" s="10"/>
      <c r="U1353" s="10"/>
      <c r="V1353" s="22"/>
      <c r="W1353" s="10"/>
      <c r="X1353" s="10"/>
      <c r="Y1353" s="10"/>
      <c r="Z1353" s="22"/>
      <c r="AA1353" s="22"/>
    </row>
    <row r="1354" spans="20:27" ht="16.5" customHeight="1">
      <c r="T1354" s="10"/>
      <c r="U1354" s="10"/>
      <c r="V1354" s="22"/>
      <c r="W1354" s="10"/>
      <c r="X1354" s="10"/>
      <c r="Y1354" s="10"/>
      <c r="Z1354" s="22"/>
      <c r="AA1354" s="22"/>
    </row>
    <row r="1355" spans="20:27" ht="16.5" customHeight="1">
      <c r="T1355" s="10"/>
      <c r="U1355" s="10"/>
      <c r="V1355" s="22"/>
      <c r="W1355" s="10"/>
      <c r="X1355" s="10"/>
      <c r="Y1355" s="10"/>
      <c r="Z1355" s="22"/>
      <c r="AA1355" s="22"/>
    </row>
    <row r="1356" spans="20:27" ht="16.5" customHeight="1">
      <c r="T1356" s="10"/>
      <c r="U1356" s="10"/>
      <c r="V1356" s="22"/>
      <c r="W1356" s="10"/>
      <c r="X1356" s="10"/>
      <c r="Y1356" s="10"/>
      <c r="Z1356" s="22"/>
      <c r="AA1356" s="22"/>
    </row>
    <row r="1357" spans="20:27" ht="16.5" customHeight="1">
      <c r="T1357" s="10"/>
      <c r="U1357" s="10"/>
      <c r="V1357" s="22"/>
      <c r="W1357" s="10"/>
      <c r="X1357" s="10"/>
      <c r="Y1357" s="10"/>
      <c r="Z1357" s="22"/>
      <c r="AA1357" s="22"/>
    </row>
    <row r="1358" spans="20:27" ht="16.5" customHeight="1">
      <c r="T1358" s="10"/>
      <c r="U1358" s="10"/>
      <c r="V1358" s="22"/>
      <c r="W1358" s="10"/>
      <c r="X1358" s="10"/>
      <c r="Y1358" s="10"/>
      <c r="Z1358" s="22"/>
      <c r="AA1358" s="22"/>
    </row>
    <row r="1359" spans="20:27" ht="16.5" customHeight="1">
      <c r="T1359" s="10"/>
      <c r="U1359" s="10"/>
      <c r="V1359" s="22"/>
      <c r="W1359" s="10"/>
      <c r="X1359" s="10"/>
      <c r="Y1359" s="10"/>
      <c r="Z1359" s="22"/>
      <c r="AA1359" s="22"/>
    </row>
    <row r="1360" spans="20:27" ht="16.5" customHeight="1">
      <c r="T1360" s="10"/>
      <c r="U1360" s="10"/>
      <c r="V1360" s="22"/>
      <c r="W1360" s="10"/>
      <c r="X1360" s="10"/>
      <c r="Y1360" s="10"/>
      <c r="Z1360" s="22"/>
      <c r="AA1360" s="22"/>
    </row>
    <row r="1361" spans="20:27" ht="16.5" customHeight="1">
      <c r="T1361" s="10"/>
      <c r="U1361" s="10"/>
      <c r="V1361" s="22"/>
      <c r="W1361" s="10"/>
      <c r="X1361" s="10"/>
      <c r="Y1361" s="10"/>
      <c r="Z1361" s="22"/>
      <c r="AA1361" s="22"/>
    </row>
    <row r="1362" spans="20:27" ht="16.5" customHeight="1">
      <c r="T1362" s="10"/>
      <c r="U1362" s="10"/>
      <c r="V1362" s="22"/>
      <c r="W1362" s="10"/>
      <c r="X1362" s="10"/>
      <c r="Y1362" s="10"/>
      <c r="Z1362" s="22"/>
      <c r="AA1362" s="22"/>
    </row>
    <row r="1363" spans="20:27" ht="16.5" customHeight="1">
      <c r="T1363" s="10"/>
      <c r="U1363" s="10"/>
      <c r="V1363" s="22"/>
      <c r="W1363" s="10"/>
      <c r="X1363" s="10"/>
      <c r="Y1363" s="10"/>
      <c r="Z1363" s="22"/>
      <c r="AA1363" s="22"/>
    </row>
    <row r="1364" spans="20:27" ht="16.5" customHeight="1">
      <c r="T1364" s="10"/>
      <c r="U1364" s="10"/>
      <c r="V1364" s="22"/>
      <c r="W1364" s="10"/>
      <c r="X1364" s="10"/>
      <c r="Y1364" s="10"/>
      <c r="Z1364" s="22"/>
      <c r="AA1364" s="22"/>
    </row>
    <row r="1365" spans="20:27" ht="16.5" customHeight="1">
      <c r="T1365" s="10"/>
      <c r="U1365" s="10"/>
      <c r="V1365" s="22"/>
      <c r="W1365" s="10"/>
      <c r="X1365" s="10"/>
      <c r="Y1365" s="10"/>
      <c r="Z1365" s="22"/>
      <c r="AA1365" s="22"/>
    </row>
    <row r="1366" spans="20:27" ht="16.5" customHeight="1">
      <c r="T1366" s="10"/>
      <c r="U1366" s="10"/>
      <c r="V1366" s="22"/>
      <c r="W1366" s="10"/>
      <c r="X1366" s="10"/>
      <c r="Y1366" s="10"/>
      <c r="Z1366" s="22"/>
      <c r="AA1366" s="22"/>
    </row>
    <row r="1367" spans="20:27" ht="16.5" customHeight="1">
      <c r="T1367" s="10"/>
      <c r="U1367" s="10"/>
      <c r="V1367" s="22"/>
      <c r="W1367" s="10"/>
      <c r="X1367" s="10"/>
      <c r="Y1367" s="10"/>
      <c r="Z1367" s="22"/>
      <c r="AA1367" s="22"/>
    </row>
    <row r="1368" spans="20:27" ht="16.5" customHeight="1">
      <c r="T1368" s="10"/>
      <c r="U1368" s="10"/>
      <c r="V1368" s="22"/>
      <c r="W1368" s="10"/>
      <c r="X1368" s="10"/>
      <c r="Y1368" s="10"/>
      <c r="Z1368" s="22"/>
      <c r="AA1368" s="22"/>
    </row>
    <row r="1369" spans="20:27" ht="16.5" customHeight="1">
      <c r="T1369" s="10"/>
      <c r="U1369" s="10"/>
      <c r="V1369" s="22"/>
      <c r="W1369" s="10"/>
      <c r="X1369" s="10"/>
      <c r="Y1369" s="10"/>
      <c r="Z1369" s="22"/>
      <c r="AA1369" s="22"/>
    </row>
    <row r="1370" spans="20:27" ht="16.5" customHeight="1">
      <c r="T1370" s="10"/>
      <c r="U1370" s="10"/>
      <c r="V1370" s="22"/>
      <c r="W1370" s="10"/>
      <c r="X1370" s="10"/>
      <c r="Y1370" s="10"/>
      <c r="Z1370" s="22"/>
      <c r="AA1370" s="22"/>
    </row>
    <row r="1371" spans="20:27" ht="16.5" customHeight="1">
      <c r="T1371" s="10"/>
      <c r="U1371" s="10"/>
      <c r="V1371" s="22"/>
      <c r="W1371" s="10"/>
      <c r="X1371" s="10"/>
      <c r="Y1371" s="10"/>
      <c r="Z1371" s="22"/>
      <c r="AA1371" s="22"/>
    </row>
    <row r="1372" spans="20:27" ht="16.5" customHeight="1">
      <c r="T1372" s="10"/>
      <c r="U1372" s="10"/>
      <c r="V1372" s="22"/>
      <c r="W1372" s="10"/>
      <c r="X1372" s="10"/>
      <c r="Y1372" s="10"/>
      <c r="Z1372" s="22"/>
      <c r="AA1372" s="22"/>
    </row>
    <row r="1373" spans="20:27" ht="16.5" customHeight="1">
      <c r="T1373" s="10"/>
      <c r="U1373" s="10"/>
      <c r="V1373" s="22"/>
      <c r="W1373" s="10"/>
      <c r="X1373" s="10"/>
      <c r="Y1373" s="10"/>
      <c r="Z1373" s="22"/>
      <c r="AA1373" s="22"/>
    </row>
    <row r="1374" spans="20:27" ht="16.5" customHeight="1">
      <c r="T1374" s="10"/>
      <c r="U1374" s="10"/>
      <c r="V1374" s="22"/>
      <c r="W1374" s="10"/>
      <c r="X1374" s="10"/>
      <c r="Y1374" s="10"/>
      <c r="Z1374" s="22"/>
      <c r="AA1374" s="22"/>
    </row>
    <row r="1375" spans="20:27" ht="16.5" customHeight="1">
      <c r="T1375" s="10"/>
      <c r="U1375" s="10"/>
      <c r="V1375" s="22"/>
      <c r="W1375" s="10"/>
      <c r="X1375" s="10"/>
      <c r="Y1375" s="10"/>
      <c r="Z1375" s="22"/>
      <c r="AA1375" s="22"/>
    </row>
    <row r="1376" spans="20:27" ht="16.5" customHeight="1">
      <c r="T1376" s="10"/>
      <c r="U1376" s="10"/>
      <c r="V1376" s="22"/>
      <c r="W1376" s="10"/>
      <c r="X1376" s="10"/>
      <c r="Y1376" s="10"/>
      <c r="Z1376" s="22"/>
      <c r="AA1376" s="22"/>
    </row>
    <row r="1377" spans="20:27" ht="16.5" customHeight="1">
      <c r="T1377" s="10"/>
      <c r="U1377" s="10"/>
      <c r="V1377" s="22"/>
      <c r="W1377" s="10"/>
      <c r="X1377" s="10"/>
      <c r="Y1377" s="10"/>
      <c r="Z1377" s="22"/>
      <c r="AA1377" s="22"/>
    </row>
    <row r="1378" spans="20:27" ht="16.5" customHeight="1">
      <c r="T1378" s="10"/>
      <c r="U1378" s="10"/>
      <c r="V1378" s="22"/>
      <c r="W1378" s="10"/>
      <c r="X1378" s="10"/>
      <c r="Y1378" s="10"/>
      <c r="Z1378" s="22"/>
      <c r="AA1378" s="22"/>
    </row>
    <row r="1379" spans="20:27" ht="16.5" customHeight="1">
      <c r="T1379" s="10"/>
      <c r="U1379" s="10"/>
      <c r="V1379" s="22"/>
      <c r="W1379" s="10"/>
      <c r="X1379" s="10"/>
      <c r="Y1379" s="10"/>
      <c r="Z1379" s="22"/>
      <c r="AA1379" s="22"/>
    </row>
    <row r="1380" spans="20:27" ht="16.5" customHeight="1">
      <c r="T1380" s="10"/>
      <c r="U1380" s="10"/>
      <c r="V1380" s="22"/>
      <c r="W1380" s="10"/>
      <c r="X1380" s="10"/>
      <c r="Y1380" s="10"/>
      <c r="Z1380" s="22"/>
      <c r="AA1380" s="22"/>
    </row>
    <row r="1381" spans="20:27" ht="16.5" customHeight="1">
      <c r="T1381" s="10"/>
      <c r="U1381" s="10"/>
      <c r="V1381" s="22"/>
      <c r="W1381" s="10"/>
      <c r="X1381" s="10"/>
      <c r="Y1381" s="10"/>
      <c r="Z1381" s="22"/>
      <c r="AA1381" s="22"/>
    </row>
    <row r="1382" spans="20:27" ht="16.5" customHeight="1">
      <c r="T1382" s="10"/>
      <c r="U1382" s="10"/>
      <c r="V1382" s="22"/>
      <c r="W1382" s="10"/>
      <c r="X1382" s="10"/>
      <c r="Y1382" s="10"/>
      <c r="Z1382" s="22"/>
      <c r="AA1382" s="22"/>
    </row>
    <row r="1383" spans="20:27" ht="16.5" customHeight="1">
      <c r="T1383" s="10"/>
      <c r="U1383" s="10"/>
      <c r="V1383" s="22"/>
      <c r="W1383" s="10"/>
      <c r="X1383" s="10"/>
      <c r="Y1383" s="10"/>
      <c r="Z1383" s="22"/>
      <c r="AA1383" s="22"/>
    </row>
    <row r="1384" spans="20:27" ht="16.5" customHeight="1">
      <c r="T1384" s="10"/>
      <c r="U1384" s="10"/>
      <c r="V1384" s="22"/>
      <c r="W1384" s="10"/>
      <c r="X1384" s="10"/>
      <c r="Y1384" s="10"/>
      <c r="Z1384" s="22"/>
      <c r="AA1384" s="22"/>
    </row>
    <row r="1385" spans="20:27" ht="16.5" customHeight="1">
      <c r="T1385" s="10"/>
      <c r="U1385" s="10"/>
      <c r="V1385" s="22"/>
      <c r="W1385" s="10"/>
      <c r="X1385" s="10"/>
      <c r="Y1385" s="10"/>
      <c r="Z1385" s="22"/>
      <c r="AA1385" s="22"/>
    </row>
    <row r="1386" spans="20:27" ht="16.5" customHeight="1">
      <c r="T1386" s="10"/>
      <c r="U1386" s="10"/>
      <c r="V1386" s="22"/>
      <c r="W1386" s="10"/>
      <c r="X1386" s="10"/>
      <c r="Y1386" s="10"/>
      <c r="Z1386" s="22"/>
      <c r="AA1386" s="22"/>
    </row>
    <row r="1387" spans="20:27" ht="16.5" customHeight="1">
      <c r="T1387" s="10"/>
      <c r="U1387" s="10"/>
      <c r="V1387" s="22"/>
      <c r="W1387" s="10"/>
      <c r="X1387" s="10"/>
      <c r="Y1387" s="10"/>
      <c r="Z1387" s="22"/>
      <c r="AA1387" s="22"/>
    </row>
    <row r="1388" spans="20:27" ht="16.5" customHeight="1">
      <c r="T1388" s="10"/>
      <c r="U1388" s="10"/>
      <c r="V1388" s="22"/>
      <c r="W1388" s="10"/>
      <c r="X1388" s="10"/>
      <c r="Y1388" s="10"/>
      <c r="Z1388" s="22"/>
      <c r="AA1388" s="22"/>
    </row>
    <row r="1389" spans="20:27" ht="16.5" customHeight="1">
      <c r="T1389" s="10"/>
      <c r="U1389" s="10"/>
      <c r="V1389" s="22"/>
      <c r="W1389" s="10"/>
      <c r="X1389" s="10"/>
      <c r="Y1389" s="10"/>
      <c r="Z1389" s="22"/>
      <c r="AA1389" s="22"/>
    </row>
    <row r="1390" spans="20:27" ht="16.5" customHeight="1">
      <c r="T1390" s="10"/>
      <c r="U1390" s="10"/>
      <c r="V1390" s="22"/>
      <c r="W1390" s="10"/>
      <c r="X1390" s="10"/>
      <c r="Y1390" s="10"/>
      <c r="Z1390" s="22"/>
      <c r="AA1390" s="22"/>
    </row>
    <row r="1391" spans="20:27" ht="16.5" customHeight="1">
      <c r="T1391" s="10"/>
      <c r="U1391" s="10"/>
      <c r="V1391" s="22"/>
      <c r="W1391" s="10"/>
      <c r="X1391" s="10"/>
      <c r="Y1391" s="10"/>
      <c r="Z1391" s="22"/>
      <c r="AA1391" s="22"/>
    </row>
    <row r="1392" spans="20:27" ht="16.5" customHeight="1">
      <c r="T1392" s="10"/>
      <c r="U1392" s="10"/>
      <c r="V1392" s="22"/>
      <c r="W1392" s="10"/>
      <c r="X1392" s="10"/>
      <c r="Y1392" s="10"/>
      <c r="Z1392" s="22"/>
      <c r="AA1392" s="22"/>
    </row>
    <row r="1393" spans="20:27" ht="16.5" customHeight="1">
      <c r="T1393" s="10"/>
      <c r="U1393" s="10"/>
      <c r="V1393" s="22"/>
      <c r="W1393" s="10"/>
      <c r="X1393" s="10"/>
      <c r="Y1393" s="10"/>
      <c r="Z1393" s="22"/>
      <c r="AA1393" s="22"/>
    </row>
    <row r="1394" spans="20:27" ht="16.5" customHeight="1">
      <c r="T1394" s="10"/>
      <c r="U1394" s="10"/>
      <c r="V1394" s="22"/>
      <c r="W1394" s="10"/>
      <c r="X1394" s="10"/>
      <c r="Y1394" s="10"/>
      <c r="Z1394" s="22"/>
      <c r="AA1394" s="22"/>
    </row>
    <row r="1395" spans="20:27" ht="16.5" customHeight="1">
      <c r="T1395" s="10"/>
      <c r="U1395" s="10"/>
      <c r="V1395" s="22"/>
      <c r="W1395" s="10"/>
      <c r="X1395" s="10"/>
      <c r="Y1395" s="10"/>
      <c r="Z1395" s="22"/>
      <c r="AA1395" s="22"/>
    </row>
    <row r="1396" spans="20:27" ht="16.5" customHeight="1">
      <c r="T1396" s="10"/>
      <c r="U1396" s="10"/>
      <c r="V1396" s="22"/>
      <c r="W1396" s="10"/>
      <c r="X1396" s="10"/>
      <c r="Y1396" s="10"/>
      <c r="Z1396" s="22"/>
      <c r="AA1396" s="22"/>
    </row>
    <row r="1397" spans="20:27" ht="16.5" customHeight="1">
      <c r="T1397" s="10"/>
      <c r="U1397" s="10"/>
      <c r="V1397" s="22"/>
      <c r="W1397" s="10"/>
      <c r="X1397" s="10"/>
      <c r="Y1397" s="10"/>
      <c r="Z1397" s="22"/>
      <c r="AA1397" s="22"/>
    </row>
    <row r="1398" spans="20:27" ht="16.5" customHeight="1">
      <c r="T1398" s="10"/>
      <c r="U1398" s="10"/>
      <c r="V1398" s="22"/>
      <c r="W1398" s="10"/>
      <c r="X1398" s="10"/>
      <c r="Y1398" s="10"/>
      <c r="Z1398" s="22"/>
      <c r="AA1398" s="22"/>
    </row>
    <row r="1399" spans="20:27" ht="16.5" customHeight="1">
      <c r="T1399" s="10"/>
      <c r="U1399" s="10"/>
      <c r="V1399" s="22"/>
      <c r="W1399" s="10"/>
      <c r="X1399" s="10"/>
      <c r="Y1399" s="10"/>
      <c r="Z1399" s="22"/>
      <c r="AA1399" s="22"/>
    </row>
    <row r="1400" spans="20:27" ht="16.5" customHeight="1">
      <c r="T1400" s="10"/>
      <c r="U1400" s="10"/>
      <c r="V1400" s="22"/>
      <c r="W1400" s="10"/>
      <c r="X1400" s="10"/>
      <c r="Y1400" s="10"/>
      <c r="Z1400" s="22"/>
      <c r="AA1400" s="22"/>
    </row>
    <row r="1401" spans="20:27" ht="16.5" customHeight="1">
      <c r="T1401" s="10"/>
      <c r="U1401" s="10"/>
      <c r="V1401" s="22"/>
      <c r="W1401" s="10"/>
      <c r="X1401" s="10"/>
      <c r="Y1401" s="10"/>
      <c r="Z1401" s="22"/>
      <c r="AA1401" s="22"/>
    </row>
    <row r="1402" spans="20:27" ht="16.5" customHeight="1">
      <c r="T1402" s="10"/>
      <c r="U1402" s="10"/>
      <c r="V1402" s="22"/>
      <c r="W1402" s="10"/>
      <c r="X1402" s="10"/>
      <c r="Y1402" s="10"/>
      <c r="Z1402" s="22"/>
      <c r="AA1402" s="22"/>
    </row>
    <row r="1403" spans="20:27" ht="16.5" customHeight="1">
      <c r="T1403" s="10"/>
      <c r="U1403" s="10"/>
      <c r="V1403" s="22"/>
      <c r="W1403" s="10"/>
      <c r="X1403" s="10"/>
      <c r="Y1403" s="10"/>
      <c r="Z1403" s="22"/>
      <c r="AA1403" s="22"/>
    </row>
    <row r="1404" spans="20:27" ht="16.5" customHeight="1">
      <c r="T1404" s="10"/>
      <c r="U1404" s="10"/>
      <c r="V1404" s="22"/>
      <c r="W1404" s="10"/>
      <c r="X1404" s="10"/>
      <c r="Y1404" s="10"/>
      <c r="Z1404" s="22"/>
      <c r="AA1404" s="22"/>
    </row>
    <row r="1405" spans="20:27" ht="16.5" customHeight="1">
      <c r="T1405" s="10"/>
      <c r="U1405" s="10"/>
      <c r="V1405" s="22"/>
      <c r="W1405" s="10"/>
      <c r="X1405" s="10"/>
      <c r="Y1405" s="10"/>
      <c r="Z1405" s="22"/>
      <c r="AA1405" s="22"/>
    </row>
    <row r="1406" spans="20:27" ht="16.5" customHeight="1">
      <c r="T1406" s="10"/>
      <c r="U1406" s="10"/>
      <c r="V1406" s="22"/>
      <c r="W1406" s="10"/>
      <c r="X1406" s="10"/>
      <c r="Y1406" s="10"/>
      <c r="Z1406" s="22"/>
      <c r="AA1406" s="22"/>
    </row>
    <row r="1407" spans="20:27" ht="16.5" customHeight="1">
      <c r="T1407" s="10"/>
      <c r="U1407" s="10"/>
      <c r="V1407" s="22"/>
      <c r="W1407" s="10"/>
      <c r="X1407" s="10"/>
      <c r="Y1407" s="10"/>
      <c r="Z1407" s="22"/>
      <c r="AA1407" s="22"/>
    </row>
    <row r="1408" spans="20:27" ht="16.5" customHeight="1">
      <c r="T1408" s="10"/>
      <c r="U1408" s="10"/>
      <c r="V1408" s="22"/>
      <c r="W1408" s="10"/>
      <c r="X1408" s="10"/>
      <c r="Y1408" s="10"/>
      <c r="Z1408" s="22"/>
      <c r="AA1408" s="22"/>
    </row>
    <row r="1409" spans="20:27" ht="16.5" customHeight="1">
      <c r="T1409" s="10"/>
      <c r="U1409" s="10"/>
      <c r="V1409" s="22"/>
      <c r="W1409" s="10"/>
      <c r="X1409" s="10"/>
      <c r="Y1409" s="10"/>
      <c r="Z1409" s="22"/>
      <c r="AA1409" s="22"/>
    </row>
    <row r="1410" spans="20:27" ht="16.5" customHeight="1">
      <c r="T1410" s="10"/>
      <c r="U1410" s="10"/>
      <c r="V1410" s="22"/>
      <c r="W1410" s="10"/>
      <c r="X1410" s="10"/>
      <c r="Y1410" s="10"/>
      <c r="Z1410" s="22"/>
      <c r="AA1410" s="22"/>
    </row>
    <row r="1411" spans="20:27" ht="16.5" customHeight="1">
      <c r="T1411" s="10"/>
      <c r="U1411" s="10"/>
      <c r="V1411" s="22"/>
      <c r="W1411" s="10"/>
      <c r="X1411" s="10"/>
      <c r="Y1411" s="10"/>
      <c r="Z1411" s="22"/>
      <c r="AA1411" s="22"/>
    </row>
    <row r="1412" spans="20:27" ht="16.5" customHeight="1">
      <c r="T1412" s="10"/>
      <c r="U1412" s="10"/>
      <c r="V1412" s="22"/>
      <c r="W1412" s="10"/>
      <c r="X1412" s="10"/>
      <c r="Y1412" s="10"/>
      <c r="Z1412" s="22"/>
      <c r="AA1412" s="22"/>
    </row>
    <row r="1413" spans="20:27" ht="16.5" customHeight="1">
      <c r="T1413" s="10"/>
      <c r="U1413" s="10"/>
      <c r="V1413" s="22"/>
      <c r="W1413" s="10"/>
      <c r="X1413" s="10"/>
      <c r="Y1413" s="10"/>
      <c r="Z1413" s="22"/>
      <c r="AA1413" s="22"/>
    </row>
    <row r="1414" spans="20:27" ht="16.5" customHeight="1">
      <c r="T1414" s="10"/>
      <c r="U1414" s="10"/>
      <c r="V1414" s="22"/>
      <c r="W1414" s="10"/>
      <c r="X1414" s="10"/>
      <c r="Y1414" s="10"/>
      <c r="Z1414" s="22"/>
      <c r="AA1414" s="22"/>
    </row>
    <row r="1415" spans="20:27" ht="16.5" customHeight="1">
      <c r="T1415" s="10"/>
      <c r="U1415" s="10"/>
      <c r="V1415" s="22"/>
      <c r="W1415" s="10"/>
      <c r="X1415" s="10"/>
      <c r="Y1415" s="10"/>
      <c r="Z1415" s="22"/>
      <c r="AA1415" s="22"/>
    </row>
    <row r="1416" spans="20:27" ht="16.5" customHeight="1">
      <c r="T1416" s="10"/>
      <c r="U1416" s="10"/>
      <c r="V1416" s="22"/>
      <c r="W1416" s="10"/>
      <c r="X1416" s="10"/>
      <c r="Y1416" s="10"/>
      <c r="Z1416" s="22"/>
      <c r="AA1416" s="22"/>
    </row>
    <row r="1417" spans="20:27" ht="16.5" customHeight="1">
      <c r="T1417" s="10"/>
      <c r="U1417" s="10"/>
      <c r="V1417" s="22"/>
      <c r="W1417" s="10"/>
      <c r="X1417" s="10"/>
      <c r="Y1417" s="10"/>
      <c r="Z1417" s="22"/>
      <c r="AA1417" s="22"/>
    </row>
    <row r="1418" spans="20:27" ht="16.5" customHeight="1">
      <c r="T1418" s="10"/>
      <c r="U1418" s="10"/>
      <c r="V1418" s="22"/>
      <c r="W1418" s="10"/>
      <c r="X1418" s="10"/>
      <c r="Y1418" s="10"/>
      <c r="Z1418" s="22"/>
      <c r="AA1418" s="22"/>
    </row>
    <row r="1419" spans="20:27" ht="16.5" customHeight="1">
      <c r="T1419" s="10"/>
      <c r="U1419" s="10"/>
      <c r="V1419" s="22"/>
      <c r="W1419" s="10"/>
      <c r="X1419" s="10"/>
      <c r="Y1419" s="10"/>
      <c r="Z1419" s="22"/>
      <c r="AA1419" s="22"/>
    </row>
    <row r="1420" spans="20:27" ht="16.5" customHeight="1">
      <c r="T1420" s="10"/>
      <c r="U1420" s="10"/>
      <c r="V1420" s="22"/>
      <c r="W1420" s="10"/>
      <c r="X1420" s="10"/>
      <c r="Y1420" s="10"/>
      <c r="Z1420" s="22"/>
      <c r="AA1420" s="22"/>
    </row>
    <row r="1421" spans="20:27" ht="16.5" customHeight="1">
      <c r="T1421" s="10"/>
      <c r="U1421" s="10"/>
      <c r="V1421" s="22"/>
      <c r="W1421" s="10"/>
      <c r="X1421" s="10"/>
      <c r="Y1421" s="10"/>
      <c r="Z1421" s="22"/>
      <c r="AA1421" s="22"/>
    </row>
    <row r="1422" spans="20:27" ht="16.5" customHeight="1">
      <c r="T1422" s="10"/>
      <c r="U1422" s="10"/>
      <c r="V1422" s="22"/>
      <c r="W1422" s="10"/>
      <c r="X1422" s="10"/>
      <c r="Y1422" s="10"/>
      <c r="Z1422" s="22"/>
      <c r="AA1422" s="22"/>
    </row>
    <row r="1423" spans="20:27" ht="16.5" customHeight="1">
      <c r="T1423" s="10"/>
      <c r="U1423" s="10"/>
      <c r="V1423" s="22"/>
      <c r="W1423" s="10"/>
      <c r="X1423" s="10"/>
      <c r="Y1423" s="10"/>
      <c r="Z1423" s="22"/>
      <c r="AA1423" s="22"/>
    </row>
    <row r="1424" spans="20:27" ht="16.5" customHeight="1">
      <c r="T1424" s="10"/>
      <c r="U1424" s="10"/>
      <c r="V1424" s="22"/>
      <c r="W1424" s="10"/>
      <c r="X1424" s="10"/>
      <c r="Y1424" s="10"/>
      <c r="Z1424" s="22"/>
      <c r="AA1424" s="22"/>
    </row>
    <row r="1425" spans="20:27" ht="16.5" customHeight="1">
      <c r="T1425" s="10"/>
      <c r="U1425" s="10"/>
      <c r="V1425" s="22"/>
      <c r="W1425" s="10"/>
      <c r="X1425" s="10"/>
      <c r="Y1425" s="10"/>
      <c r="Z1425" s="22"/>
      <c r="AA1425" s="22"/>
    </row>
    <row r="1426" spans="20:27" ht="16.5" customHeight="1">
      <c r="T1426" s="10"/>
      <c r="U1426" s="10"/>
      <c r="V1426" s="22"/>
      <c r="W1426" s="10"/>
      <c r="X1426" s="10"/>
      <c r="Y1426" s="10"/>
      <c r="Z1426" s="22"/>
      <c r="AA1426" s="22"/>
    </row>
    <row r="1427" spans="20:27" ht="16.5" customHeight="1">
      <c r="T1427" s="10"/>
      <c r="U1427" s="10"/>
      <c r="V1427" s="22"/>
      <c r="W1427" s="10"/>
      <c r="X1427" s="10"/>
      <c r="Y1427" s="10"/>
      <c r="Z1427" s="22"/>
      <c r="AA1427" s="22"/>
    </row>
    <row r="1428" spans="20:27" ht="16.5" customHeight="1">
      <c r="T1428" s="10"/>
      <c r="U1428" s="10"/>
      <c r="V1428" s="22"/>
      <c r="W1428" s="10"/>
      <c r="X1428" s="10"/>
      <c r="Y1428" s="10"/>
      <c r="Z1428" s="22"/>
      <c r="AA1428" s="22"/>
    </row>
    <row r="1429" spans="20:27" ht="16.5" customHeight="1">
      <c r="T1429" s="10"/>
      <c r="U1429" s="10"/>
      <c r="V1429" s="22"/>
      <c r="W1429" s="10"/>
      <c r="X1429" s="10"/>
      <c r="Y1429" s="10"/>
      <c r="Z1429" s="22"/>
      <c r="AA1429" s="22"/>
    </row>
    <row r="1430" spans="20:27" ht="16.5" customHeight="1">
      <c r="T1430" s="10"/>
      <c r="U1430" s="10"/>
      <c r="V1430" s="22"/>
      <c r="W1430" s="10"/>
      <c r="X1430" s="10"/>
      <c r="Y1430" s="10"/>
      <c r="Z1430" s="22"/>
      <c r="AA1430" s="22"/>
    </row>
    <row r="1431" spans="20:27" ht="16.5" customHeight="1">
      <c r="T1431" s="10"/>
      <c r="U1431" s="10"/>
      <c r="V1431" s="22"/>
      <c r="W1431" s="10"/>
      <c r="X1431" s="10"/>
      <c r="Y1431" s="10"/>
      <c r="Z1431" s="22"/>
      <c r="AA1431" s="22"/>
    </row>
    <row r="1432" spans="20:27" ht="16.5" customHeight="1">
      <c r="T1432" s="10"/>
      <c r="U1432" s="10"/>
      <c r="V1432" s="22"/>
      <c r="W1432" s="10"/>
      <c r="X1432" s="10"/>
      <c r="Y1432" s="10"/>
      <c r="Z1432" s="22"/>
      <c r="AA1432" s="22"/>
    </row>
    <row r="1433" spans="20:27" ht="16.5" customHeight="1">
      <c r="T1433" s="10"/>
      <c r="U1433" s="10"/>
      <c r="V1433" s="22"/>
      <c r="W1433" s="10"/>
      <c r="X1433" s="10"/>
      <c r="Y1433" s="10"/>
      <c r="Z1433" s="22"/>
      <c r="AA1433" s="22"/>
    </row>
    <row r="1434" spans="20:27" ht="16.5" customHeight="1">
      <c r="T1434" s="10"/>
      <c r="U1434" s="10"/>
      <c r="V1434" s="22"/>
      <c r="W1434" s="10"/>
      <c r="X1434" s="10"/>
      <c r="Y1434" s="10"/>
      <c r="Z1434" s="22"/>
      <c r="AA1434" s="22"/>
    </row>
    <row r="1435" spans="20:27" ht="16.5" customHeight="1">
      <c r="T1435" s="10"/>
      <c r="U1435" s="10"/>
      <c r="V1435" s="22"/>
      <c r="W1435" s="10"/>
      <c r="X1435" s="10"/>
      <c r="Y1435" s="10"/>
      <c r="Z1435" s="22"/>
      <c r="AA1435" s="22"/>
    </row>
    <row r="1436" spans="20:27" ht="16.5" customHeight="1">
      <c r="T1436" s="10"/>
      <c r="U1436" s="10"/>
      <c r="V1436" s="22"/>
      <c r="W1436" s="10"/>
      <c r="X1436" s="10"/>
      <c r="Y1436" s="10"/>
      <c r="Z1436" s="22"/>
      <c r="AA1436" s="22"/>
    </row>
    <row r="1437" spans="20:27" ht="16.5" customHeight="1">
      <c r="T1437" s="10"/>
      <c r="U1437" s="10"/>
      <c r="V1437" s="22"/>
      <c r="W1437" s="10"/>
      <c r="X1437" s="10"/>
      <c r="Y1437" s="10"/>
      <c r="Z1437" s="22"/>
      <c r="AA1437" s="22"/>
    </row>
    <row r="1438" spans="20:27" ht="16.5" customHeight="1">
      <c r="T1438" s="10"/>
      <c r="U1438" s="10"/>
      <c r="V1438" s="22"/>
      <c r="W1438" s="10"/>
      <c r="X1438" s="10"/>
      <c r="Y1438" s="10"/>
      <c r="Z1438" s="22"/>
      <c r="AA1438" s="22"/>
    </row>
    <row r="1439" spans="20:27" ht="16.5" customHeight="1">
      <c r="T1439" s="10"/>
      <c r="U1439" s="10"/>
      <c r="V1439" s="22"/>
      <c r="W1439" s="10"/>
      <c r="X1439" s="10"/>
      <c r="Y1439" s="10"/>
      <c r="Z1439" s="22"/>
      <c r="AA1439" s="22"/>
    </row>
    <row r="1440" spans="20:27" ht="16.5" customHeight="1">
      <c r="T1440" s="10"/>
      <c r="U1440" s="10"/>
      <c r="V1440" s="22"/>
      <c r="W1440" s="10"/>
      <c r="X1440" s="10"/>
      <c r="Y1440" s="10"/>
      <c r="Z1440" s="22"/>
      <c r="AA1440" s="22"/>
    </row>
    <row r="1441" spans="20:27" ht="16.5" customHeight="1">
      <c r="T1441" s="10"/>
      <c r="U1441" s="10"/>
      <c r="V1441" s="22"/>
      <c r="W1441" s="10"/>
      <c r="X1441" s="10"/>
      <c r="Y1441" s="10"/>
      <c r="Z1441" s="22"/>
      <c r="AA1441" s="22"/>
    </row>
    <row r="1442" spans="20:27" ht="16.5" customHeight="1">
      <c r="T1442" s="10"/>
      <c r="U1442" s="10"/>
      <c r="V1442" s="22"/>
      <c r="W1442" s="10"/>
      <c r="X1442" s="10"/>
      <c r="Y1442" s="10"/>
      <c r="Z1442" s="22"/>
      <c r="AA1442" s="22"/>
    </row>
    <row r="1443" spans="20:27" ht="16.5" customHeight="1">
      <c r="T1443" s="10"/>
      <c r="U1443" s="10"/>
      <c r="V1443" s="22"/>
      <c r="W1443" s="10"/>
      <c r="X1443" s="10"/>
      <c r="Y1443" s="10"/>
      <c r="Z1443" s="22"/>
      <c r="AA1443" s="22"/>
    </row>
    <row r="1444" spans="20:27" ht="16.5" customHeight="1">
      <c r="T1444" s="10"/>
      <c r="U1444" s="10"/>
      <c r="V1444" s="22"/>
      <c r="W1444" s="10"/>
      <c r="X1444" s="10"/>
      <c r="Y1444" s="10"/>
      <c r="Z1444" s="22"/>
      <c r="AA1444" s="22"/>
    </row>
    <row r="1445" spans="20:27" ht="16.5" customHeight="1">
      <c r="T1445" s="10"/>
      <c r="U1445" s="10"/>
      <c r="V1445" s="22"/>
      <c r="W1445" s="10"/>
      <c r="X1445" s="10"/>
      <c r="Y1445" s="10"/>
      <c r="Z1445" s="22"/>
      <c r="AA1445" s="22"/>
    </row>
    <row r="1446" spans="20:27" ht="16.5" customHeight="1">
      <c r="T1446" s="10"/>
      <c r="U1446" s="10"/>
      <c r="V1446" s="22"/>
      <c r="W1446" s="10"/>
      <c r="X1446" s="10"/>
      <c r="Y1446" s="10"/>
      <c r="Z1446" s="22"/>
      <c r="AA1446" s="22"/>
    </row>
    <row r="1447" spans="20:27" ht="16.5" customHeight="1">
      <c r="T1447" s="10"/>
      <c r="U1447" s="10"/>
      <c r="V1447" s="22"/>
      <c r="W1447" s="10"/>
      <c r="X1447" s="10"/>
      <c r="Y1447" s="10"/>
      <c r="Z1447" s="22"/>
      <c r="AA1447" s="22"/>
    </row>
    <row r="1448" spans="20:27" ht="16.5" customHeight="1">
      <c r="T1448" s="10"/>
      <c r="U1448" s="10"/>
      <c r="V1448" s="22"/>
      <c r="W1448" s="10"/>
      <c r="X1448" s="10"/>
      <c r="Y1448" s="10"/>
      <c r="Z1448" s="22"/>
      <c r="AA1448" s="22"/>
    </row>
    <row r="1449" spans="20:27" ht="16.5" customHeight="1">
      <c r="T1449" s="10"/>
      <c r="U1449" s="10"/>
      <c r="V1449" s="22"/>
      <c r="W1449" s="10"/>
      <c r="X1449" s="10"/>
      <c r="Y1449" s="10"/>
      <c r="Z1449" s="22"/>
      <c r="AA1449" s="22"/>
    </row>
    <row r="1450" spans="20:27" ht="16.5" customHeight="1">
      <c r="T1450" s="10"/>
      <c r="U1450" s="10"/>
      <c r="V1450" s="22"/>
      <c r="W1450" s="10"/>
      <c r="X1450" s="10"/>
      <c r="Y1450" s="10"/>
      <c r="Z1450" s="22"/>
      <c r="AA1450" s="22"/>
    </row>
    <row r="1451" spans="20:27" ht="16.5" customHeight="1">
      <c r="T1451" s="10"/>
      <c r="U1451" s="10"/>
      <c r="V1451" s="22"/>
      <c r="W1451" s="10"/>
      <c r="X1451" s="10"/>
      <c r="Y1451" s="10"/>
      <c r="Z1451" s="22"/>
      <c r="AA1451" s="22"/>
    </row>
    <row r="1452" spans="20:27" ht="16.5" customHeight="1">
      <c r="T1452" s="10"/>
      <c r="U1452" s="10"/>
      <c r="V1452" s="22"/>
      <c r="W1452" s="10"/>
      <c r="X1452" s="10"/>
      <c r="Y1452" s="10"/>
      <c r="Z1452" s="22"/>
      <c r="AA1452" s="22"/>
    </row>
    <row r="1453" spans="20:27" ht="16.5" customHeight="1">
      <c r="T1453" s="10"/>
      <c r="U1453" s="10"/>
      <c r="V1453" s="22"/>
      <c r="W1453" s="10"/>
      <c r="X1453" s="10"/>
      <c r="Y1453" s="10"/>
      <c r="Z1453" s="22"/>
      <c r="AA1453" s="22"/>
    </row>
    <row r="1454" spans="20:27" ht="16.5" customHeight="1">
      <c r="T1454" s="10"/>
      <c r="U1454" s="10"/>
      <c r="V1454" s="22"/>
      <c r="W1454" s="10"/>
      <c r="X1454" s="10"/>
      <c r="Y1454" s="10"/>
      <c r="Z1454" s="22"/>
      <c r="AA1454" s="22"/>
    </row>
    <row r="1455" spans="20:27" ht="16.5" customHeight="1">
      <c r="T1455" s="10"/>
      <c r="U1455" s="10"/>
      <c r="V1455" s="22"/>
      <c r="W1455" s="10"/>
      <c r="X1455" s="10"/>
      <c r="Y1455" s="10"/>
      <c r="Z1455" s="22"/>
      <c r="AA1455" s="22"/>
    </row>
    <row r="1456" spans="20:27" ht="16.5" customHeight="1">
      <c r="T1456" s="10"/>
      <c r="U1456" s="10"/>
      <c r="V1456" s="22"/>
      <c r="W1456" s="10"/>
      <c r="X1456" s="10"/>
      <c r="Y1456" s="10"/>
      <c r="Z1456" s="22"/>
      <c r="AA1456" s="22"/>
    </row>
    <row r="1457" spans="20:27" ht="16.5" customHeight="1">
      <c r="T1457" s="10"/>
      <c r="U1457" s="10"/>
      <c r="V1457" s="22"/>
      <c r="W1457" s="10"/>
      <c r="X1457" s="10"/>
      <c r="Y1457" s="10"/>
      <c r="Z1457" s="22"/>
      <c r="AA1457" s="22"/>
    </row>
    <row r="1458" spans="20:27" ht="16.5" customHeight="1">
      <c r="T1458" s="10"/>
      <c r="U1458" s="10"/>
      <c r="V1458" s="22"/>
      <c r="W1458" s="10"/>
      <c r="X1458" s="10"/>
      <c r="Y1458" s="10"/>
      <c r="Z1458" s="22"/>
      <c r="AA1458" s="22"/>
    </row>
    <row r="1459" spans="20:27" ht="16.5" customHeight="1">
      <c r="T1459" s="10"/>
      <c r="U1459" s="10"/>
      <c r="V1459" s="22"/>
      <c r="W1459" s="10"/>
      <c r="X1459" s="10"/>
      <c r="Y1459" s="10"/>
      <c r="Z1459" s="22"/>
      <c r="AA1459" s="22"/>
    </row>
    <row r="1460" spans="20:27" ht="16.5" customHeight="1">
      <c r="T1460" s="10"/>
      <c r="U1460" s="10"/>
      <c r="V1460" s="22"/>
      <c r="W1460" s="10"/>
      <c r="X1460" s="10"/>
      <c r="Y1460" s="10"/>
      <c r="Z1460" s="22"/>
      <c r="AA1460" s="22"/>
    </row>
    <row r="1461" spans="20:27" ht="16.5" customHeight="1">
      <c r="T1461" s="10"/>
      <c r="U1461" s="10"/>
      <c r="V1461" s="22"/>
      <c r="W1461" s="10"/>
      <c r="X1461" s="10"/>
      <c r="Y1461" s="10"/>
      <c r="Z1461" s="22"/>
      <c r="AA1461" s="22"/>
    </row>
    <row r="1462" spans="20:27" ht="16.5" customHeight="1">
      <c r="T1462" s="10"/>
      <c r="U1462" s="10"/>
      <c r="V1462" s="22"/>
      <c r="W1462" s="10"/>
      <c r="X1462" s="10"/>
      <c r="Y1462" s="10"/>
      <c r="Z1462" s="22"/>
      <c r="AA1462" s="22"/>
    </row>
    <row r="1463" spans="20:27" ht="16.5" customHeight="1">
      <c r="T1463" s="10"/>
      <c r="U1463" s="10"/>
      <c r="V1463" s="22"/>
      <c r="W1463" s="10"/>
      <c r="X1463" s="10"/>
      <c r="Y1463" s="10"/>
      <c r="Z1463" s="22"/>
      <c r="AA1463" s="22"/>
    </row>
    <row r="1464" spans="20:27" ht="16.5" customHeight="1">
      <c r="T1464" s="10"/>
      <c r="U1464" s="10"/>
      <c r="V1464" s="22"/>
      <c r="W1464" s="10"/>
      <c r="X1464" s="10"/>
      <c r="Y1464" s="10"/>
      <c r="Z1464" s="22"/>
      <c r="AA1464" s="22"/>
    </row>
    <row r="1465" spans="20:27" ht="16.5" customHeight="1">
      <c r="T1465" s="10"/>
      <c r="U1465" s="10"/>
      <c r="V1465" s="22"/>
      <c r="W1465" s="10"/>
      <c r="X1465" s="10"/>
      <c r="Y1465" s="10"/>
      <c r="Z1465" s="22"/>
      <c r="AA1465" s="22"/>
    </row>
    <row r="1466" spans="20:27" ht="16.5" customHeight="1">
      <c r="T1466" s="10"/>
      <c r="U1466" s="10"/>
      <c r="V1466" s="22"/>
      <c r="W1466" s="10"/>
      <c r="X1466" s="10"/>
      <c r="Y1466" s="10"/>
      <c r="Z1466" s="22"/>
      <c r="AA1466" s="22"/>
    </row>
    <row r="1467" spans="20:27" ht="16.5" customHeight="1">
      <c r="T1467" s="10"/>
      <c r="U1467" s="10"/>
      <c r="V1467" s="22"/>
      <c r="W1467" s="10"/>
      <c r="X1467" s="10"/>
      <c r="Y1467" s="10"/>
      <c r="Z1467" s="22"/>
      <c r="AA1467" s="22"/>
    </row>
    <row r="1468" spans="20:27" ht="16.5" customHeight="1">
      <c r="T1468" s="10"/>
      <c r="U1468" s="10"/>
      <c r="V1468" s="22"/>
      <c r="W1468" s="10"/>
      <c r="X1468" s="10"/>
      <c r="Y1468" s="10"/>
      <c r="Z1468" s="22"/>
      <c r="AA1468" s="22"/>
    </row>
    <row r="1469" spans="20:27" ht="16.5" customHeight="1">
      <c r="T1469" s="10"/>
      <c r="U1469" s="10"/>
      <c r="V1469" s="22"/>
      <c r="W1469" s="10"/>
      <c r="X1469" s="10"/>
      <c r="Y1469" s="10"/>
      <c r="Z1469" s="22"/>
      <c r="AA1469" s="22"/>
    </row>
    <row r="1470" spans="20:27" ht="16.5" customHeight="1">
      <c r="T1470" s="10"/>
      <c r="U1470" s="10"/>
      <c r="V1470" s="22"/>
      <c r="W1470" s="10"/>
      <c r="X1470" s="10"/>
      <c r="Y1470" s="10"/>
      <c r="Z1470" s="22"/>
      <c r="AA1470" s="22"/>
    </row>
    <row r="1471" spans="20:27" ht="16.5" customHeight="1">
      <c r="T1471" s="10"/>
      <c r="U1471" s="10"/>
      <c r="V1471" s="22"/>
      <c r="W1471" s="10"/>
      <c r="X1471" s="10"/>
      <c r="Y1471" s="10"/>
      <c r="Z1471" s="22"/>
      <c r="AA1471" s="22"/>
    </row>
    <row r="1472" spans="20:27" ht="16.5" customHeight="1">
      <c r="T1472" s="10"/>
      <c r="U1472" s="10"/>
      <c r="V1472" s="22"/>
      <c r="W1472" s="10"/>
      <c r="X1472" s="10"/>
      <c r="Y1472" s="10"/>
      <c r="Z1472" s="22"/>
      <c r="AA1472" s="22"/>
    </row>
    <row r="1473" spans="20:27" ht="16.5" customHeight="1">
      <c r="T1473" s="10"/>
      <c r="U1473" s="10"/>
      <c r="V1473" s="22"/>
      <c r="W1473" s="10"/>
      <c r="X1473" s="10"/>
      <c r="Y1473" s="10"/>
      <c r="Z1473" s="22"/>
      <c r="AA1473" s="22"/>
    </row>
    <row r="1474" spans="20:27" ht="16.5" customHeight="1">
      <c r="T1474" s="10"/>
      <c r="U1474" s="10"/>
      <c r="V1474" s="22"/>
      <c r="W1474" s="10"/>
      <c r="X1474" s="10"/>
      <c r="Y1474" s="10"/>
      <c r="Z1474" s="22"/>
      <c r="AA1474" s="22"/>
    </row>
    <row r="1475" spans="20:27" ht="16.5" customHeight="1">
      <c r="T1475" s="10"/>
      <c r="U1475" s="10"/>
      <c r="V1475" s="22"/>
      <c r="W1475" s="10"/>
      <c r="X1475" s="10"/>
      <c r="Y1475" s="10"/>
      <c r="Z1475" s="22"/>
      <c r="AA1475" s="22"/>
    </row>
    <row r="1476" spans="20:27" ht="16.5" customHeight="1">
      <c r="T1476" s="10"/>
      <c r="U1476" s="10"/>
      <c r="V1476" s="22"/>
      <c r="W1476" s="10"/>
      <c r="X1476" s="10"/>
      <c r="Y1476" s="10"/>
      <c r="Z1476" s="22"/>
      <c r="AA1476" s="22"/>
    </row>
    <row r="1477" spans="20:27" ht="16.5" customHeight="1">
      <c r="T1477" s="10"/>
      <c r="U1477" s="10"/>
      <c r="V1477" s="22"/>
      <c r="W1477" s="10"/>
      <c r="X1477" s="10"/>
      <c r="Y1477" s="10"/>
      <c r="Z1477" s="22"/>
      <c r="AA1477" s="22"/>
    </row>
    <row r="1478" spans="20:27" ht="16.5" customHeight="1">
      <c r="T1478" s="10"/>
      <c r="U1478" s="10"/>
      <c r="V1478" s="22"/>
      <c r="W1478" s="10"/>
      <c r="X1478" s="10"/>
      <c r="Y1478" s="10"/>
      <c r="Z1478" s="22"/>
      <c r="AA1478" s="22"/>
    </row>
    <row r="1479" spans="20:27" ht="16.5" customHeight="1">
      <c r="T1479" s="10"/>
      <c r="U1479" s="10"/>
      <c r="V1479" s="22"/>
      <c r="W1479" s="10"/>
      <c r="X1479" s="10"/>
      <c r="Y1479" s="10"/>
      <c r="Z1479" s="22"/>
      <c r="AA1479" s="22"/>
    </row>
    <row r="1480" spans="20:27" ht="16.5" customHeight="1">
      <c r="T1480" s="10"/>
      <c r="U1480" s="10"/>
      <c r="V1480" s="22"/>
      <c r="W1480" s="10"/>
      <c r="X1480" s="10"/>
      <c r="Y1480" s="10"/>
      <c r="Z1480" s="22"/>
      <c r="AA1480" s="22"/>
    </row>
    <row r="1481" spans="20:27" ht="16.5" customHeight="1">
      <c r="T1481" s="10"/>
      <c r="U1481" s="10"/>
      <c r="V1481" s="22"/>
      <c r="W1481" s="10"/>
      <c r="X1481" s="10"/>
      <c r="Y1481" s="10"/>
      <c r="Z1481" s="22"/>
      <c r="AA1481" s="22"/>
    </row>
    <row r="1482" spans="20:27" ht="16.5" customHeight="1">
      <c r="T1482" s="10"/>
      <c r="U1482" s="10"/>
      <c r="V1482" s="22"/>
      <c r="W1482" s="10"/>
      <c r="X1482" s="10"/>
      <c r="Y1482" s="10"/>
      <c r="Z1482" s="22"/>
      <c r="AA1482" s="22"/>
    </row>
    <row r="1483" spans="20:27" ht="16.5" customHeight="1">
      <c r="T1483" s="10"/>
      <c r="U1483" s="10"/>
      <c r="V1483" s="22"/>
      <c r="W1483" s="10"/>
      <c r="X1483" s="10"/>
      <c r="Y1483" s="10"/>
      <c r="Z1483" s="22"/>
      <c r="AA1483" s="22"/>
    </row>
    <row r="1484" spans="20:27" ht="16.5" customHeight="1">
      <c r="T1484" s="10"/>
      <c r="U1484" s="10"/>
      <c r="V1484" s="22"/>
      <c r="W1484" s="10"/>
      <c r="X1484" s="10"/>
      <c r="Y1484" s="10"/>
      <c r="Z1484" s="22"/>
      <c r="AA1484" s="22"/>
    </row>
    <row r="1485" spans="20:27" ht="16.5" customHeight="1">
      <c r="T1485" s="10"/>
      <c r="U1485" s="10"/>
      <c r="V1485" s="22"/>
      <c r="W1485" s="10"/>
      <c r="X1485" s="10"/>
      <c r="Y1485" s="10"/>
      <c r="Z1485" s="22"/>
      <c r="AA1485" s="22"/>
    </row>
    <row r="1486" spans="20:27" ht="16.5" customHeight="1">
      <c r="T1486" s="10"/>
      <c r="U1486" s="10"/>
      <c r="V1486" s="22"/>
      <c r="W1486" s="10"/>
      <c r="X1486" s="10"/>
      <c r="Y1486" s="10"/>
      <c r="Z1486" s="22"/>
      <c r="AA1486" s="22"/>
    </row>
    <row r="1487" spans="20:27" ht="16.5" customHeight="1">
      <c r="T1487" s="10"/>
      <c r="U1487" s="10"/>
      <c r="V1487" s="22"/>
      <c r="W1487" s="10"/>
      <c r="X1487" s="10"/>
      <c r="Y1487" s="10"/>
      <c r="Z1487" s="22"/>
      <c r="AA1487" s="22"/>
    </row>
    <row r="1488" spans="20:27" ht="16.5" customHeight="1">
      <c r="T1488" s="10"/>
      <c r="U1488" s="10"/>
      <c r="V1488" s="22"/>
      <c r="W1488" s="10"/>
      <c r="X1488" s="10"/>
      <c r="Y1488" s="10"/>
      <c r="Z1488" s="22"/>
      <c r="AA1488" s="22"/>
    </row>
    <row r="1489" spans="20:27" ht="16.5" customHeight="1">
      <c r="T1489" s="10"/>
      <c r="U1489" s="10"/>
      <c r="V1489" s="22"/>
      <c r="W1489" s="10"/>
      <c r="X1489" s="10"/>
      <c r="Y1489" s="10"/>
      <c r="Z1489" s="22"/>
      <c r="AA1489" s="22"/>
    </row>
    <row r="1490" spans="20:27" ht="16.5" customHeight="1">
      <c r="T1490" s="10"/>
      <c r="U1490" s="10"/>
      <c r="V1490" s="22"/>
      <c r="W1490" s="10"/>
      <c r="X1490" s="10"/>
      <c r="Y1490" s="10"/>
      <c r="Z1490" s="22"/>
      <c r="AA1490" s="22"/>
    </row>
    <row r="1491" spans="20:27" ht="16.5" customHeight="1">
      <c r="T1491" s="10"/>
      <c r="U1491" s="10"/>
      <c r="V1491" s="22"/>
      <c r="W1491" s="10"/>
      <c r="X1491" s="10"/>
      <c r="Y1491" s="10"/>
      <c r="Z1491" s="22"/>
      <c r="AA1491" s="22"/>
    </row>
    <row r="1492" spans="20:27" ht="16.5" customHeight="1">
      <c r="T1492" s="10"/>
      <c r="U1492" s="10"/>
      <c r="V1492" s="22"/>
      <c r="W1492" s="10"/>
      <c r="X1492" s="10"/>
      <c r="Y1492" s="10"/>
      <c r="Z1492" s="22"/>
      <c r="AA1492" s="22"/>
    </row>
    <row r="1493" spans="20:27" ht="16.5" customHeight="1">
      <c r="T1493" s="10"/>
      <c r="U1493" s="10"/>
      <c r="V1493" s="22"/>
      <c r="W1493" s="10"/>
      <c r="X1493" s="10"/>
      <c r="Y1493" s="10"/>
      <c r="Z1493" s="22"/>
      <c r="AA1493" s="22"/>
    </row>
    <row r="1494" spans="20:27" ht="16.5" customHeight="1">
      <c r="T1494" s="10"/>
      <c r="U1494" s="10"/>
      <c r="V1494" s="22"/>
      <c r="W1494" s="10"/>
      <c r="X1494" s="10"/>
      <c r="Y1494" s="10"/>
      <c r="Z1494" s="22"/>
      <c r="AA1494" s="22"/>
    </row>
    <row r="1495" spans="20:27" ht="16.5" customHeight="1">
      <c r="T1495" s="10"/>
      <c r="U1495" s="10"/>
      <c r="V1495" s="22"/>
      <c r="W1495" s="10"/>
      <c r="X1495" s="10"/>
      <c r="Y1495" s="10"/>
      <c r="Z1495" s="22"/>
      <c r="AA1495" s="22"/>
    </row>
    <row r="1496" spans="20:27" ht="16.5" customHeight="1">
      <c r="T1496" s="10"/>
      <c r="U1496" s="10"/>
      <c r="V1496" s="22"/>
      <c r="W1496" s="10"/>
      <c r="X1496" s="10"/>
      <c r="Y1496" s="10"/>
      <c r="Z1496" s="22"/>
      <c r="AA1496" s="22"/>
    </row>
    <row r="1497" spans="20:27" ht="16.5" customHeight="1">
      <c r="T1497" s="10"/>
      <c r="U1497" s="10"/>
      <c r="V1497" s="22"/>
      <c r="W1497" s="10"/>
      <c r="X1497" s="10"/>
      <c r="Y1497" s="10"/>
      <c r="Z1497" s="22"/>
      <c r="AA1497" s="22"/>
    </row>
    <row r="1498" spans="20:27" ht="16.5" customHeight="1">
      <c r="T1498" s="10"/>
      <c r="U1498" s="10"/>
      <c r="V1498" s="22"/>
      <c r="W1498" s="10"/>
      <c r="X1498" s="10"/>
      <c r="Y1498" s="10"/>
      <c r="Z1498" s="22"/>
      <c r="AA1498" s="22"/>
    </row>
    <row r="1499" spans="20:27" ht="16.5" customHeight="1">
      <c r="T1499" s="10"/>
      <c r="U1499" s="10"/>
      <c r="V1499" s="22"/>
      <c r="W1499" s="10"/>
      <c r="X1499" s="10"/>
      <c r="Y1499" s="10"/>
      <c r="Z1499" s="22"/>
      <c r="AA1499" s="22"/>
    </row>
    <row r="1500" spans="20:27" ht="16.5" customHeight="1">
      <c r="T1500" s="10"/>
      <c r="U1500" s="10"/>
      <c r="V1500" s="22"/>
      <c r="W1500" s="10"/>
      <c r="X1500" s="10"/>
      <c r="Y1500" s="10"/>
      <c r="Z1500" s="22"/>
      <c r="AA1500" s="22"/>
    </row>
    <row r="1501" spans="20:27" ht="16.5" customHeight="1">
      <c r="T1501" s="10"/>
      <c r="U1501" s="10"/>
      <c r="V1501" s="22"/>
      <c r="W1501" s="10"/>
      <c r="X1501" s="10"/>
      <c r="Y1501" s="10"/>
      <c r="Z1501" s="22"/>
      <c r="AA1501" s="22"/>
    </row>
    <row r="1502" spans="20:27" ht="16.5" customHeight="1">
      <c r="T1502" s="10"/>
      <c r="U1502" s="10"/>
      <c r="V1502" s="22"/>
      <c r="W1502" s="10"/>
      <c r="X1502" s="10"/>
      <c r="Y1502" s="10"/>
      <c r="Z1502" s="22"/>
      <c r="AA1502" s="22"/>
    </row>
    <row r="1503" spans="20:27" ht="16.5" customHeight="1">
      <c r="T1503" s="10"/>
      <c r="U1503" s="10"/>
      <c r="V1503" s="22"/>
      <c r="W1503" s="10"/>
      <c r="X1503" s="10"/>
      <c r="Y1503" s="10"/>
      <c r="Z1503" s="22"/>
      <c r="AA1503" s="22"/>
    </row>
    <row r="1504" spans="20:27" ht="16.5" customHeight="1">
      <c r="T1504" s="10"/>
      <c r="U1504" s="10"/>
      <c r="V1504" s="22"/>
      <c r="W1504" s="10"/>
      <c r="X1504" s="10"/>
      <c r="Y1504" s="10"/>
      <c r="Z1504" s="22"/>
      <c r="AA1504" s="22"/>
    </row>
    <row r="1505" spans="20:27" ht="16.5" customHeight="1">
      <c r="T1505" s="10"/>
      <c r="U1505" s="10"/>
      <c r="V1505" s="22"/>
      <c r="W1505" s="10"/>
      <c r="X1505" s="10"/>
      <c r="Y1505" s="10"/>
      <c r="Z1505" s="22"/>
      <c r="AA1505" s="22"/>
    </row>
    <row r="1506" spans="20:27" ht="16.5" customHeight="1">
      <c r="T1506" s="10"/>
      <c r="U1506" s="10"/>
      <c r="V1506" s="22"/>
      <c r="W1506" s="10"/>
      <c r="X1506" s="10"/>
      <c r="Y1506" s="10"/>
      <c r="Z1506" s="22"/>
      <c r="AA1506" s="22"/>
    </row>
    <row r="1507" spans="20:27" ht="16.5" customHeight="1">
      <c r="T1507" s="10"/>
      <c r="U1507" s="10"/>
      <c r="V1507" s="22"/>
      <c r="W1507" s="10"/>
      <c r="X1507" s="10"/>
      <c r="Y1507" s="10"/>
      <c r="Z1507" s="22"/>
      <c r="AA1507" s="22"/>
    </row>
    <row r="1508" spans="20:27" ht="16.5" customHeight="1">
      <c r="T1508" s="10"/>
      <c r="U1508" s="10"/>
      <c r="V1508" s="22"/>
      <c r="W1508" s="10"/>
      <c r="X1508" s="10"/>
      <c r="Y1508" s="10"/>
      <c r="Z1508" s="22"/>
      <c r="AA1508" s="22"/>
    </row>
    <row r="1509" spans="20:27" ht="16.5" customHeight="1">
      <c r="T1509" s="10"/>
      <c r="U1509" s="10"/>
      <c r="V1509" s="22"/>
      <c r="W1509" s="10"/>
      <c r="X1509" s="10"/>
      <c r="Y1509" s="10"/>
      <c r="Z1509" s="22"/>
      <c r="AA1509" s="22"/>
    </row>
    <row r="1510" spans="20:27" ht="16.5" customHeight="1">
      <c r="T1510" s="10"/>
      <c r="U1510" s="10"/>
      <c r="V1510" s="22"/>
      <c r="W1510" s="10"/>
      <c r="X1510" s="10"/>
      <c r="Y1510" s="10"/>
      <c r="Z1510" s="22"/>
      <c r="AA1510" s="22"/>
    </row>
    <row r="1511" spans="20:27" ht="16.5" customHeight="1">
      <c r="T1511" s="10"/>
      <c r="U1511" s="10"/>
      <c r="V1511" s="22"/>
      <c r="W1511" s="10"/>
      <c r="X1511" s="10"/>
      <c r="Y1511" s="10"/>
      <c r="Z1511" s="22"/>
      <c r="AA1511" s="22"/>
    </row>
    <row r="1512" spans="20:27" ht="16.5" customHeight="1">
      <c r="T1512" s="10"/>
      <c r="U1512" s="10"/>
      <c r="V1512" s="22"/>
      <c r="W1512" s="10"/>
      <c r="X1512" s="10"/>
      <c r="Y1512" s="10"/>
      <c r="Z1512" s="22"/>
      <c r="AA1512" s="22"/>
    </row>
    <row r="1513" spans="20:27" ht="16.5" customHeight="1">
      <c r="T1513" s="10"/>
      <c r="U1513" s="10"/>
      <c r="V1513" s="22"/>
      <c r="W1513" s="10"/>
      <c r="X1513" s="10"/>
      <c r="Y1513" s="10"/>
      <c r="Z1513" s="22"/>
      <c r="AA1513" s="22"/>
    </row>
    <row r="1514" spans="20:27" ht="16.5" customHeight="1">
      <c r="T1514" s="10"/>
      <c r="U1514" s="10"/>
      <c r="V1514" s="22"/>
      <c r="W1514" s="10"/>
      <c r="X1514" s="10"/>
      <c r="Y1514" s="10"/>
      <c r="Z1514" s="22"/>
      <c r="AA1514" s="22"/>
    </row>
    <row r="1515" spans="20:27" ht="16.5" customHeight="1">
      <c r="T1515" s="10"/>
      <c r="U1515" s="10"/>
      <c r="V1515" s="22"/>
      <c r="W1515" s="10"/>
      <c r="X1515" s="10"/>
      <c r="Y1515" s="10"/>
      <c r="Z1515" s="22"/>
      <c r="AA1515" s="22"/>
    </row>
    <row r="1516" spans="20:27" ht="16.5" customHeight="1">
      <c r="T1516" s="10"/>
      <c r="U1516" s="10"/>
      <c r="V1516" s="22"/>
      <c r="W1516" s="10"/>
      <c r="X1516" s="10"/>
      <c r="Y1516" s="10"/>
      <c r="Z1516" s="22"/>
      <c r="AA1516" s="22"/>
    </row>
    <row r="1517" spans="20:27" ht="16.5" customHeight="1">
      <c r="T1517" s="10"/>
      <c r="U1517" s="10"/>
      <c r="V1517" s="22"/>
      <c r="W1517" s="10"/>
      <c r="X1517" s="10"/>
      <c r="Y1517" s="10"/>
      <c r="Z1517" s="22"/>
      <c r="AA1517" s="22"/>
    </row>
    <row r="1518" spans="20:27" ht="16.5" customHeight="1">
      <c r="T1518" s="10"/>
      <c r="U1518" s="10"/>
      <c r="V1518" s="22"/>
      <c r="W1518" s="10"/>
      <c r="X1518" s="10"/>
      <c r="Y1518" s="10"/>
      <c r="Z1518" s="22"/>
      <c r="AA1518" s="22"/>
    </row>
    <row r="1519" spans="20:27" ht="16.5" customHeight="1">
      <c r="T1519" s="10"/>
      <c r="U1519" s="10"/>
      <c r="V1519" s="22"/>
      <c r="W1519" s="10"/>
      <c r="X1519" s="10"/>
      <c r="Y1519" s="10"/>
      <c r="Z1519" s="22"/>
      <c r="AA1519" s="22"/>
    </row>
    <row r="1520" spans="20:27" ht="16.5" customHeight="1">
      <c r="T1520" s="10"/>
      <c r="U1520" s="10"/>
      <c r="V1520" s="22"/>
      <c r="W1520" s="10"/>
      <c r="X1520" s="10"/>
      <c r="Y1520" s="10"/>
      <c r="Z1520" s="22"/>
      <c r="AA1520" s="22"/>
    </row>
    <row r="1521" spans="20:27" ht="16.5" customHeight="1">
      <c r="T1521" s="10"/>
      <c r="U1521" s="10"/>
      <c r="V1521" s="22"/>
      <c r="W1521" s="10"/>
      <c r="X1521" s="10"/>
      <c r="Y1521" s="10"/>
      <c r="Z1521" s="22"/>
      <c r="AA1521" s="22"/>
    </row>
    <row r="1522" spans="20:27" ht="16.5" customHeight="1">
      <c r="T1522" s="10"/>
      <c r="U1522" s="10"/>
      <c r="V1522" s="22"/>
      <c r="W1522" s="10"/>
      <c r="X1522" s="10"/>
      <c r="Y1522" s="10"/>
      <c r="Z1522" s="22"/>
      <c r="AA1522" s="22"/>
    </row>
    <row r="1523" spans="20:27" ht="16.5" customHeight="1">
      <c r="T1523" s="10"/>
      <c r="U1523" s="10"/>
      <c r="V1523" s="22"/>
      <c r="W1523" s="10"/>
      <c r="X1523" s="10"/>
      <c r="Y1523" s="10"/>
      <c r="Z1523" s="22"/>
      <c r="AA1523" s="22"/>
    </row>
    <row r="1524" spans="20:27" ht="16.5" customHeight="1">
      <c r="T1524" s="10"/>
      <c r="U1524" s="10"/>
      <c r="V1524" s="22"/>
      <c r="W1524" s="10"/>
      <c r="X1524" s="10"/>
      <c r="Y1524" s="10"/>
      <c r="Z1524" s="22"/>
      <c r="AA1524" s="22"/>
    </row>
    <row r="1525" spans="20:27" ht="16.5" customHeight="1">
      <c r="T1525" s="10"/>
      <c r="U1525" s="10"/>
      <c r="V1525" s="22"/>
      <c r="W1525" s="10"/>
      <c r="X1525" s="10"/>
      <c r="Y1525" s="10"/>
      <c r="Z1525" s="22"/>
      <c r="AA1525" s="22"/>
    </row>
    <row r="1526" spans="20:27" ht="16.5" customHeight="1">
      <c r="T1526" s="10"/>
      <c r="U1526" s="10"/>
      <c r="V1526" s="22"/>
      <c r="W1526" s="10"/>
      <c r="X1526" s="10"/>
      <c r="Y1526" s="10"/>
      <c r="Z1526" s="22"/>
      <c r="AA1526" s="22"/>
    </row>
    <row r="1527" spans="20:27" ht="16.5" customHeight="1">
      <c r="T1527" s="10"/>
      <c r="U1527" s="10"/>
      <c r="V1527" s="22"/>
      <c r="W1527" s="10"/>
      <c r="X1527" s="10"/>
      <c r="Y1527" s="10"/>
      <c r="Z1527" s="22"/>
      <c r="AA1527" s="22"/>
    </row>
    <row r="1528" spans="20:27" ht="16.5" customHeight="1">
      <c r="T1528" s="10"/>
      <c r="U1528" s="10"/>
      <c r="V1528" s="22"/>
      <c r="W1528" s="10"/>
      <c r="X1528" s="10"/>
      <c r="Y1528" s="10"/>
      <c r="Z1528" s="22"/>
      <c r="AA1528" s="22"/>
    </row>
    <row r="1529" spans="20:27" ht="16.5" customHeight="1">
      <c r="T1529" s="10"/>
      <c r="U1529" s="10"/>
      <c r="V1529" s="22"/>
      <c r="W1529" s="10"/>
      <c r="X1529" s="10"/>
      <c r="Y1529" s="10"/>
      <c r="Z1529" s="22"/>
      <c r="AA1529" s="22"/>
    </row>
    <row r="1530" spans="20:27" ht="16.5" customHeight="1">
      <c r="T1530" s="10"/>
      <c r="U1530" s="10"/>
      <c r="V1530" s="22"/>
      <c r="W1530" s="10"/>
      <c r="X1530" s="10"/>
      <c r="Y1530" s="10"/>
      <c r="Z1530" s="22"/>
      <c r="AA1530" s="22"/>
    </row>
    <row r="1531" spans="20:27" ht="16.5" customHeight="1">
      <c r="T1531" s="10"/>
      <c r="U1531" s="10"/>
      <c r="V1531" s="22"/>
      <c r="W1531" s="10"/>
      <c r="X1531" s="10"/>
      <c r="Y1531" s="10"/>
      <c r="Z1531" s="22"/>
      <c r="AA1531" s="22"/>
    </row>
    <row r="1532" spans="20:27" ht="16.5" customHeight="1">
      <c r="T1532" s="10"/>
      <c r="U1532" s="10"/>
      <c r="V1532" s="22"/>
      <c r="W1532" s="10"/>
      <c r="X1532" s="10"/>
      <c r="Y1532" s="10"/>
      <c r="Z1532" s="22"/>
      <c r="AA1532" s="22"/>
    </row>
    <row r="1533" spans="20:27" ht="16.5" customHeight="1">
      <c r="T1533" s="10"/>
      <c r="U1533" s="10"/>
      <c r="V1533" s="22"/>
      <c r="W1533" s="10"/>
      <c r="X1533" s="10"/>
      <c r="Y1533" s="10"/>
      <c r="Z1533" s="22"/>
      <c r="AA1533" s="22"/>
    </row>
    <row r="1534" spans="20:27" ht="16.5" customHeight="1">
      <c r="T1534" s="10"/>
      <c r="U1534" s="10"/>
      <c r="V1534" s="22"/>
      <c r="W1534" s="10"/>
      <c r="X1534" s="10"/>
      <c r="Y1534" s="10"/>
      <c r="Z1534" s="22"/>
      <c r="AA1534" s="22"/>
    </row>
    <row r="1535" spans="20:27" ht="16.5" customHeight="1">
      <c r="T1535" s="10"/>
      <c r="U1535" s="10"/>
      <c r="V1535" s="22"/>
      <c r="W1535" s="10"/>
      <c r="X1535" s="10"/>
      <c r="Y1535" s="10"/>
      <c r="Z1535" s="22"/>
      <c r="AA1535" s="22"/>
    </row>
    <row r="1536" spans="20:27" ht="16.5" customHeight="1">
      <c r="T1536" s="10"/>
      <c r="U1536" s="10"/>
      <c r="V1536" s="22"/>
      <c r="W1536" s="10"/>
      <c r="X1536" s="10"/>
      <c r="Y1536" s="10"/>
      <c r="Z1536" s="22"/>
      <c r="AA1536" s="22"/>
    </row>
    <row r="1537" spans="20:27" ht="16.5" customHeight="1">
      <c r="T1537" s="10"/>
      <c r="U1537" s="10"/>
      <c r="V1537" s="22"/>
      <c r="W1537" s="10"/>
      <c r="X1537" s="10"/>
      <c r="Y1537" s="10"/>
      <c r="Z1537" s="22"/>
      <c r="AA1537" s="22"/>
    </row>
    <row r="1538" spans="20:27" ht="16.5" customHeight="1">
      <c r="T1538" s="10"/>
      <c r="U1538" s="10"/>
      <c r="V1538" s="22"/>
      <c r="W1538" s="10"/>
      <c r="X1538" s="10"/>
      <c r="Y1538" s="10"/>
      <c r="Z1538" s="22"/>
      <c r="AA1538" s="22"/>
    </row>
    <row r="1539" spans="20:27" ht="16.5" customHeight="1">
      <c r="T1539" s="10"/>
      <c r="U1539" s="10"/>
      <c r="V1539" s="22"/>
      <c r="W1539" s="10"/>
      <c r="X1539" s="10"/>
      <c r="Y1539" s="10"/>
      <c r="Z1539" s="22"/>
      <c r="AA1539" s="22"/>
    </row>
    <row r="1540" spans="20:27" ht="16.5" customHeight="1">
      <c r="T1540" s="10"/>
      <c r="U1540" s="10"/>
      <c r="V1540" s="22"/>
      <c r="W1540" s="10"/>
      <c r="X1540" s="10"/>
      <c r="Y1540" s="10"/>
      <c r="Z1540" s="22"/>
      <c r="AA1540" s="22"/>
    </row>
    <row r="1541" spans="20:27" ht="16.5" customHeight="1">
      <c r="T1541" s="10"/>
      <c r="U1541" s="10"/>
      <c r="V1541" s="22"/>
      <c r="W1541" s="10"/>
      <c r="X1541" s="10"/>
      <c r="Y1541" s="10"/>
      <c r="Z1541" s="22"/>
      <c r="AA1541" s="22"/>
    </row>
    <row r="1542" spans="20:27" ht="16.5" customHeight="1">
      <c r="T1542" s="10"/>
      <c r="U1542" s="10"/>
      <c r="V1542" s="22"/>
      <c r="W1542" s="10"/>
      <c r="X1542" s="10"/>
      <c r="Y1542" s="10"/>
      <c r="Z1542" s="22"/>
      <c r="AA1542" s="22"/>
    </row>
    <row r="1543" spans="20:27" ht="16.5" customHeight="1">
      <c r="T1543" s="10"/>
      <c r="U1543" s="10"/>
      <c r="V1543" s="22"/>
      <c r="W1543" s="10"/>
      <c r="X1543" s="10"/>
      <c r="Y1543" s="10"/>
      <c r="Z1543" s="22"/>
      <c r="AA1543" s="22"/>
    </row>
    <row r="1544" spans="20:27" ht="16.5" customHeight="1">
      <c r="T1544" s="10"/>
      <c r="U1544" s="10"/>
      <c r="V1544" s="22"/>
      <c r="W1544" s="10"/>
      <c r="X1544" s="10"/>
      <c r="Y1544" s="10"/>
      <c r="Z1544" s="22"/>
      <c r="AA1544" s="22"/>
    </row>
    <row r="1545" spans="20:27" ht="16.5" customHeight="1">
      <c r="T1545" s="10"/>
      <c r="U1545" s="10"/>
      <c r="V1545" s="22"/>
      <c r="W1545" s="10"/>
      <c r="X1545" s="10"/>
      <c r="Y1545" s="10"/>
      <c r="Z1545" s="22"/>
      <c r="AA1545" s="22"/>
    </row>
    <row r="1546" spans="20:27" ht="16.5" customHeight="1">
      <c r="T1546" s="10"/>
      <c r="U1546" s="10"/>
      <c r="V1546" s="22"/>
      <c r="W1546" s="10"/>
      <c r="X1546" s="10"/>
      <c r="Y1546" s="10"/>
      <c r="Z1546" s="22"/>
      <c r="AA1546" s="22"/>
    </row>
    <row r="1547" spans="20:27" ht="16.5" customHeight="1">
      <c r="T1547" s="10"/>
      <c r="U1547" s="10"/>
      <c r="V1547" s="22"/>
      <c r="W1547" s="10"/>
      <c r="X1547" s="10"/>
      <c r="Y1547" s="10"/>
      <c r="Z1547" s="22"/>
      <c r="AA1547" s="22"/>
    </row>
    <row r="1548" spans="20:27" ht="16.5" customHeight="1">
      <c r="T1548" s="10"/>
      <c r="U1548" s="10"/>
      <c r="V1548" s="22"/>
      <c r="W1548" s="10"/>
      <c r="X1548" s="10"/>
      <c r="Y1548" s="10"/>
      <c r="Z1548" s="22"/>
      <c r="AA1548" s="22"/>
    </row>
    <row r="1549" spans="20:27" ht="16.5" customHeight="1">
      <c r="T1549" s="10"/>
      <c r="U1549" s="10"/>
      <c r="V1549" s="22"/>
      <c r="W1549" s="10"/>
      <c r="X1549" s="10"/>
      <c r="Y1549" s="10"/>
      <c r="Z1549" s="22"/>
      <c r="AA1549" s="22"/>
    </row>
    <row r="1550" spans="20:27" ht="16.5" customHeight="1">
      <c r="T1550" s="10"/>
      <c r="U1550" s="10"/>
      <c r="V1550" s="22"/>
      <c r="W1550" s="10"/>
      <c r="X1550" s="10"/>
      <c r="Y1550" s="10"/>
      <c r="Z1550" s="22"/>
      <c r="AA1550" s="22"/>
    </row>
    <row r="1551" spans="20:27" ht="16.5" customHeight="1">
      <c r="T1551" s="10"/>
      <c r="U1551" s="10"/>
      <c r="V1551" s="22"/>
      <c r="W1551" s="10"/>
      <c r="X1551" s="10"/>
      <c r="Y1551" s="10"/>
      <c r="Z1551" s="22"/>
      <c r="AA1551" s="22"/>
    </row>
    <row r="1552" spans="20:27" ht="16.5" customHeight="1">
      <c r="T1552" s="10"/>
      <c r="U1552" s="10"/>
      <c r="V1552" s="22"/>
      <c r="W1552" s="10"/>
      <c r="X1552" s="10"/>
      <c r="Y1552" s="10"/>
      <c r="Z1552" s="22"/>
      <c r="AA1552" s="22"/>
    </row>
    <row r="1553" spans="20:27" ht="16.5" customHeight="1">
      <c r="T1553" s="10"/>
      <c r="U1553" s="10"/>
      <c r="V1553" s="22"/>
      <c r="W1553" s="10"/>
      <c r="X1553" s="10"/>
      <c r="Y1553" s="10"/>
      <c r="Z1553" s="22"/>
      <c r="AA1553" s="22"/>
    </row>
    <row r="1554" spans="20:27" ht="16.5" customHeight="1">
      <c r="T1554" s="10"/>
      <c r="U1554" s="10"/>
      <c r="V1554" s="22"/>
      <c r="W1554" s="10"/>
      <c r="X1554" s="10"/>
      <c r="Y1554" s="10"/>
      <c r="Z1554" s="22"/>
      <c r="AA1554" s="22"/>
    </row>
    <row r="1555" spans="20:27" ht="16.5" customHeight="1">
      <c r="T1555" s="10"/>
      <c r="U1555" s="10"/>
      <c r="V1555" s="22"/>
      <c r="W1555" s="10"/>
      <c r="X1555" s="10"/>
      <c r="Y1555" s="10"/>
      <c r="Z1555" s="22"/>
      <c r="AA1555" s="22"/>
    </row>
    <row r="1556" spans="20:27" ht="16.5" customHeight="1">
      <c r="T1556" s="10"/>
      <c r="U1556" s="10"/>
      <c r="V1556" s="22"/>
      <c r="W1556" s="10"/>
      <c r="X1556" s="10"/>
      <c r="Y1556" s="10"/>
      <c r="Z1556" s="22"/>
      <c r="AA1556" s="22"/>
    </row>
    <row r="1557" spans="20:27" ht="16.5" customHeight="1">
      <c r="T1557" s="10"/>
      <c r="U1557" s="10"/>
      <c r="V1557" s="22"/>
      <c r="W1557" s="10"/>
      <c r="X1557" s="10"/>
      <c r="Y1557" s="10"/>
      <c r="Z1557" s="22"/>
      <c r="AA1557" s="22"/>
    </row>
    <row r="1558" spans="20:27" ht="16.5" customHeight="1">
      <c r="T1558" s="10"/>
      <c r="U1558" s="10"/>
      <c r="V1558" s="22"/>
      <c r="W1558" s="10"/>
      <c r="X1558" s="10"/>
      <c r="Y1558" s="10"/>
      <c r="Z1558" s="22"/>
      <c r="AA1558" s="22"/>
    </row>
    <row r="1559" spans="20:27" ht="16.5" customHeight="1">
      <c r="T1559" s="10"/>
      <c r="U1559" s="10"/>
      <c r="V1559" s="22"/>
      <c r="W1559" s="10"/>
      <c r="X1559" s="10"/>
      <c r="Y1559" s="10"/>
      <c r="Z1559" s="22"/>
      <c r="AA1559" s="22"/>
    </row>
    <row r="1560" spans="20:27" ht="16.5" customHeight="1">
      <c r="T1560" s="10"/>
      <c r="U1560" s="10"/>
      <c r="V1560" s="22"/>
      <c r="W1560" s="10"/>
      <c r="X1560" s="10"/>
      <c r="Y1560" s="10"/>
      <c r="Z1560" s="22"/>
      <c r="AA1560" s="22"/>
    </row>
    <row r="1561" spans="20:27" ht="16.5" customHeight="1">
      <c r="T1561" s="10"/>
      <c r="U1561" s="10"/>
      <c r="V1561" s="22"/>
      <c r="W1561" s="10"/>
      <c r="X1561" s="10"/>
      <c r="Y1561" s="10"/>
      <c r="Z1561" s="22"/>
      <c r="AA1561" s="22"/>
    </row>
    <row r="1562" spans="20:27" ht="16.5" customHeight="1">
      <c r="T1562" s="10"/>
      <c r="U1562" s="10"/>
      <c r="V1562" s="22"/>
      <c r="W1562" s="10"/>
      <c r="X1562" s="10"/>
      <c r="Y1562" s="10"/>
      <c r="Z1562" s="22"/>
      <c r="AA1562" s="22"/>
    </row>
    <row r="1563" spans="20:27" ht="16.5" customHeight="1">
      <c r="T1563" s="10"/>
      <c r="U1563" s="10"/>
      <c r="V1563" s="22"/>
      <c r="W1563" s="10"/>
      <c r="X1563" s="10"/>
      <c r="Y1563" s="10"/>
      <c r="Z1563" s="22"/>
      <c r="AA1563" s="22"/>
    </row>
    <row r="1564" spans="20:27" ht="16.5" customHeight="1">
      <c r="T1564" s="10"/>
      <c r="U1564" s="10"/>
      <c r="V1564" s="22"/>
      <c r="W1564" s="10"/>
      <c r="X1564" s="10"/>
      <c r="Y1564" s="10"/>
      <c r="Z1564" s="22"/>
      <c r="AA1564" s="22"/>
    </row>
    <row r="1565" spans="20:27" ht="16.5" customHeight="1">
      <c r="T1565" s="10"/>
      <c r="U1565" s="10"/>
      <c r="V1565" s="22"/>
      <c r="W1565" s="10"/>
      <c r="X1565" s="10"/>
      <c r="Y1565" s="10"/>
      <c r="Z1565" s="22"/>
      <c r="AA1565" s="22"/>
    </row>
    <row r="1566" spans="20:27" ht="16.5" customHeight="1">
      <c r="T1566" s="10"/>
      <c r="U1566" s="10"/>
      <c r="V1566" s="22"/>
      <c r="W1566" s="10"/>
      <c r="X1566" s="10"/>
      <c r="Y1566" s="10"/>
      <c r="Z1566" s="22"/>
      <c r="AA1566" s="22"/>
    </row>
    <row r="1567" spans="20:27" ht="16.5" customHeight="1">
      <c r="T1567" s="10"/>
      <c r="U1567" s="10"/>
      <c r="V1567" s="22"/>
      <c r="W1567" s="10"/>
      <c r="X1567" s="10"/>
      <c r="Y1567" s="10"/>
      <c r="Z1567" s="22"/>
      <c r="AA1567" s="22"/>
    </row>
    <row r="1568" spans="20:27" ht="16.5" customHeight="1">
      <c r="T1568" s="10"/>
      <c r="U1568" s="10"/>
      <c r="V1568" s="22"/>
      <c r="W1568" s="10"/>
      <c r="X1568" s="10"/>
      <c r="Y1568" s="10"/>
      <c r="Z1568" s="22"/>
      <c r="AA1568" s="22"/>
    </row>
    <row r="1569" spans="20:27" ht="16.5" customHeight="1">
      <c r="T1569" s="10"/>
      <c r="U1569" s="10"/>
      <c r="V1569" s="22"/>
      <c r="W1569" s="10"/>
      <c r="X1569" s="10"/>
      <c r="Y1569" s="10"/>
      <c r="Z1569" s="22"/>
      <c r="AA1569" s="22"/>
    </row>
    <row r="1570" spans="20:27" ht="16.5" customHeight="1">
      <c r="T1570" s="10"/>
      <c r="U1570" s="10"/>
      <c r="V1570" s="22"/>
      <c r="W1570" s="10"/>
      <c r="X1570" s="10"/>
      <c r="Y1570" s="10"/>
      <c r="Z1570" s="22"/>
      <c r="AA1570" s="22"/>
    </row>
    <row r="1571" spans="20:27" ht="16.5" customHeight="1">
      <c r="T1571" s="10"/>
      <c r="U1571" s="10"/>
      <c r="V1571" s="22"/>
      <c r="W1571" s="10"/>
      <c r="X1571" s="10"/>
      <c r="Y1571" s="10"/>
      <c r="Z1571" s="22"/>
      <c r="AA1571" s="22"/>
    </row>
    <row r="1572" spans="20:27" ht="16.5" customHeight="1">
      <c r="T1572" s="10"/>
      <c r="U1572" s="10"/>
      <c r="V1572" s="22"/>
      <c r="W1572" s="10"/>
      <c r="X1572" s="10"/>
      <c r="Y1572" s="10"/>
      <c r="Z1572" s="22"/>
      <c r="AA1572" s="22"/>
    </row>
    <row r="1573" spans="20:27" ht="16.5" customHeight="1">
      <c r="T1573" s="10"/>
      <c r="U1573" s="10"/>
      <c r="V1573" s="22"/>
      <c r="W1573" s="10"/>
      <c r="X1573" s="10"/>
      <c r="Y1573" s="10"/>
      <c r="Z1573" s="22"/>
      <c r="AA1573" s="22"/>
    </row>
    <row r="1574" spans="20:27" ht="16.5" customHeight="1">
      <c r="T1574" s="10"/>
      <c r="U1574" s="10"/>
      <c r="V1574" s="22"/>
      <c r="W1574" s="10"/>
      <c r="X1574" s="10"/>
      <c r="Y1574" s="10"/>
      <c r="Z1574" s="22"/>
      <c r="AA1574" s="22"/>
    </row>
    <row r="1575" spans="20:27" ht="16.5" customHeight="1">
      <c r="T1575" s="10"/>
      <c r="U1575" s="10"/>
      <c r="V1575" s="22"/>
      <c r="W1575" s="10"/>
      <c r="X1575" s="10"/>
      <c r="Y1575" s="10"/>
      <c r="Z1575" s="22"/>
      <c r="AA1575" s="22"/>
    </row>
    <row r="1576" spans="20:27" ht="16.5" customHeight="1">
      <c r="T1576" s="10"/>
      <c r="U1576" s="10"/>
      <c r="V1576" s="22"/>
      <c r="W1576" s="10"/>
      <c r="X1576" s="10"/>
      <c r="Y1576" s="10"/>
      <c r="Z1576" s="22"/>
      <c r="AA1576" s="22"/>
    </row>
    <row r="1577" spans="20:27" ht="16.5" customHeight="1">
      <c r="T1577" s="10"/>
      <c r="U1577" s="10"/>
      <c r="V1577" s="22"/>
      <c r="W1577" s="10"/>
      <c r="X1577" s="10"/>
      <c r="Y1577" s="10"/>
      <c r="Z1577" s="22"/>
      <c r="AA1577" s="22"/>
    </row>
    <row r="1578" spans="20:27" ht="16.5" customHeight="1">
      <c r="T1578" s="10"/>
      <c r="U1578" s="10"/>
      <c r="V1578" s="22"/>
      <c r="W1578" s="10"/>
      <c r="X1578" s="10"/>
      <c r="Y1578" s="10"/>
      <c r="Z1578" s="22"/>
      <c r="AA1578" s="22"/>
    </row>
    <row r="1579" spans="20:27" ht="16.5" customHeight="1">
      <c r="T1579" s="10"/>
      <c r="U1579" s="10"/>
      <c r="V1579" s="22"/>
      <c r="W1579" s="10"/>
      <c r="X1579" s="10"/>
      <c r="Y1579" s="10"/>
      <c r="Z1579" s="22"/>
      <c r="AA1579" s="22"/>
    </row>
    <row r="1580" spans="20:27" ht="16.5" customHeight="1">
      <c r="T1580" s="10"/>
      <c r="U1580" s="10"/>
      <c r="V1580" s="22"/>
      <c r="W1580" s="10"/>
      <c r="X1580" s="10"/>
      <c r="Y1580" s="10"/>
      <c r="Z1580" s="22"/>
      <c r="AA1580" s="22"/>
    </row>
    <row r="1581" spans="20:27" ht="16.5" customHeight="1">
      <c r="T1581" s="10"/>
      <c r="U1581" s="10"/>
      <c r="V1581" s="22"/>
      <c r="W1581" s="10"/>
      <c r="X1581" s="10"/>
      <c r="Y1581" s="10"/>
      <c r="Z1581" s="22"/>
      <c r="AA1581" s="22"/>
    </row>
    <row r="1582" spans="20:27" ht="16.5" customHeight="1">
      <c r="T1582" s="10"/>
      <c r="U1582" s="10"/>
      <c r="V1582" s="22"/>
      <c r="W1582" s="10"/>
      <c r="X1582" s="10"/>
      <c r="Y1582" s="10"/>
      <c r="Z1582" s="22"/>
      <c r="AA1582" s="22"/>
    </row>
    <row r="1583" spans="20:27" ht="16.5" customHeight="1">
      <c r="T1583" s="10"/>
      <c r="U1583" s="10"/>
      <c r="V1583" s="22"/>
      <c r="W1583" s="10"/>
      <c r="X1583" s="10"/>
      <c r="Y1583" s="10"/>
      <c r="Z1583" s="22"/>
      <c r="AA1583" s="22"/>
    </row>
    <row r="1584" spans="20:27" ht="16.5" customHeight="1">
      <c r="T1584" s="10"/>
      <c r="U1584" s="10"/>
      <c r="V1584" s="22"/>
      <c r="W1584" s="10"/>
      <c r="X1584" s="10"/>
      <c r="Y1584" s="10"/>
      <c r="Z1584" s="22"/>
      <c r="AA1584" s="22"/>
    </row>
    <row r="1585" spans="20:27" ht="16.5" customHeight="1">
      <c r="T1585" s="10"/>
      <c r="U1585" s="10"/>
      <c r="V1585" s="22"/>
      <c r="W1585" s="10"/>
      <c r="X1585" s="10"/>
      <c r="Y1585" s="10"/>
      <c r="Z1585" s="22"/>
      <c r="AA1585" s="22"/>
    </row>
    <row r="1586" spans="20:27" ht="16.5" customHeight="1">
      <c r="T1586" s="10"/>
      <c r="U1586" s="10"/>
      <c r="V1586" s="22"/>
      <c r="W1586" s="10"/>
      <c r="X1586" s="10"/>
      <c r="Y1586" s="10"/>
      <c r="Z1586" s="22"/>
      <c r="AA1586" s="22"/>
    </row>
    <row r="1587" spans="20:27" ht="16.5" customHeight="1">
      <c r="T1587" s="10"/>
      <c r="U1587" s="10"/>
      <c r="V1587" s="22"/>
      <c r="W1587" s="10"/>
      <c r="X1587" s="10"/>
      <c r="Y1587" s="10"/>
      <c r="Z1587" s="22"/>
      <c r="AA1587" s="22"/>
    </row>
    <row r="1588" spans="20:27" ht="16.5" customHeight="1">
      <c r="T1588" s="10"/>
      <c r="U1588" s="10"/>
      <c r="V1588" s="22"/>
      <c r="W1588" s="10"/>
      <c r="X1588" s="10"/>
      <c r="Y1588" s="10"/>
      <c r="Z1588" s="22"/>
      <c r="AA1588" s="22"/>
    </row>
    <row r="1589" spans="20:27" ht="16.5" customHeight="1">
      <c r="T1589" s="10"/>
      <c r="U1589" s="10"/>
      <c r="V1589" s="22"/>
      <c r="W1589" s="10"/>
      <c r="X1589" s="10"/>
      <c r="Y1589" s="10"/>
      <c r="Z1589" s="22"/>
      <c r="AA1589" s="22"/>
    </row>
    <row r="1590" spans="20:27" ht="16.5" customHeight="1">
      <c r="T1590" s="10"/>
      <c r="U1590" s="10"/>
      <c r="V1590" s="22"/>
      <c r="W1590" s="10"/>
      <c r="X1590" s="10"/>
      <c r="Y1590" s="10"/>
      <c r="Z1590" s="22"/>
      <c r="AA1590" s="22"/>
    </row>
    <row r="1591" spans="20:27" ht="16.5" customHeight="1">
      <c r="T1591" s="10"/>
      <c r="U1591" s="10"/>
      <c r="V1591" s="22"/>
      <c r="W1591" s="10"/>
      <c r="X1591" s="10"/>
      <c r="Y1591" s="10"/>
      <c r="Z1591" s="22"/>
      <c r="AA1591" s="22"/>
    </row>
    <row r="1592" spans="20:27" ht="16.5" customHeight="1">
      <c r="T1592" s="10"/>
      <c r="U1592" s="10"/>
      <c r="V1592" s="22"/>
      <c r="W1592" s="10"/>
      <c r="X1592" s="10"/>
      <c r="Y1592" s="10"/>
      <c r="Z1592" s="22"/>
      <c r="AA1592" s="22"/>
    </row>
    <row r="1593" spans="20:27" ht="16.5" customHeight="1">
      <c r="T1593" s="10"/>
      <c r="U1593" s="10"/>
      <c r="V1593" s="22"/>
      <c r="W1593" s="10"/>
      <c r="X1593" s="10"/>
      <c r="Y1593" s="10"/>
      <c r="Z1593" s="22"/>
      <c r="AA1593" s="22"/>
    </row>
    <row r="1594" spans="20:27" ht="16.5" customHeight="1">
      <c r="T1594" s="10"/>
      <c r="U1594" s="10"/>
      <c r="V1594" s="22"/>
      <c r="W1594" s="10"/>
      <c r="X1594" s="10"/>
      <c r="Y1594" s="10"/>
      <c r="Z1594" s="22"/>
      <c r="AA1594" s="22"/>
    </row>
    <row r="1595" spans="20:27" ht="16.5" customHeight="1">
      <c r="T1595" s="10"/>
      <c r="U1595" s="10"/>
      <c r="V1595" s="22"/>
      <c r="W1595" s="10"/>
      <c r="X1595" s="10"/>
      <c r="Y1595" s="10"/>
      <c r="Z1595" s="22"/>
      <c r="AA1595" s="22"/>
    </row>
    <row r="1596" spans="20:27" ht="16.5" customHeight="1">
      <c r="T1596" s="10"/>
      <c r="U1596" s="10"/>
      <c r="V1596" s="22"/>
      <c r="W1596" s="10"/>
      <c r="X1596" s="10"/>
      <c r="Y1596" s="10"/>
      <c r="Z1596" s="22"/>
      <c r="AA1596" s="22"/>
    </row>
    <row r="1597" spans="20:27" ht="16.5" customHeight="1">
      <c r="T1597" s="10"/>
      <c r="U1597" s="10"/>
      <c r="V1597" s="22"/>
      <c r="W1597" s="10"/>
      <c r="X1597" s="10"/>
      <c r="Y1597" s="10"/>
      <c r="Z1597" s="22"/>
      <c r="AA1597" s="22"/>
    </row>
    <row r="1598" spans="20:27" ht="16.5" customHeight="1">
      <c r="T1598" s="10"/>
      <c r="U1598" s="10"/>
      <c r="V1598" s="22"/>
      <c r="W1598" s="10"/>
      <c r="X1598" s="10"/>
      <c r="Y1598" s="10"/>
      <c r="Z1598" s="22"/>
      <c r="AA1598" s="22"/>
    </row>
    <row r="1599" spans="20:27" ht="16.5" customHeight="1">
      <c r="T1599" s="10"/>
      <c r="U1599" s="10"/>
      <c r="V1599" s="22"/>
      <c r="W1599" s="10"/>
      <c r="X1599" s="10"/>
      <c r="Y1599" s="10"/>
      <c r="Z1599" s="22"/>
      <c r="AA1599" s="22"/>
    </row>
    <row r="1600" spans="20:27" ht="16.5" customHeight="1">
      <c r="T1600" s="10"/>
      <c r="U1600" s="10"/>
      <c r="V1600" s="22"/>
      <c r="W1600" s="10"/>
      <c r="X1600" s="10"/>
      <c r="Y1600" s="10"/>
      <c r="Z1600" s="22"/>
      <c r="AA1600" s="22"/>
    </row>
    <row r="1601" spans="20:27" ht="16.5" customHeight="1">
      <c r="T1601" s="10"/>
      <c r="U1601" s="10"/>
      <c r="V1601" s="22"/>
      <c r="W1601" s="10"/>
      <c r="X1601" s="10"/>
      <c r="Y1601" s="10"/>
      <c r="Z1601" s="22"/>
      <c r="AA1601" s="22"/>
    </row>
    <row r="1602" spans="20:27" ht="16.5" customHeight="1">
      <c r="T1602" s="10"/>
      <c r="U1602" s="10"/>
      <c r="V1602" s="22"/>
      <c r="W1602" s="10"/>
      <c r="X1602" s="10"/>
      <c r="Y1602" s="10"/>
      <c r="Z1602" s="22"/>
      <c r="AA1602" s="22"/>
    </row>
    <row r="1603" spans="20:27" ht="16.5" customHeight="1">
      <c r="T1603" s="10"/>
      <c r="U1603" s="10"/>
      <c r="V1603" s="22"/>
      <c r="W1603" s="10"/>
      <c r="X1603" s="10"/>
      <c r="Y1603" s="10"/>
      <c r="Z1603" s="22"/>
      <c r="AA1603" s="22"/>
    </row>
    <row r="1604" spans="20:27" ht="16.5" customHeight="1">
      <c r="T1604" s="10"/>
      <c r="U1604" s="10"/>
      <c r="V1604" s="22"/>
      <c r="W1604" s="10"/>
      <c r="X1604" s="10"/>
      <c r="Y1604" s="10"/>
      <c r="Z1604" s="22"/>
      <c r="AA1604" s="22"/>
    </row>
    <row r="1605" spans="20:27" ht="16.5" customHeight="1">
      <c r="T1605" s="10"/>
      <c r="U1605" s="10"/>
      <c r="V1605" s="22"/>
      <c r="W1605" s="10"/>
      <c r="X1605" s="10"/>
      <c r="Y1605" s="10"/>
      <c r="Z1605" s="22"/>
      <c r="AA1605" s="22"/>
    </row>
    <row r="1606" spans="20:27" ht="16.5" customHeight="1">
      <c r="T1606" s="10"/>
      <c r="U1606" s="10"/>
      <c r="V1606" s="22"/>
      <c r="W1606" s="10"/>
      <c r="X1606" s="10"/>
      <c r="Y1606" s="10"/>
      <c r="Z1606" s="22"/>
      <c r="AA1606" s="22"/>
    </row>
    <row r="1607" spans="20:27" ht="16.5" customHeight="1">
      <c r="T1607" s="10"/>
      <c r="U1607" s="10"/>
      <c r="V1607" s="22"/>
      <c r="W1607" s="10"/>
      <c r="X1607" s="10"/>
      <c r="Y1607" s="10"/>
      <c r="Z1607" s="22"/>
      <c r="AA1607" s="22"/>
    </row>
    <row r="1608" spans="20:27" ht="16.5" customHeight="1">
      <c r="T1608" s="10"/>
      <c r="U1608" s="10"/>
      <c r="V1608" s="22"/>
      <c r="W1608" s="10"/>
      <c r="X1608" s="10"/>
      <c r="Y1608" s="10"/>
      <c r="Z1608" s="22"/>
      <c r="AA1608" s="22"/>
    </row>
    <row r="1609" spans="20:27" ht="16.5" customHeight="1">
      <c r="T1609" s="10"/>
      <c r="U1609" s="10"/>
      <c r="V1609" s="22"/>
      <c r="W1609" s="10"/>
      <c r="X1609" s="10"/>
      <c r="Y1609" s="10"/>
      <c r="Z1609" s="22"/>
      <c r="AA1609" s="22"/>
    </row>
    <row r="1610" spans="20:27" ht="16.5" customHeight="1">
      <c r="T1610" s="10"/>
      <c r="U1610" s="10"/>
      <c r="V1610" s="22"/>
      <c r="W1610" s="10"/>
      <c r="X1610" s="10"/>
      <c r="Y1610" s="10"/>
      <c r="Z1610" s="22"/>
      <c r="AA1610" s="22"/>
    </row>
    <row r="1611" spans="20:27" ht="16.5" customHeight="1">
      <c r="T1611" s="10"/>
      <c r="U1611" s="10"/>
      <c r="V1611" s="22"/>
      <c r="W1611" s="10"/>
      <c r="X1611" s="10"/>
      <c r="Y1611" s="10"/>
      <c r="Z1611" s="22"/>
      <c r="AA1611" s="22"/>
    </row>
    <row r="1612" spans="20:27" ht="16.5" customHeight="1">
      <c r="T1612" s="10"/>
      <c r="U1612" s="10"/>
      <c r="V1612" s="22"/>
      <c r="W1612" s="10"/>
      <c r="X1612" s="10"/>
      <c r="Y1612" s="10"/>
      <c r="Z1612" s="22"/>
      <c r="AA1612" s="22"/>
    </row>
    <row r="1613" spans="20:27" ht="16.5" customHeight="1">
      <c r="T1613" s="10"/>
      <c r="U1613" s="10"/>
      <c r="V1613" s="22"/>
      <c r="W1613" s="10"/>
      <c r="X1613" s="10"/>
      <c r="Y1613" s="10"/>
      <c r="Z1613" s="22"/>
      <c r="AA1613" s="22"/>
    </row>
    <row r="1614" spans="20:27" ht="16.5" customHeight="1">
      <c r="T1614" s="10"/>
      <c r="U1614" s="10"/>
      <c r="V1614" s="22"/>
      <c r="W1614" s="10"/>
      <c r="X1614" s="10"/>
      <c r="Y1614" s="10"/>
      <c r="Z1614" s="22"/>
      <c r="AA1614" s="22"/>
    </row>
    <row r="1615" spans="20:27" ht="16.5" customHeight="1">
      <c r="T1615" s="10"/>
      <c r="U1615" s="10"/>
      <c r="V1615" s="22"/>
      <c r="W1615" s="10"/>
      <c r="X1615" s="10"/>
      <c r="Y1615" s="10"/>
      <c r="Z1615" s="22"/>
      <c r="AA1615" s="22"/>
    </row>
    <row r="1616" spans="20:27" ht="16.5" customHeight="1">
      <c r="T1616" s="10"/>
      <c r="U1616" s="10"/>
      <c r="V1616" s="22"/>
      <c r="W1616" s="10"/>
      <c r="X1616" s="10"/>
      <c r="Y1616" s="10"/>
      <c r="Z1616" s="22"/>
      <c r="AA1616" s="22"/>
    </row>
    <row r="1617" spans="20:27" ht="16.5" customHeight="1">
      <c r="T1617" s="10"/>
      <c r="U1617" s="10"/>
      <c r="V1617" s="22"/>
      <c r="W1617" s="10"/>
      <c r="X1617" s="10"/>
      <c r="Y1617" s="10"/>
      <c r="Z1617" s="22"/>
      <c r="AA1617" s="22"/>
    </row>
    <row r="1618" spans="20:27" ht="16.5" customHeight="1">
      <c r="T1618" s="10"/>
      <c r="U1618" s="10"/>
      <c r="V1618" s="22"/>
      <c r="W1618" s="10"/>
      <c r="X1618" s="10"/>
      <c r="Y1618" s="10"/>
      <c r="Z1618" s="22"/>
      <c r="AA1618" s="22"/>
    </row>
    <row r="1619" spans="20:27" ht="16.5" customHeight="1">
      <c r="T1619" s="10"/>
      <c r="U1619" s="10"/>
      <c r="V1619" s="22"/>
      <c r="W1619" s="10"/>
      <c r="X1619" s="10"/>
      <c r="Y1619" s="10"/>
      <c r="Z1619" s="22"/>
      <c r="AA1619" s="22"/>
    </row>
    <row r="1620" spans="20:27" ht="16.5" customHeight="1">
      <c r="T1620" s="10"/>
      <c r="U1620" s="10"/>
      <c r="V1620" s="22"/>
      <c r="W1620" s="10"/>
      <c r="X1620" s="10"/>
      <c r="Y1620" s="10"/>
      <c r="Z1620" s="22"/>
      <c r="AA1620" s="22"/>
    </row>
    <row r="1621" spans="20:27" ht="16.5" customHeight="1">
      <c r="T1621" s="10"/>
      <c r="U1621" s="10"/>
      <c r="V1621" s="22"/>
      <c r="W1621" s="10"/>
      <c r="X1621" s="10"/>
      <c r="Y1621" s="10"/>
      <c r="Z1621" s="22"/>
      <c r="AA1621" s="22"/>
    </row>
    <row r="1622" spans="20:27" ht="16.5" customHeight="1">
      <c r="T1622" s="10"/>
      <c r="U1622" s="10"/>
      <c r="V1622" s="22"/>
      <c r="W1622" s="10"/>
      <c r="X1622" s="10"/>
      <c r="Y1622" s="10"/>
      <c r="Z1622" s="22"/>
      <c r="AA1622" s="22"/>
    </row>
    <row r="1623" spans="20:27" ht="16.5" customHeight="1">
      <c r="T1623" s="10"/>
      <c r="U1623" s="10"/>
      <c r="V1623" s="22"/>
      <c r="W1623" s="10"/>
      <c r="X1623" s="10"/>
      <c r="Y1623" s="10"/>
      <c r="Z1623" s="22"/>
      <c r="AA1623" s="22"/>
    </row>
    <row r="1624" spans="20:27" ht="16.5" customHeight="1">
      <c r="T1624" s="10"/>
      <c r="U1624" s="10"/>
      <c r="V1624" s="22"/>
      <c r="W1624" s="10"/>
      <c r="X1624" s="10"/>
      <c r="Y1624" s="10"/>
      <c r="Z1624" s="22"/>
      <c r="AA1624" s="22"/>
    </row>
    <row r="1625" spans="20:27" ht="16.5" customHeight="1">
      <c r="T1625" s="10"/>
      <c r="U1625" s="10"/>
      <c r="V1625" s="22"/>
      <c r="W1625" s="10"/>
      <c r="X1625" s="10"/>
      <c r="Y1625" s="10"/>
      <c r="Z1625" s="22"/>
      <c r="AA1625" s="22"/>
    </row>
    <row r="1626" spans="20:27" ht="16.5" customHeight="1">
      <c r="T1626" s="10"/>
      <c r="U1626" s="10"/>
      <c r="V1626" s="22"/>
      <c r="W1626" s="10"/>
      <c r="X1626" s="10"/>
      <c r="Y1626" s="10"/>
      <c r="Z1626" s="22"/>
      <c r="AA1626" s="22"/>
    </row>
    <row r="1627" spans="20:27" ht="16.5" customHeight="1">
      <c r="T1627" s="10"/>
      <c r="U1627" s="10"/>
      <c r="V1627" s="22"/>
      <c r="W1627" s="10"/>
      <c r="X1627" s="10"/>
      <c r="Y1627" s="10"/>
      <c r="Z1627" s="22"/>
      <c r="AA1627" s="22"/>
    </row>
    <row r="1628" spans="20:27" ht="16.5" customHeight="1">
      <c r="T1628" s="10"/>
      <c r="U1628" s="10"/>
      <c r="V1628" s="22"/>
      <c r="W1628" s="10"/>
      <c r="X1628" s="10"/>
      <c r="Y1628" s="10"/>
      <c r="Z1628" s="22"/>
      <c r="AA1628" s="22"/>
    </row>
    <row r="1629" spans="20:27" ht="16.5" customHeight="1">
      <c r="T1629" s="10"/>
      <c r="U1629" s="10"/>
      <c r="V1629" s="22"/>
      <c r="W1629" s="10"/>
      <c r="X1629" s="10"/>
      <c r="Y1629" s="10"/>
      <c r="Z1629" s="22"/>
      <c r="AA1629" s="22"/>
    </row>
    <row r="1630" spans="20:27" ht="16.5" customHeight="1">
      <c r="T1630" s="10"/>
      <c r="U1630" s="10"/>
      <c r="V1630" s="22"/>
      <c r="W1630" s="10"/>
      <c r="X1630" s="10"/>
      <c r="Y1630" s="10"/>
      <c r="Z1630" s="22"/>
      <c r="AA1630" s="22"/>
    </row>
    <row r="1631" spans="20:27" ht="16.5" customHeight="1">
      <c r="T1631" s="10"/>
      <c r="U1631" s="10"/>
      <c r="V1631" s="22"/>
      <c r="W1631" s="10"/>
      <c r="X1631" s="10"/>
      <c r="Y1631" s="10"/>
      <c r="Z1631" s="22"/>
      <c r="AA1631" s="22"/>
    </row>
    <row r="1632" spans="20:27" ht="16.5" customHeight="1">
      <c r="T1632" s="10"/>
      <c r="U1632" s="10"/>
      <c r="V1632" s="22"/>
      <c r="W1632" s="10"/>
      <c r="X1632" s="10"/>
      <c r="Y1632" s="10"/>
      <c r="Z1632" s="22"/>
      <c r="AA1632" s="22"/>
    </row>
    <row r="1633" spans="20:27" ht="16.5" customHeight="1">
      <c r="T1633" s="10"/>
      <c r="U1633" s="10"/>
      <c r="V1633" s="22"/>
      <c r="W1633" s="10"/>
      <c r="X1633" s="10"/>
      <c r="Y1633" s="10"/>
      <c r="Z1633" s="22"/>
      <c r="AA1633" s="22"/>
    </row>
    <row r="1634" spans="20:27" ht="16.5" customHeight="1">
      <c r="T1634" s="10"/>
      <c r="U1634" s="10"/>
      <c r="V1634" s="22"/>
      <c r="W1634" s="10"/>
      <c r="X1634" s="10"/>
      <c r="Y1634" s="10"/>
      <c r="Z1634" s="22"/>
      <c r="AA1634" s="22"/>
    </row>
    <row r="1635" spans="20:27" ht="16.5" customHeight="1">
      <c r="T1635" s="10"/>
      <c r="U1635" s="10"/>
      <c r="V1635" s="22"/>
      <c r="W1635" s="10"/>
      <c r="X1635" s="10"/>
      <c r="Y1635" s="10"/>
      <c r="Z1635" s="22"/>
      <c r="AA1635" s="22"/>
    </row>
    <row r="1636" spans="20:27" ht="16.5" customHeight="1">
      <c r="T1636" s="10"/>
      <c r="U1636" s="10"/>
      <c r="V1636" s="22"/>
      <c r="W1636" s="10"/>
      <c r="X1636" s="10"/>
      <c r="Y1636" s="10"/>
      <c r="Z1636" s="22"/>
      <c r="AA1636" s="22"/>
    </row>
    <row r="1637" spans="20:27" ht="16.5" customHeight="1">
      <c r="T1637" s="10"/>
      <c r="U1637" s="10"/>
      <c r="V1637" s="22"/>
      <c r="W1637" s="10"/>
      <c r="X1637" s="10"/>
      <c r="Y1637" s="10"/>
      <c r="Z1637" s="22"/>
      <c r="AA1637" s="22"/>
    </row>
    <row r="1638" spans="20:27" ht="16.5" customHeight="1">
      <c r="T1638" s="10"/>
      <c r="U1638" s="10"/>
      <c r="V1638" s="22"/>
      <c r="W1638" s="10"/>
      <c r="X1638" s="10"/>
      <c r="Y1638" s="10"/>
      <c r="Z1638" s="22"/>
      <c r="AA1638" s="22"/>
    </row>
    <row r="1639" spans="20:27" ht="16.5" customHeight="1">
      <c r="T1639" s="10"/>
      <c r="U1639" s="10"/>
      <c r="V1639" s="22"/>
      <c r="W1639" s="10"/>
      <c r="X1639" s="10"/>
      <c r="Y1639" s="10"/>
      <c r="Z1639" s="22"/>
      <c r="AA1639" s="22"/>
    </row>
    <row r="1640" spans="20:27" ht="16.5" customHeight="1">
      <c r="T1640" s="10"/>
      <c r="U1640" s="10"/>
      <c r="V1640" s="22"/>
      <c r="W1640" s="10"/>
      <c r="X1640" s="10"/>
      <c r="Y1640" s="10"/>
      <c r="Z1640" s="22"/>
      <c r="AA1640" s="22"/>
    </row>
    <row r="1641" spans="20:27" ht="16.5" customHeight="1">
      <c r="T1641" s="10"/>
      <c r="U1641" s="10"/>
      <c r="V1641" s="22"/>
      <c r="W1641" s="10"/>
      <c r="X1641" s="10"/>
      <c r="Y1641" s="10"/>
      <c r="Z1641" s="22"/>
      <c r="AA1641" s="22"/>
    </row>
    <row r="1642" spans="20:27" ht="16.5" customHeight="1">
      <c r="T1642" s="10"/>
      <c r="U1642" s="10"/>
      <c r="V1642" s="22"/>
      <c r="W1642" s="10"/>
      <c r="X1642" s="10"/>
      <c r="Y1642" s="10"/>
      <c r="Z1642" s="22"/>
      <c r="AA1642" s="22"/>
    </row>
    <row r="1643" spans="20:27" ht="16.5" customHeight="1">
      <c r="T1643" s="10"/>
      <c r="U1643" s="10"/>
      <c r="V1643" s="22"/>
      <c r="W1643" s="10"/>
      <c r="X1643" s="10"/>
      <c r="Y1643" s="10"/>
      <c r="Z1643" s="22"/>
      <c r="AA1643" s="22"/>
    </row>
    <row r="1644" spans="20:27" ht="16.5" customHeight="1">
      <c r="T1644" s="10"/>
      <c r="U1644" s="10"/>
      <c r="V1644" s="22"/>
      <c r="W1644" s="10"/>
      <c r="X1644" s="10"/>
      <c r="Y1644" s="10"/>
      <c r="Z1644" s="22"/>
      <c r="AA1644" s="22"/>
    </row>
    <row r="1645" spans="20:27" ht="16.5" customHeight="1">
      <c r="T1645" s="10"/>
      <c r="U1645" s="10"/>
      <c r="V1645" s="22"/>
      <c r="W1645" s="10"/>
      <c r="X1645" s="10"/>
      <c r="Y1645" s="10"/>
      <c r="Z1645" s="22"/>
      <c r="AA1645" s="22"/>
    </row>
    <row r="1646" spans="20:27" ht="16.5" customHeight="1">
      <c r="T1646" s="10"/>
      <c r="U1646" s="10"/>
      <c r="V1646" s="22"/>
      <c r="W1646" s="10"/>
      <c r="X1646" s="10"/>
      <c r="Y1646" s="10"/>
      <c r="Z1646" s="22"/>
      <c r="AA1646" s="22"/>
    </row>
    <row r="1647" spans="20:27" ht="16.5" customHeight="1">
      <c r="T1647" s="10"/>
      <c r="U1647" s="10"/>
      <c r="V1647" s="22"/>
      <c r="W1647" s="10"/>
      <c r="X1647" s="10"/>
      <c r="Y1647" s="10"/>
      <c r="Z1647" s="22"/>
      <c r="AA1647" s="22"/>
    </row>
    <row r="1648" spans="20:27" ht="16.5" customHeight="1">
      <c r="T1648" s="10"/>
      <c r="U1648" s="10"/>
      <c r="V1648" s="22"/>
      <c r="W1648" s="10"/>
      <c r="X1648" s="10"/>
      <c r="Y1648" s="10"/>
      <c r="Z1648" s="22"/>
      <c r="AA1648" s="22"/>
    </row>
    <row r="1649" spans="20:27" ht="16.5" customHeight="1">
      <c r="T1649" s="10"/>
      <c r="U1649" s="10"/>
      <c r="V1649" s="22"/>
      <c r="W1649" s="10"/>
      <c r="X1649" s="10"/>
      <c r="Y1649" s="10"/>
      <c r="Z1649" s="22"/>
      <c r="AA1649" s="22"/>
    </row>
    <row r="1650" spans="20:27" ht="16.5" customHeight="1">
      <c r="T1650" s="10"/>
      <c r="U1650" s="10"/>
      <c r="V1650" s="22"/>
      <c r="W1650" s="10"/>
      <c r="X1650" s="10"/>
      <c r="Y1650" s="10"/>
      <c r="Z1650" s="22"/>
      <c r="AA1650" s="22"/>
    </row>
    <row r="1651" spans="20:27" ht="16.5" customHeight="1">
      <c r="T1651" s="10"/>
      <c r="U1651" s="10"/>
      <c r="V1651" s="22"/>
      <c r="W1651" s="10"/>
      <c r="X1651" s="10"/>
      <c r="Y1651" s="10"/>
      <c r="Z1651" s="22"/>
      <c r="AA1651" s="22"/>
    </row>
    <row r="1652" spans="20:27" ht="16.5" customHeight="1">
      <c r="T1652" s="10"/>
      <c r="U1652" s="10"/>
      <c r="V1652" s="22"/>
      <c r="W1652" s="10"/>
      <c r="X1652" s="10"/>
      <c r="Y1652" s="10"/>
      <c r="Z1652" s="22"/>
      <c r="AA1652" s="22"/>
    </row>
    <row r="1653" spans="20:27" ht="16.5" customHeight="1">
      <c r="T1653" s="10"/>
      <c r="U1653" s="10"/>
      <c r="V1653" s="22"/>
      <c r="W1653" s="10"/>
      <c r="X1653" s="10"/>
      <c r="Y1653" s="10"/>
      <c r="Z1653" s="22"/>
      <c r="AA1653" s="22"/>
    </row>
    <row r="1654" spans="20:27" ht="16.5" customHeight="1">
      <c r="T1654" s="10"/>
      <c r="U1654" s="10"/>
      <c r="V1654" s="22"/>
      <c r="W1654" s="10"/>
      <c r="X1654" s="10"/>
      <c r="Y1654" s="10"/>
      <c r="Z1654" s="22"/>
      <c r="AA1654" s="22"/>
    </row>
    <row r="1655" spans="20:27" ht="16.5" customHeight="1">
      <c r="T1655" s="10"/>
      <c r="U1655" s="10"/>
      <c r="V1655" s="22"/>
      <c r="W1655" s="10"/>
      <c r="X1655" s="10"/>
      <c r="Y1655" s="10"/>
      <c r="Z1655" s="22"/>
      <c r="AA1655" s="22"/>
    </row>
    <row r="1656" spans="20:27" ht="16.5" customHeight="1">
      <c r="T1656" s="10"/>
      <c r="U1656" s="10"/>
      <c r="V1656" s="22"/>
      <c r="W1656" s="10"/>
      <c r="X1656" s="10"/>
      <c r="Y1656" s="10"/>
      <c r="Z1656" s="22"/>
      <c r="AA1656" s="22"/>
    </row>
    <row r="1657" spans="20:27" ht="16.5" customHeight="1">
      <c r="T1657" s="10"/>
      <c r="U1657" s="10"/>
      <c r="V1657" s="22"/>
      <c r="W1657" s="10"/>
      <c r="X1657" s="10"/>
      <c r="Y1657" s="10"/>
      <c r="Z1657" s="22"/>
      <c r="AA1657" s="22"/>
    </row>
    <row r="1658" spans="20:27" ht="16.5" customHeight="1">
      <c r="T1658" s="10"/>
      <c r="U1658" s="10"/>
      <c r="V1658" s="22"/>
      <c r="W1658" s="10"/>
      <c r="X1658" s="10"/>
      <c r="Y1658" s="10"/>
      <c r="Z1658" s="22"/>
      <c r="AA1658" s="22"/>
    </row>
    <row r="1659" spans="20:27" ht="16.5" customHeight="1">
      <c r="T1659" s="10"/>
      <c r="U1659" s="10"/>
      <c r="V1659" s="22"/>
      <c r="W1659" s="10"/>
      <c r="X1659" s="10"/>
      <c r="Y1659" s="10"/>
      <c r="Z1659" s="22"/>
      <c r="AA1659" s="22"/>
    </row>
    <row r="1660" spans="20:27" ht="16.5" customHeight="1">
      <c r="T1660" s="10"/>
      <c r="U1660" s="10"/>
      <c r="V1660" s="22"/>
      <c r="W1660" s="10"/>
      <c r="X1660" s="10"/>
      <c r="Y1660" s="10"/>
      <c r="Z1660" s="22"/>
      <c r="AA1660" s="22"/>
    </row>
    <row r="1661" spans="20:27" ht="16.5" customHeight="1">
      <c r="T1661" s="10"/>
      <c r="U1661" s="10"/>
      <c r="V1661" s="22"/>
      <c r="W1661" s="10"/>
      <c r="X1661" s="10"/>
      <c r="Y1661" s="10"/>
      <c r="Z1661" s="22"/>
      <c r="AA1661" s="22"/>
    </row>
    <row r="1662" spans="20:27" ht="16.5" customHeight="1">
      <c r="T1662" s="10"/>
      <c r="U1662" s="10"/>
      <c r="V1662" s="22"/>
      <c r="W1662" s="10"/>
      <c r="X1662" s="10"/>
      <c r="Y1662" s="10"/>
      <c r="Z1662" s="22"/>
      <c r="AA1662" s="22"/>
    </row>
    <row r="1663" spans="20:27" ht="16.5" customHeight="1">
      <c r="T1663" s="10"/>
      <c r="U1663" s="10"/>
      <c r="V1663" s="22"/>
      <c r="W1663" s="10"/>
      <c r="X1663" s="10"/>
      <c r="Y1663" s="10"/>
      <c r="Z1663" s="22"/>
      <c r="AA1663" s="22"/>
    </row>
    <row r="1664" spans="20:27" ht="16.5" customHeight="1">
      <c r="T1664" s="10"/>
      <c r="U1664" s="10"/>
      <c r="V1664" s="22"/>
      <c r="W1664" s="10"/>
      <c r="X1664" s="10"/>
      <c r="Y1664" s="10"/>
      <c r="Z1664" s="22"/>
      <c r="AA1664" s="22"/>
    </row>
    <row r="1665" spans="20:27" ht="16.5" customHeight="1">
      <c r="T1665" s="10"/>
      <c r="U1665" s="10"/>
      <c r="V1665" s="22"/>
      <c r="W1665" s="10"/>
      <c r="X1665" s="10"/>
      <c r="Y1665" s="10"/>
      <c r="Z1665" s="22"/>
      <c r="AA1665" s="22"/>
    </row>
    <row r="1666" spans="20:27" ht="16.5" customHeight="1">
      <c r="T1666" s="10"/>
      <c r="U1666" s="10"/>
      <c r="V1666" s="22"/>
      <c r="W1666" s="10"/>
      <c r="X1666" s="10"/>
      <c r="Y1666" s="10"/>
      <c r="Z1666" s="22"/>
      <c r="AA1666" s="22"/>
    </row>
    <row r="1667" spans="20:27" ht="16.5" customHeight="1">
      <c r="T1667" s="10"/>
      <c r="U1667" s="10"/>
      <c r="V1667" s="22"/>
      <c r="W1667" s="10"/>
      <c r="X1667" s="10"/>
      <c r="Y1667" s="10"/>
      <c r="Z1667" s="22"/>
      <c r="AA1667" s="22"/>
    </row>
    <row r="1668" spans="20:27" ht="16.5" customHeight="1">
      <c r="T1668" s="10"/>
      <c r="U1668" s="10"/>
      <c r="V1668" s="22"/>
      <c r="W1668" s="10"/>
      <c r="X1668" s="10"/>
      <c r="Y1668" s="10"/>
      <c r="Z1668" s="22"/>
      <c r="AA1668" s="22"/>
    </row>
    <row r="1669" spans="20:27" ht="16.5" customHeight="1">
      <c r="T1669" s="10"/>
      <c r="U1669" s="10"/>
      <c r="V1669" s="22"/>
      <c r="W1669" s="10"/>
      <c r="X1669" s="10"/>
      <c r="Y1669" s="10"/>
      <c r="Z1669" s="22"/>
      <c r="AA1669" s="22"/>
    </row>
    <row r="1670" spans="20:27" ht="16.5" customHeight="1">
      <c r="T1670" s="10"/>
      <c r="U1670" s="10"/>
      <c r="V1670" s="22"/>
      <c r="W1670" s="10"/>
      <c r="X1670" s="10"/>
      <c r="Y1670" s="10"/>
      <c r="Z1670" s="22"/>
      <c r="AA1670" s="22"/>
    </row>
    <row r="1671" spans="20:27" ht="16.5" customHeight="1">
      <c r="T1671" s="10"/>
      <c r="U1671" s="10"/>
      <c r="V1671" s="22"/>
      <c r="W1671" s="10"/>
      <c r="X1671" s="10"/>
      <c r="Y1671" s="10"/>
      <c r="Z1671" s="22"/>
      <c r="AA1671" s="22"/>
    </row>
    <row r="1672" spans="20:27" ht="16.5" customHeight="1">
      <c r="T1672" s="10"/>
      <c r="U1672" s="10"/>
      <c r="V1672" s="22"/>
      <c r="W1672" s="10"/>
      <c r="X1672" s="10"/>
      <c r="Y1672" s="10"/>
      <c r="Z1672" s="22"/>
      <c r="AA1672" s="22"/>
    </row>
    <row r="1673" spans="20:27" ht="16.5" customHeight="1">
      <c r="T1673" s="10"/>
      <c r="U1673" s="10"/>
      <c r="V1673" s="22"/>
      <c r="W1673" s="10"/>
      <c r="X1673" s="10"/>
      <c r="Y1673" s="10"/>
      <c r="Z1673" s="22"/>
      <c r="AA1673" s="22"/>
    </row>
    <row r="1674" spans="20:27" ht="16.5" customHeight="1">
      <c r="T1674" s="10"/>
      <c r="U1674" s="10"/>
      <c r="V1674" s="22"/>
      <c r="W1674" s="10"/>
      <c r="X1674" s="10"/>
      <c r="Y1674" s="10"/>
      <c r="Z1674" s="22"/>
      <c r="AA1674" s="22"/>
    </row>
    <row r="1675" spans="20:27" ht="16.5" customHeight="1">
      <c r="T1675" s="10"/>
      <c r="U1675" s="10"/>
      <c r="V1675" s="22"/>
      <c r="W1675" s="10"/>
      <c r="X1675" s="10"/>
      <c r="Y1675" s="10"/>
      <c r="Z1675" s="22"/>
      <c r="AA1675" s="22"/>
    </row>
    <row r="1676" spans="20:27" ht="16.5" customHeight="1">
      <c r="T1676" s="10"/>
      <c r="U1676" s="10"/>
      <c r="V1676" s="22"/>
      <c r="W1676" s="10"/>
      <c r="X1676" s="10"/>
      <c r="Y1676" s="10"/>
      <c r="Z1676" s="22"/>
      <c r="AA1676" s="22"/>
    </row>
    <row r="1677" spans="20:27" ht="16.5" customHeight="1">
      <c r="T1677" s="10"/>
      <c r="U1677" s="10"/>
      <c r="V1677" s="22"/>
      <c r="W1677" s="10"/>
      <c r="X1677" s="10"/>
      <c r="Y1677" s="10"/>
      <c r="Z1677" s="22"/>
      <c r="AA1677" s="22"/>
    </row>
    <row r="1678" spans="20:27" ht="16.5" customHeight="1">
      <c r="T1678" s="10"/>
      <c r="U1678" s="10"/>
      <c r="V1678" s="22"/>
      <c r="W1678" s="10"/>
      <c r="X1678" s="10"/>
      <c r="Y1678" s="10"/>
      <c r="Z1678" s="22"/>
      <c r="AA1678" s="22"/>
    </row>
    <row r="1679" spans="20:27" ht="16.5" customHeight="1">
      <c r="T1679" s="10"/>
      <c r="U1679" s="10"/>
      <c r="V1679" s="22"/>
      <c r="W1679" s="10"/>
      <c r="X1679" s="10"/>
      <c r="Y1679" s="10"/>
      <c r="Z1679" s="22"/>
      <c r="AA1679" s="22"/>
    </row>
    <row r="1680" spans="20:27" ht="16.5" customHeight="1">
      <c r="T1680" s="10"/>
      <c r="U1680" s="10"/>
      <c r="V1680" s="22"/>
      <c r="W1680" s="10"/>
      <c r="X1680" s="10"/>
      <c r="Y1680" s="10"/>
      <c r="Z1680" s="22"/>
      <c r="AA1680" s="22"/>
    </row>
    <row r="1681" spans="20:27" ht="16.5" customHeight="1">
      <c r="T1681" s="10"/>
      <c r="U1681" s="10"/>
      <c r="V1681" s="22"/>
      <c r="W1681" s="10"/>
      <c r="X1681" s="10"/>
      <c r="Y1681" s="10"/>
      <c r="Z1681" s="22"/>
      <c r="AA1681" s="22"/>
    </row>
    <row r="1682" spans="20:27" ht="16.5" customHeight="1">
      <c r="T1682" s="10"/>
      <c r="U1682" s="10"/>
      <c r="V1682" s="22"/>
      <c r="W1682" s="10"/>
      <c r="X1682" s="10"/>
      <c r="Y1682" s="10"/>
      <c r="Z1682" s="22"/>
      <c r="AA1682" s="22"/>
    </row>
    <row r="1683" spans="20:27" ht="16.5" customHeight="1">
      <c r="T1683" s="10"/>
      <c r="U1683" s="10"/>
      <c r="V1683" s="22"/>
      <c r="W1683" s="10"/>
      <c r="X1683" s="10"/>
      <c r="Y1683" s="10"/>
      <c r="Z1683" s="22"/>
      <c r="AA1683" s="22"/>
    </row>
    <row r="1684" spans="20:27" ht="16.5" customHeight="1">
      <c r="T1684" s="10"/>
      <c r="U1684" s="10"/>
      <c r="V1684" s="22"/>
      <c r="W1684" s="10"/>
      <c r="X1684" s="10"/>
      <c r="Y1684" s="10"/>
      <c r="Z1684" s="22"/>
      <c r="AA1684" s="22"/>
    </row>
    <row r="1685" spans="20:27" ht="16.5" customHeight="1">
      <c r="T1685" s="10"/>
      <c r="U1685" s="10"/>
      <c r="V1685" s="22"/>
      <c r="W1685" s="10"/>
      <c r="X1685" s="10"/>
      <c r="Y1685" s="10"/>
      <c r="Z1685" s="22"/>
      <c r="AA1685" s="22"/>
    </row>
    <row r="1686" spans="20:27" ht="16.5" customHeight="1">
      <c r="T1686" s="10"/>
      <c r="U1686" s="10"/>
      <c r="V1686" s="22"/>
      <c r="W1686" s="10"/>
      <c r="X1686" s="10"/>
      <c r="Y1686" s="10"/>
      <c r="Z1686" s="22"/>
      <c r="AA1686" s="22"/>
    </row>
    <row r="1687" spans="20:27" ht="16.5" customHeight="1">
      <c r="T1687" s="10"/>
      <c r="U1687" s="10"/>
      <c r="V1687" s="22"/>
      <c r="W1687" s="10"/>
      <c r="X1687" s="10"/>
      <c r="Y1687" s="10"/>
      <c r="Z1687" s="22"/>
      <c r="AA1687" s="22"/>
    </row>
    <row r="1688" spans="20:27" ht="16.5" customHeight="1">
      <c r="T1688" s="10"/>
      <c r="U1688" s="10"/>
      <c r="V1688" s="22"/>
      <c r="W1688" s="10"/>
      <c r="X1688" s="10"/>
      <c r="Y1688" s="10"/>
      <c r="Z1688" s="22"/>
      <c r="AA1688" s="22"/>
    </row>
    <row r="1689" spans="20:27" ht="16.5" customHeight="1">
      <c r="T1689" s="10"/>
      <c r="U1689" s="10"/>
      <c r="V1689" s="22"/>
      <c r="W1689" s="10"/>
      <c r="X1689" s="10"/>
      <c r="Y1689" s="10"/>
      <c r="Z1689" s="22"/>
      <c r="AA1689" s="22"/>
    </row>
    <row r="1690" spans="20:27" ht="16.5" customHeight="1">
      <c r="T1690" s="10"/>
      <c r="U1690" s="10"/>
      <c r="V1690" s="22"/>
      <c r="W1690" s="10"/>
      <c r="X1690" s="10"/>
      <c r="Y1690" s="10"/>
      <c r="Z1690" s="22"/>
      <c r="AA1690" s="22"/>
    </row>
    <row r="1691" spans="20:27" ht="16.5" customHeight="1">
      <c r="T1691" s="10"/>
      <c r="U1691" s="10"/>
      <c r="V1691" s="22"/>
      <c r="W1691" s="10"/>
      <c r="X1691" s="10"/>
      <c r="Y1691" s="10"/>
      <c r="Z1691" s="22"/>
      <c r="AA1691" s="22"/>
    </row>
    <row r="1692" spans="20:27" ht="16.5" customHeight="1">
      <c r="T1692" s="10"/>
      <c r="U1692" s="10"/>
      <c r="V1692" s="22"/>
      <c r="W1692" s="10"/>
      <c r="X1692" s="10"/>
      <c r="Y1692" s="10"/>
      <c r="Z1692" s="22"/>
      <c r="AA1692" s="22"/>
    </row>
    <row r="1693" spans="20:27" ht="16.5" customHeight="1">
      <c r="T1693" s="10"/>
      <c r="U1693" s="10"/>
      <c r="V1693" s="22"/>
      <c r="W1693" s="10"/>
      <c r="X1693" s="10"/>
      <c r="Y1693" s="10"/>
      <c r="Z1693" s="22"/>
      <c r="AA1693" s="22"/>
    </row>
    <row r="1694" spans="20:27" ht="16.5" customHeight="1">
      <c r="T1694" s="10"/>
      <c r="U1694" s="10"/>
      <c r="V1694" s="22"/>
      <c r="W1694" s="10"/>
      <c r="X1694" s="10"/>
      <c r="Y1694" s="10"/>
      <c r="Z1694" s="22"/>
      <c r="AA1694" s="22"/>
    </row>
    <row r="1695" spans="20:27" ht="16.5" customHeight="1">
      <c r="T1695" s="10"/>
      <c r="U1695" s="10"/>
      <c r="V1695" s="22"/>
      <c r="W1695" s="10"/>
      <c r="X1695" s="10"/>
      <c r="Y1695" s="10"/>
      <c r="Z1695" s="22"/>
      <c r="AA1695" s="22"/>
    </row>
    <row r="1696" spans="20:27" ht="16.5" customHeight="1">
      <c r="T1696" s="10"/>
      <c r="U1696" s="10"/>
      <c r="V1696" s="22"/>
      <c r="W1696" s="10"/>
      <c r="X1696" s="10"/>
      <c r="Y1696" s="10"/>
      <c r="Z1696" s="22"/>
      <c r="AA1696" s="22"/>
    </row>
    <row r="1697" spans="20:27" ht="16.5" customHeight="1">
      <c r="T1697" s="10"/>
      <c r="U1697" s="10"/>
      <c r="V1697" s="22"/>
      <c r="W1697" s="10"/>
      <c r="X1697" s="10"/>
      <c r="Y1697" s="10"/>
      <c r="Z1697" s="22"/>
      <c r="AA1697" s="22"/>
    </row>
    <row r="1698" spans="20:27" ht="16.5" customHeight="1">
      <c r="T1698" s="10"/>
      <c r="U1698" s="10"/>
      <c r="V1698" s="22"/>
      <c r="W1698" s="10"/>
      <c r="X1698" s="10"/>
      <c r="Y1698" s="10"/>
      <c r="Z1698" s="22"/>
      <c r="AA1698" s="22"/>
    </row>
    <row r="1699" spans="20:27" ht="16.5" customHeight="1">
      <c r="T1699" s="10"/>
      <c r="U1699" s="10"/>
      <c r="V1699" s="22"/>
      <c r="W1699" s="10"/>
      <c r="X1699" s="10"/>
      <c r="Y1699" s="10"/>
      <c r="Z1699" s="22"/>
      <c r="AA1699" s="22"/>
    </row>
    <row r="1700" spans="20:27" ht="16.5" customHeight="1">
      <c r="T1700" s="10"/>
      <c r="U1700" s="10"/>
      <c r="V1700" s="22"/>
      <c r="W1700" s="10"/>
      <c r="X1700" s="10"/>
      <c r="Y1700" s="10"/>
      <c r="Z1700" s="22"/>
      <c r="AA1700" s="22"/>
    </row>
    <row r="1701" spans="20:27" ht="16.5" customHeight="1">
      <c r="T1701" s="10"/>
      <c r="U1701" s="10"/>
      <c r="V1701" s="22"/>
      <c r="W1701" s="10"/>
      <c r="X1701" s="10"/>
      <c r="Y1701" s="10"/>
      <c r="Z1701" s="22"/>
      <c r="AA1701" s="22"/>
    </row>
    <row r="1702" spans="20:27" ht="16.5" customHeight="1">
      <c r="T1702" s="10"/>
      <c r="U1702" s="10"/>
      <c r="V1702" s="22"/>
      <c r="W1702" s="10"/>
      <c r="X1702" s="10"/>
      <c r="Y1702" s="10"/>
      <c r="Z1702" s="22"/>
      <c r="AA1702" s="22"/>
    </row>
    <row r="1703" spans="20:27" ht="16.5" customHeight="1">
      <c r="T1703" s="10"/>
      <c r="U1703" s="10"/>
      <c r="V1703" s="22"/>
      <c r="W1703" s="10"/>
      <c r="X1703" s="10"/>
      <c r="Y1703" s="10"/>
      <c r="Z1703" s="22"/>
      <c r="AA1703" s="22"/>
    </row>
    <row r="1704" spans="20:27" ht="16.5" customHeight="1">
      <c r="T1704" s="10"/>
      <c r="U1704" s="10"/>
      <c r="V1704" s="22"/>
      <c r="W1704" s="10"/>
      <c r="X1704" s="10"/>
      <c r="Y1704" s="10"/>
      <c r="Z1704" s="22"/>
      <c r="AA1704" s="22"/>
    </row>
    <row r="1705" spans="20:27" ht="16.5" customHeight="1">
      <c r="T1705" s="10"/>
      <c r="U1705" s="10"/>
      <c r="V1705" s="22"/>
      <c r="W1705" s="10"/>
      <c r="X1705" s="10"/>
      <c r="Y1705" s="10"/>
      <c r="Z1705" s="22"/>
      <c r="AA1705" s="22"/>
    </row>
    <row r="1706" spans="20:27" ht="16.5" customHeight="1">
      <c r="T1706" s="10"/>
      <c r="U1706" s="10"/>
      <c r="V1706" s="22"/>
      <c r="W1706" s="10"/>
      <c r="X1706" s="10"/>
      <c r="Y1706" s="10"/>
      <c r="Z1706" s="22"/>
      <c r="AA1706" s="22"/>
    </row>
    <row r="1707" spans="20:27" ht="16.5" customHeight="1">
      <c r="T1707" s="10"/>
      <c r="U1707" s="10"/>
      <c r="V1707" s="22"/>
      <c r="W1707" s="10"/>
      <c r="X1707" s="10"/>
      <c r="Y1707" s="10"/>
      <c r="Z1707" s="22"/>
      <c r="AA1707" s="22"/>
    </row>
    <row r="1708" spans="20:27" ht="16.5" customHeight="1">
      <c r="T1708" s="10"/>
      <c r="U1708" s="10"/>
      <c r="V1708" s="22"/>
      <c r="W1708" s="10"/>
      <c r="X1708" s="10"/>
      <c r="Y1708" s="10"/>
      <c r="Z1708" s="22"/>
      <c r="AA1708" s="22"/>
    </row>
    <row r="1709" spans="20:27" ht="16.5" customHeight="1">
      <c r="T1709" s="10"/>
      <c r="U1709" s="10"/>
      <c r="V1709" s="22"/>
      <c r="W1709" s="10"/>
      <c r="X1709" s="10"/>
      <c r="Y1709" s="10"/>
      <c r="Z1709" s="22"/>
      <c r="AA1709" s="22"/>
    </row>
    <row r="1710" spans="20:27" ht="16.5" customHeight="1">
      <c r="T1710" s="10"/>
      <c r="U1710" s="10"/>
      <c r="V1710" s="22"/>
      <c r="W1710" s="10"/>
      <c r="X1710" s="10"/>
      <c r="Y1710" s="10"/>
      <c r="Z1710" s="22"/>
      <c r="AA1710" s="22"/>
    </row>
    <row r="1711" spans="20:27" ht="16.5" customHeight="1">
      <c r="T1711" s="10"/>
      <c r="U1711" s="10"/>
      <c r="V1711" s="22"/>
      <c r="W1711" s="10"/>
      <c r="X1711" s="10"/>
      <c r="Y1711" s="10"/>
      <c r="Z1711" s="22"/>
      <c r="AA1711" s="22"/>
    </row>
    <row r="1712" spans="20:27" ht="16.5" customHeight="1">
      <c r="T1712" s="10"/>
      <c r="U1712" s="10"/>
      <c r="V1712" s="22"/>
      <c r="W1712" s="10"/>
      <c r="X1712" s="10"/>
      <c r="Y1712" s="10"/>
      <c r="Z1712" s="22"/>
      <c r="AA1712" s="22"/>
    </row>
    <row r="1713" spans="20:27" ht="16.5" customHeight="1">
      <c r="T1713" s="10"/>
      <c r="U1713" s="10"/>
      <c r="V1713" s="22"/>
      <c r="W1713" s="10"/>
      <c r="X1713" s="10"/>
      <c r="Y1713" s="10"/>
      <c r="Z1713" s="22"/>
      <c r="AA1713" s="22"/>
    </row>
    <row r="1714" spans="20:27" ht="16.5" customHeight="1">
      <c r="T1714" s="10"/>
      <c r="U1714" s="10"/>
      <c r="V1714" s="22"/>
      <c r="W1714" s="10"/>
      <c r="X1714" s="10"/>
      <c r="Y1714" s="10"/>
      <c r="Z1714" s="22"/>
      <c r="AA1714" s="22"/>
    </row>
    <row r="1715" spans="20:27" ht="16.5" customHeight="1">
      <c r="T1715" s="10"/>
      <c r="U1715" s="10"/>
      <c r="V1715" s="22"/>
      <c r="W1715" s="10"/>
      <c r="X1715" s="10"/>
      <c r="Y1715" s="10"/>
      <c r="Z1715" s="22"/>
      <c r="AA1715" s="22"/>
    </row>
    <row r="1716" spans="20:27" ht="16.5" customHeight="1">
      <c r="T1716" s="10"/>
      <c r="U1716" s="10"/>
      <c r="V1716" s="22"/>
      <c r="W1716" s="10"/>
      <c r="X1716" s="10"/>
      <c r="Y1716" s="10"/>
      <c r="Z1716" s="22"/>
      <c r="AA1716" s="22"/>
    </row>
    <row r="1717" spans="20:27" ht="16.5" customHeight="1">
      <c r="T1717" s="10"/>
      <c r="U1717" s="10"/>
      <c r="V1717" s="22"/>
      <c r="W1717" s="10"/>
      <c r="X1717" s="10"/>
      <c r="Y1717" s="10"/>
      <c r="Z1717" s="22"/>
      <c r="AA1717" s="22"/>
    </row>
    <row r="1718" spans="20:27" ht="16.5" customHeight="1">
      <c r="T1718" s="10"/>
      <c r="U1718" s="10"/>
      <c r="V1718" s="22"/>
      <c r="W1718" s="10"/>
      <c r="X1718" s="10"/>
      <c r="Y1718" s="10"/>
      <c r="Z1718" s="22"/>
      <c r="AA1718" s="22"/>
    </row>
    <row r="1719" spans="20:27" ht="16.5" customHeight="1">
      <c r="T1719" s="10"/>
      <c r="U1719" s="10"/>
      <c r="V1719" s="22"/>
      <c r="W1719" s="10"/>
      <c r="X1719" s="10"/>
      <c r="Y1719" s="10"/>
      <c r="Z1719" s="22"/>
      <c r="AA1719" s="22"/>
    </row>
    <row r="1720" spans="20:27" ht="16.5" customHeight="1">
      <c r="T1720" s="10"/>
      <c r="U1720" s="10"/>
      <c r="V1720" s="22"/>
      <c r="W1720" s="10"/>
      <c r="X1720" s="10"/>
      <c r="Y1720" s="10"/>
      <c r="Z1720" s="22"/>
      <c r="AA1720" s="22"/>
    </row>
    <row r="1721" spans="20:27" ht="16.5" customHeight="1">
      <c r="T1721" s="10"/>
      <c r="U1721" s="10"/>
      <c r="V1721" s="22"/>
      <c r="W1721" s="10"/>
      <c r="X1721" s="10"/>
      <c r="Y1721" s="10"/>
      <c r="Z1721" s="22"/>
      <c r="AA1721" s="22"/>
    </row>
    <row r="1722" spans="20:27" ht="16.5" customHeight="1">
      <c r="T1722" s="10"/>
      <c r="U1722" s="10"/>
      <c r="V1722" s="22"/>
      <c r="W1722" s="10"/>
      <c r="X1722" s="10"/>
      <c r="Y1722" s="10"/>
      <c r="Z1722" s="22"/>
      <c r="AA1722" s="22"/>
    </row>
    <row r="1723" spans="20:27" ht="16.5" customHeight="1">
      <c r="T1723" s="10"/>
      <c r="U1723" s="10"/>
      <c r="V1723" s="22"/>
      <c r="W1723" s="10"/>
      <c r="X1723" s="10"/>
      <c r="Y1723" s="10"/>
      <c r="Z1723" s="22"/>
      <c r="AA1723" s="22"/>
    </row>
    <row r="1724" spans="20:27" ht="16.5" customHeight="1">
      <c r="T1724" s="10"/>
      <c r="U1724" s="10"/>
      <c r="V1724" s="22"/>
      <c r="W1724" s="10"/>
      <c r="X1724" s="10"/>
      <c r="Y1724" s="10"/>
      <c r="Z1724" s="22"/>
      <c r="AA1724" s="22"/>
    </row>
    <row r="1725" spans="20:27" ht="16.5" customHeight="1">
      <c r="T1725" s="10"/>
      <c r="U1725" s="10"/>
      <c r="V1725" s="22"/>
      <c r="W1725" s="10"/>
      <c r="X1725" s="10"/>
      <c r="Y1725" s="10"/>
      <c r="Z1725" s="22"/>
      <c r="AA1725" s="22"/>
    </row>
    <row r="1726" spans="20:27" ht="16.5" customHeight="1">
      <c r="T1726" s="10"/>
      <c r="U1726" s="10"/>
      <c r="V1726" s="22"/>
      <c r="W1726" s="10"/>
      <c r="X1726" s="10"/>
      <c r="Y1726" s="10"/>
      <c r="Z1726" s="22"/>
      <c r="AA1726" s="22"/>
    </row>
    <row r="1727" spans="20:27" ht="16.5" customHeight="1">
      <c r="T1727" s="10"/>
      <c r="U1727" s="10"/>
      <c r="V1727" s="22"/>
      <c r="W1727" s="10"/>
      <c r="X1727" s="10"/>
      <c r="Y1727" s="10"/>
      <c r="Z1727" s="22"/>
      <c r="AA1727" s="22"/>
    </row>
    <row r="1728" spans="20:27" ht="16.5" customHeight="1">
      <c r="T1728" s="10"/>
      <c r="U1728" s="10"/>
      <c r="V1728" s="22"/>
      <c r="W1728" s="10"/>
      <c r="X1728" s="10"/>
      <c r="Y1728" s="10"/>
      <c r="Z1728" s="22"/>
      <c r="AA1728" s="22"/>
    </row>
    <row r="1729" spans="20:27" ht="16.5" customHeight="1">
      <c r="T1729" s="10"/>
      <c r="U1729" s="10"/>
      <c r="V1729" s="22"/>
      <c r="W1729" s="10"/>
      <c r="X1729" s="10"/>
      <c r="Y1729" s="10"/>
      <c r="Z1729" s="22"/>
      <c r="AA1729" s="22"/>
    </row>
    <row r="1730" spans="20:27" ht="16.5" customHeight="1">
      <c r="T1730" s="10"/>
      <c r="U1730" s="10"/>
      <c r="V1730" s="22"/>
      <c r="W1730" s="10"/>
      <c r="X1730" s="10"/>
      <c r="Y1730" s="10"/>
      <c r="Z1730" s="22"/>
      <c r="AA1730" s="22"/>
    </row>
    <row r="1731" spans="20:27" ht="16.5" customHeight="1">
      <c r="T1731" s="10"/>
      <c r="U1731" s="10"/>
      <c r="V1731" s="22"/>
      <c r="W1731" s="10"/>
      <c r="X1731" s="10"/>
      <c r="Y1731" s="10"/>
      <c r="Z1731" s="22"/>
      <c r="AA1731" s="22"/>
    </row>
    <row r="1732" spans="20:27" ht="16.5" customHeight="1">
      <c r="T1732" s="10"/>
      <c r="U1732" s="10"/>
      <c r="V1732" s="22"/>
      <c r="W1732" s="10"/>
      <c r="X1732" s="10"/>
      <c r="Y1732" s="10"/>
      <c r="Z1732" s="22"/>
      <c r="AA1732" s="22"/>
    </row>
    <row r="1733" spans="20:27" ht="16.5" customHeight="1">
      <c r="T1733" s="10"/>
      <c r="U1733" s="10"/>
      <c r="V1733" s="22"/>
      <c r="W1733" s="10"/>
      <c r="X1733" s="10"/>
      <c r="Y1733" s="10"/>
      <c r="Z1733" s="22"/>
      <c r="AA1733" s="22"/>
    </row>
    <row r="1734" spans="20:27" ht="16.5" customHeight="1">
      <c r="T1734" s="10"/>
      <c r="U1734" s="10"/>
      <c r="V1734" s="22"/>
      <c r="W1734" s="10"/>
      <c r="X1734" s="10"/>
      <c r="Y1734" s="10"/>
      <c r="Z1734" s="22"/>
      <c r="AA1734" s="22"/>
    </row>
    <row r="1735" spans="20:27" ht="16.5" customHeight="1">
      <c r="T1735" s="10"/>
      <c r="U1735" s="10"/>
      <c r="V1735" s="22"/>
      <c r="W1735" s="10"/>
      <c r="X1735" s="10"/>
      <c r="Y1735" s="10"/>
      <c r="Z1735" s="22"/>
      <c r="AA1735" s="22"/>
    </row>
    <row r="1736" spans="20:27" ht="16.5" customHeight="1">
      <c r="T1736" s="10"/>
      <c r="U1736" s="10"/>
      <c r="V1736" s="22"/>
      <c r="W1736" s="10"/>
      <c r="X1736" s="10"/>
      <c r="Y1736" s="10"/>
      <c r="Z1736" s="22"/>
      <c r="AA1736" s="22"/>
    </row>
    <row r="1737" spans="20:27" ht="16.5" customHeight="1">
      <c r="T1737" s="10"/>
      <c r="U1737" s="10"/>
      <c r="V1737" s="22"/>
      <c r="W1737" s="10"/>
      <c r="X1737" s="10"/>
      <c r="Y1737" s="10"/>
      <c r="Z1737" s="22"/>
      <c r="AA1737" s="22"/>
    </row>
    <row r="1738" spans="20:27" ht="16.5" customHeight="1">
      <c r="T1738" s="10"/>
      <c r="U1738" s="10"/>
      <c r="V1738" s="22"/>
      <c r="W1738" s="10"/>
      <c r="X1738" s="10"/>
      <c r="Y1738" s="10"/>
      <c r="Z1738" s="22"/>
      <c r="AA1738" s="22"/>
    </row>
    <row r="1739" spans="20:27" ht="16.5" customHeight="1">
      <c r="T1739" s="10"/>
      <c r="U1739" s="10"/>
      <c r="V1739" s="22"/>
      <c r="W1739" s="10"/>
      <c r="X1739" s="10"/>
      <c r="Y1739" s="10"/>
      <c r="Z1739" s="22"/>
      <c r="AA1739" s="22"/>
    </row>
    <row r="1740" spans="20:27" ht="16.5" customHeight="1">
      <c r="T1740" s="10"/>
      <c r="U1740" s="10"/>
      <c r="V1740" s="22"/>
      <c r="W1740" s="10"/>
      <c r="X1740" s="10"/>
      <c r="Y1740" s="10"/>
      <c r="Z1740" s="22"/>
      <c r="AA1740" s="22"/>
    </row>
    <row r="1741" spans="20:27" ht="16.5" customHeight="1">
      <c r="T1741" s="10"/>
      <c r="U1741" s="10"/>
      <c r="V1741" s="22"/>
      <c r="W1741" s="10"/>
      <c r="X1741" s="10"/>
      <c r="Y1741" s="10"/>
      <c r="Z1741" s="22"/>
      <c r="AA1741" s="22"/>
    </row>
    <row r="1742" spans="20:27" ht="16.5" customHeight="1">
      <c r="T1742" s="10"/>
      <c r="U1742" s="10"/>
      <c r="V1742" s="22"/>
      <c r="W1742" s="10"/>
      <c r="X1742" s="10"/>
      <c r="Y1742" s="10"/>
      <c r="Z1742" s="22"/>
      <c r="AA1742" s="22"/>
    </row>
    <row r="1743" spans="20:27" ht="16.5" customHeight="1">
      <c r="T1743" s="10"/>
      <c r="U1743" s="10"/>
      <c r="V1743" s="22"/>
      <c r="W1743" s="10"/>
      <c r="X1743" s="10"/>
      <c r="Y1743" s="10"/>
      <c r="Z1743" s="22"/>
      <c r="AA1743" s="22"/>
    </row>
    <row r="1744" spans="20:27" ht="16.5" customHeight="1">
      <c r="T1744" s="10"/>
      <c r="U1744" s="10"/>
      <c r="V1744" s="22"/>
      <c r="W1744" s="10"/>
      <c r="X1744" s="10"/>
      <c r="Y1744" s="10"/>
      <c r="Z1744" s="22"/>
      <c r="AA1744" s="22"/>
    </row>
    <row r="1745" spans="20:27" ht="16.5" customHeight="1">
      <c r="T1745" s="10"/>
      <c r="U1745" s="10"/>
      <c r="V1745" s="22"/>
      <c r="W1745" s="10"/>
      <c r="X1745" s="10"/>
      <c r="Y1745" s="10"/>
      <c r="Z1745" s="22"/>
      <c r="AA1745" s="22"/>
    </row>
    <row r="1746" spans="20:27" ht="16.5" customHeight="1">
      <c r="T1746" s="10"/>
      <c r="U1746" s="10"/>
      <c r="V1746" s="22"/>
      <c r="W1746" s="10"/>
      <c r="X1746" s="10"/>
      <c r="Y1746" s="10"/>
      <c r="Z1746" s="22"/>
      <c r="AA1746" s="22"/>
    </row>
    <row r="1747" spans="20:27" ht="16.5" customHeight="1">
      <c r="T1747" s="10"/>
      <c r="U1747" s="10"/>
      <c r="V1747" s="22"/>
      <c r="W1747" s="10"/>
      <c r="X1747" s="10"/>
      <c r="Y1747" s="10"/>
      <c r="Z1747" s="22"/>
      <c r="AA1747" s="22"/>
    </row>
    <row r="1748" spans="20:27" ht="16.5" customHeight="1">
      <c r="T1748" s="10"/>
      <c r="U1748" s="10"/>
      <c r="V1748" s="22"/>
      <c r="W1748" s="10"/>
      <c r="X1748" s="10"/>
      <c r="Y1748" s="10"/>
      <c r="Z1748" s="22"/>
      <c r="AA1748" s="22"/>
    </row>
    <row r="1749" spans="20:27" ht="16.5" customHeight="1">
      <c r="T1749" s="10"/>
      <c r="U1749" s="10"/>
      <c r="V1749" s="22"/>
      <c r="W1749" s="10"/>
      <c r="X1749" s="10"/>
      <c r="Y1749" s="10"/>
      <c r="Z1749" s="22"/>
      <c r="AA1749" s="22"/>
    </row>
    <row r="1750" spans="20:27" ht="16.5" customHeight="1">
      <c r="T1750" s="10"/>
      <c r="U1750" s="10"/>
      <c r="V1750" s="22"/>
      <c r="W1750" s="10"/>
      <c r="X1750" s="10"/>
      <c r="Y1750" s="10"/>
      <c r="Z1750" s="22"/>
      <c r="AA1750" s="22"/>
    </row>
    <row r="1751" spans="20:27" ht="16.5" customHeight="1">
      <c r="T1751" s="10"/>
      <c r="U1751" s="10"/>
      <c r="V1751" s="22"/>
      <c r="W1751" s="10"/>
      <c r="X1751" s="10"/>
      <c r="Y1751" s="10"/>
      <c r="Z1751" s="22"/>
      <c r="AA1751" s="22"/>
    </row>
    <row r="1752" spans="20:27" ht="16.5" customHeight="1">
      <c r="T1752" s="10"/>
      <c r="U1752" s="10"/>
      <c r="V1752" s="22"/>
      <c r="W1752" s="10"/>
      <c r="X1752" s="10"/>
      <c r="Y1752" s="10"/>
      <c r="Z1752" s="22"/>
      <c r="AA1752" s="22"/>
    </row>
    <row r="1753" spans="20:27" ht="16.5" customHeight="1">
      <c r="T1753" s="10"/>
      <c r="U1753" s="10"/>
      <c r="V1753" s="22"/>
      <c r="W1753" s="10"/>
      <c r="X1753" s="10"/>
      <c r="Y1753" s="10"/>
      <c r="Z1753" s="22"/>
      <c r="AA1753" s="22"/>
    </row>
    <row r="1754" spans="20:27" ht="16.5" customHeight="1">
      <c r="T1754" s="10"/>
      <c r="U1754" s="10"/>
      <c r="V1754" s="22"/>
      <c r="W1754" s="10"/>
      <c r="X1754" s="10"/>
      <c r="Y1754" s="10"/>
      <c r="Z1754" s="22"/>
      <c r="AA1754" s="22"/>
    </row>
    <row r="1755" spans="20:27" ht="16.5" customHeight="1">
      <c r="T1755" s="10"/>
      <c r="U1755" s="10"/>
      <c r="V1755" s="22"/>
      <c r="W1755" s="10"/>
      <c r="X1755" s="10"/>
      <c r="Y1755" s="10"/>
      <c r="Z1755" s="22"/>
      <c r="AA1755" s="22"/>
    </row>
    <row r="1756" spans="20:27" ht="16.5" customHeight="1">
      <c r="T1756" s="10"/>
      <c r="U1756" s="10"/>
      <c r="V1756" s="22"/>
      <c r="W1756" s="10"/>
      <c r="X1756" s="10"/>
      <c r="Y1756" s="10"/>
      <c r="Z1756" s="22"/>
      <c r="AA1756" s="22"/>
    </row>
    <row r="1757" spans="20:27" ht="16.5" customHeight="1">
      <c r="T1757" s="10"/>
      <c r="U1757" s="10"/>
      <c r="V1757" s="22"/>
      <c r="W1757" s="10"/>
      <c r="X1757" s="10"/>
      <c r="Y1757" s="10"/>
      <c r="Z1757" s="22"/>
      <c r="AA1757" s="22"/>
    </row>
    <row r="1758" spans="20:27" ht="16.5" customHeight="1">
      <c r="T1758" s="10"/>
      <c r="U1758" s="10"/>
      <c r="V1758" s="22"/>
      <c r="W1758" s="10"/>
      <c r="X1758" s="10"/>
      <c r="Y1758" s="10"/>
      <c r="Z1758" s="22"/>
      <c r="AA1758" s="22"/>
    </row>
    <row r="1759" spans="20:27" ht="16.5" customHeight="1">
      <c r="T1759" s="10"/>
      <c r="U1759" s="10"/>
      <c r="V1759" s="22"/>
      <c r="W1759" s="10"/>
      <c r="X1759" s="10"/>
      <c r="Y1759" s="10"/>
      <c r="Z1759" s="22"/>
      <c r="AA1759" s="22"/>
    </row>
    <row r="1760" spans="20:27" ht="16.5" customHeight="1">
      <c r="T1760" s="10"/>
      <c r="U1760" s="10"/>
      <c r="V1760" s="22"/>
      <c r="W1760" s="10"/>
      <c r="X1760" s="10"/>
      <c r="Y1760" s="10"/>
      <c r="Z1760" s="22"/>
      <c r="AA1760" s="22"/>
    </row>
    <row r="1761" spans="20:27" ht="16.5" customHeight="1">
      <c r="T1761" s="10"/>
      <c r="U1761" s="10"/>
      <c r="V1761" s="22"/>
      <c r="W1761" s="10"/>
      <c r="X1761" s="10"/>
      <c r="Y1761" s="10"/>
      <c r="Z1761" s="22"/>
      <c r="AA1761" s="22"/>
    </row>
    <row r="1762" spans="20:27" ht="16.5" customHeight="1">
      <c r="T1762" s="10"/>
      <c r="U1762" s="10"/>
      <c r="V1762" s="22"/>
      <c r="W1762" s="10"/>
      <c r="X1762" s="10"/>
      <c r="Y1762" s="10"/>
      <c r="Z1762" s="22"/>
      <c r="AA1762" s="22"/>
    </row>
    <row r="1763" spans="20:27" ht="16.5" customHeight="1">
      <c r="T1763" s="10"/>
      <c r="U1763" s="10"/>
      <c r="V1763" s="22"/>
      <c r="W1763" s="10"/>
      <c r="X1763" s="10"/>
      <c r="Y1763" s="10"/>
      <c r="Z1763" s="22"/>
      <c r="AA1763" s="22"/>
    </row>
    <row r="1764" spans="20:27" ht="16.5" customHeight="1">
      <c r="T1764" s="10"/>
      <c r="U1764" s="10"/>
      <c r="V1764" s="22"/>
      <c r="W1764" s="10"/>
      <c r="X1764" s="10"/>
      <c r="Y1764" s="10"/>
      <c r="Z1764" s="22"/>
      <c r="AA1764" s="22"/>
    </row>
    <row r="1765" spans="20:27" ht="16.5" customHeight="1">
      <c r="T1765" s="10"/>
      <c r="U1765" s="10"/>
      <c r="V1765" s="22"/>
      <c r="W1765" s="10"/>
      <c r="X1765" s="10"/>
      <c r="Y1765" s="10"/>
      <c r="Z1765" s="22"/>
      <c r="AA1765" s="22"/>
    </row>
    <row r="1766" spans="20:27" ht="16.5" customHeight="1">
      <c r="T1766" s="10"/>
      <c r="U1766" s="10"/>
      <c r="V1766" s="22"/>
      <c r="W1766" s="10"/>
      <c r="X1766" s="10"/>
      <c r="Y1766" s="10"/>
      <c r="Z1766" s="22"/>
      <c r="AA1766" s="22"/>
    </row>
    <row r="1767" spans="20:27" ht="16.5" customHeight="1">
      <c r="T1767" s="10"/>
      <c r="U1767" s="10"/>
      <c r="V1767" s="22"/>
      <c r="W1767" s="10"/>
      <c r="X1767" s="10"/>
      <c r="Y1767" s="10"/>
      <c r="Z1767" s="22"/>
      <c r="AA1767" s="22"/>
    </row>
    <row r="1768" spans="20:27" ht="16.5" customHeight="1">
      <c r="T1768" s="10"/>
      <c r="U1768" s="10"/>
      <c r="V1768" s="22"/>
      <c r="W1768" s="10"/>
      <c r="X1768" s="10"/>
      <c r="Y1768" s="10"/>
      <c r="Z1768" s="22"/>
      <c r="AA1768" s="22"/>
    </row>
    <row r="1769" spans="20:27" ht="16.5" customHeight="1">
      <c r="T1769" s="10"/>
      <c r="U1769" s="10"/>
      <c r="V1769" s="22"/>
      <c r="W1769" s="10"/>
      <c r="X1769" s="10"/>
      <c r="Y1769" s="10"/>
      <c r="Z1769" s="22"/>
      <c r="AA1769" s="22"/>
    </row>
    <row r="1770" spans="20:27" ht="16.5" customHeight="1">
      <c r="T1770" s="10"/>
      <c r="U1770" s="10"/>
      <c r="V1770" s="22"/>
      <c r="W1770" s="10"/>
      <c r="X1770" s="10"/>
      <c r="Y1770" s="10"/>
      <c r="Z1770" s="22"/>
      <c r="AA1770" s="22"/>
    </row>
    <row r="1771" spans="20:27" ht="16.5" customHeight="1">
      <c r="T1771" s="10"/>
      <c r="U1771" s="10"/>
      <c r="V1771" s="22"/>
      <c r="W1771" s="10"/>
      <c r="X1771" s="10"/>
      <c r="Y1771" s="10"/>
      <c r="Z1771" s="22"/>
      <c r="AA1771" s="22"/>
    </row>
    <row r="1772" spans="20:27" ht="16.5" customHeight="1">
      <c r="T1772" s="10"/>
      <c r="U1772" s="10"/>
      <c r="V1772" s="22"/>
      <c r="W1772" s="10"/>
      <c r="X1772" s="10"/>
      <c r="Y1772" s="10"/>
      <c r="Z1772" s="22"/>
      <c r="AA1772" s="22"/>
    </row>
    <row r="1773" spans="20:27" ht="16.5" customHeight="1">
      <c r="T1773" s="10"/>
      <c r="U1773" s="10"/>
      <c r="V1773" s="22"/>
      <c r="W1773" s="10"/>
      <c r="X1773" s="10"/>
      <c r="Y1773" s="10"/>
      <c r="Z1773" s="22"/>
      <c r="AA1773" s="22"/>
    </row>
    <row r="1774" spans="20:27" ht="16.5" customHeight="1">
      <c r="T1774" s="10"/>
      <c r="U1774" s="10"/>
      <c r="V1774" s="22"/>
      <c r="W1774" s="10"/>
      <c r="X1774" s="10"/>
      <c r="Y1774" s="10"/>
      <c r="Z1774" s="22"/>
      <c r="AA1774" s="22"/>
    </row>
    <row r="1775" spans="20:27" ht="16.5" customHeight="1">
      <c r="T1775" s="10"/>
      <c r="U1775" s="10"/>
      <c r="V1775" s="22"/>
      <c r="W1775" s="10"/>
      <c r="X1775" s="10"/>
      <c r="Y1775" s="10"/>
      <c r="Z1775" s="22"/>
      <c r="AA1775" s="22"/>
    </row>
    <row r="1776" spans="20:27" ht="16.5" customHeight="1">
      <c r="T1776" s="10"/>
      <c r="U1776" s="10"/>
      <c r="V1776" s="22"/>
      <c r="W1776" s="10"/>
      <c r="X1776" s="10"/>
      <c r="Y1776" s="10"/>
      <c r="Z1776" s="22"/>
      <c r="AA1776" s="22"/>
    </row>
    <row r="1777" spans="20:27" ht="16.5" customHeight="1">
      <c r="T1777" s="10"/>
      <c r="U1777" s="10"/>
      <c r="V1777" s="22"/>
      <c r="W1777" s="10"/>
      <c r="X1777" s="10"/>
      <c r="Y1777" s="10"/>
      <c r="Z1777" s="22"/>
      <c r="AA1777" s="22"/>
    </row>
    <row r="1778" spans="20:27" ht="16.5" customHeight="1">
      <c r="T1778" s="10"/>
      <c r="U1778" s="10"/>
      <c r="V1778" s="22"/>
      <c r="W1778" s="10"/>
      <c r="X1778" s="10"/>
      <c r="Y1778" s="10"/>
      <c r="Z1778" s="22"/>
      <c r="AA1778" s="22"/>
    </row>
    <row r="1779" spans="20:27" ht="16.5" customHeight="1">
      <c r="T1779" s="10"/>
      <c r="U1779" s="10"/>
      <c r="V1779" s="22"/>
      <c r="W1779" s="10"/>
      <c r="X1779" s="10"/>
      <c r="Y1779" s="10"/>
      <c r="Z1779" s="22"/>
      <c r="AA1779" s="22"/>
    </row>
    <row r="1780" spans="20:27" ht="16.5" customHeight="1">
      <c r="T1780" s="10"/>
      <c r="U1780" s="10"/>
      <c r="V1780" s="22"/>
      <c r="W1780" s="10"/>
      <c r="X1780" s="10"/>
      <c r="Y1780" s="10"/>
      <c r="Z1780" s="22"/>
      <c r="AA1780" s="22"/>
    </row>
    <row r="1781" spans="20:27" ht="16.5" customHeight="1">
      <c r="T1781" s="10"/>
      <c r="U1781" s="10"/>
      <c r="V1781" s="22"/>
      <c r="W1781" s="10"/>
      <c r="X1781" s="10"/>
      <c r="Y1781" s="10"/>
      <c r="Z1781" s="22"/>
      <c r="AA1781" s="22"/>
    </row>
    <row r="1782" spans="20:27" ht="16.5" customHeight="1">
      <c r="T1782" s="10"/>
      <c r="U1782" s="10"/>
      <c r="V1782" s="22"/>
      <c r="W1782" s="10"/>
      <c r="X1782" s="10"/>
      <c r="Y1782" s="10"/>
      <c r="Z1782" s="22"/>
      <c r="AA1782" s="22"/>
    </row>
    <row r="1783" spans="20:27" ht="16.5" customHeight="1">
      <c r="T1783" s="10"/>
      <c r="U1783" s="10"/>
      <c r="V1783" s="22"/>
      <c r="W1783" s="10"/>
      <c r="X1783" s="10"/>
      <c r="Y1783" s="10"/>
      <c r="Z1783" s="22"/>
      <c r="AA1783" s="22"/>
    </row>
    <row r="1784" spans="20:27" ht="16.5" customHeight="1">
      <c r="T1784" s="10"/>
      <c r="U1784" s="10"/>
      <c r="V1784" s="22"/>
      <c r="W1784" s="10"/>
      <c r="X1784" s="10"/>
      <c r="Y1784" s="10"/>
      <c r="Z1784" s="22"/>
      <c r="AA1784" s="22"/>
    </row>
    <row r="1785" spans="20:27" ht="16.5" customHeight="1">
      <c r="T1785" s="10"/>
      <c r="U1785" s="10"/>
      <c r="V1785" s="22"/>
      <c r="W1785" s="10"/>
      <c r="X1785" s="10"/>
      <c r="Y1785" s="10"/>
      <c r="Z1785" s="22"/>
      <c r="AA1785" s="22"/>
    </row>
    <row r="1786" spans="20:27" ht="16.5" customHeight="1">
      <c r="T1786" s="10"/>
      <c r="U1786" s="10"/>
      <c r="V1786" s="22"/>
      <c r="W1786" s="10"/>
      <c r="X1786" s="10"/>
      <c r="Y1786" s="10"/>
      <c r="Z1786" s="22"/>
      <c r="AA1786" s="22"/>
    </row>
    <row r="1787" spans="20:27" ht="16.5" customHeight="1">
      <c r="T1787" s="10"/>
      <c r="U1787" s="10"/>
      <c r="V1787" s="22"/>
      <c r="W1787" s="10"/>
      <c r="X1787" s="10"/>
      <c r="Y1787" s="10"/>
      <c r="Z1787" s="22"/>
      <c r="AA1787" s="22"/>
    </row>
    <row r="1788" spans="20:27" ht="16.5" customHeight="1">
      <c r="T1788" s="10"/>
      <c r="U1788" s="10"/>
      <c r="V1788" s="22"/>
      <c r="W1788" s="10"/>
      <c r="X1788" s="10"/>
      <c r="Y1788" s="10"/>
      <c r="Z1788" s="22"/>
      <c r="AA1788" s="22"/>
    </row>
    <row r="1789" spans="20:27" ht="16.5" customHeight="1">
      <c r="T1789" s="10"/>
      <c r="U1789" s="10"/>
      <c r="V1789" s="22"/>
      <c r="W1789" s="10"/>
      <c r="X1789" s="10"/>
      <c r="Y1789" s="10"/>
      <c r="Z1789" s="22"/>
      <c r="AA1789" s="22"/>
    </row>
    <row r="1790" spans="20:27" ht="16.5" customHeight="1">
      <c r="T1790" s="10"/>
      <c r="U1790" s="10"/>
      <c r="V1790" s="22"/>
      <c r="W1790" s="10"/>
      <c r="X1790" s="10"/>
      <c r="Y1790" s="10"/>
      <c r="Z1790" s="22"/>
      <c r="AA1790" s="22"/>
    </row>
    <row r="1791" spans="20:27" ht="16.5" customHeight="1">
      <c r="T1791" s="10"/>
      <c r="U1791" s="10"/>
      <c r="V1791" s="22"/>
      <c r="W1791" s="10"/>
      <c r="X1791" s="10"/>
      <c r="Y1791" s="10"/>
      <c r="Z1791" s="22"/>
      <c r="AA1791" s="22"/>
    </row>
    <row r="1792" spans="20:27" ht="16.5" customHeight="1">
      <c r="T1792" s="10"/>
      <c r="U1792" s="10"/>
      <c r="V1792" s="22"/>
      <c r="W1792" s="10"/>
      <c r="X1792" s="10"/>
      <c r="Y1792" s="10"/>
      <c r="Z1792" s="22"/>
      <c r="AA1792" s="22"/>
    </row>
    <row r="1793" spans="20:27" ht="16.5" customHeight="1">
      <c r="T1793" s="10"/>
      <c r="U1793" s="10"/>
      <c r="V1793" s="22"/>
      <c r="W1793" s="10"/>
      <c r="X1793" s="10"/>
      <c r="Y1793" s="10"/>
      <c r="Z1793" s="22"/>
      <c r="AA1793" s="22"/>
    </row>
    <row r="1794" spans="20:27" ht="16.5" customHeight="1">
      <c r="T1794" s="10"/>
      <c r="U1794" s="10"/>
      <c r="V1794" s="22"/>
      <c r="W1794" s="10"/>
      <c r="X1794" s="10"/>
      <c r="Y1794" s="10"/>
      <c r="Z1794" s="22"/>
      <c r="AA1794" s="22"/>
    </row>
    <row r="1795" spans="20:27" ht="16.5" customHeight="1">
      <c r="T1795" s="10"/>
      <c r="U1795" s="10"/>
      <c r="V1795" s="22"/>
      <c r="W1795" s="10"/>
      <c r="X1795" s="10"/>
      <c r="Y1795" s="10"/>
      <c r="Z1795" s="22"/>
      <c r="AA1795" s="22"/>
    </row>
    <row r="1796" spans="20:27" ht="16.5" customHeight="1">
      <c r="T1796" s="10"/>
      <c r="U1796" s="10"/>
      <c r="V1796" s="22"/>
      <c r="W1796" s="10"/>
      <c r="X1796" s="10"/>
      <c r="Y1796" s="10"/>
      <c r="Z1796" s="22"/>
      <c r="AA1796" s="22"/>
    </row>
    <row r="1797" spans="20:27" ht="16.5" customHeight="1">
      <c r="T1797" s="10"/>
      <c r="U1797" s="10"/>
      <c r="V1797" s="22"/>
      <c r="W1797" s="10"/>
      <c r="X1797" s="10"/>
      <c r="Y1797" s="10"/>
      <c r="Z1797" s="22"/>
      <c r="AA1797" s="22"/>
    </row>
    <row r="1798" spans="20:27" ht="16.5" customHeight="1">
      <c r="T1798" s="10"/>
      <c r="U1798" s="10"/>
      <c r="V1798" s="22"/>
      <c r="W1798" s="10"/>
      <c r="X1798" s="10"/>
      <c r="Y1798" s="10"/>
      <c r="Z1798" s="22"/>
      <c r="AA1798" s="22"/>
    </row>
    <row r="1799" spans="20:27" ht="16.5" customHeight="1">
      <c r="T1799" s="10"/>
      <c r="U1799" s="10"/>
      <c r="V1799" s="22"/>
      <c r="W1799" s="10"/>
      <c r="X1799" s="10"/>
      <c r="Y1799" s="10"/>
      <c r="Z1799" s="22"/>
      <c r="AA1799" s="22"/>
    </row>
    <row r="1800" spans="20:27" ht="16.5" customHeight="1">
      <c r="T1800" s="10"/>
      <c r="U1800" s="10"/>
      <c r="V1800" s="22"/>
      <c r="W1800" s="10"/>
      <c r="X1800" s="10"/>
      <c r="Y1800" s="10"/>
      <c r="Z1800" s="22"/>
      <c r="AA1800" s="22"/>
    </row>
    <row r="1801" spans="20:27" ht="16.5" customHeight="1">
      <c r="T1801" s="10"/>
      <c r="U1801" s="10"/>
      <c r="V1801" s="22"/>
      <c r="W1801" s="10"/>
      <c r="X1801" s="10"/>
      <c r="Y1801" s="10"/>
      <c r="Z1801" s="22"/>
      <c r="AA1801" s="22"/>
    </row>
    <row r="1802" spans="20:27" ht="16.5" customHeight="1">
      <c r="T1802" s="10"/>
      <c r="U1802" s="10"/>
      <c r="V1802" s="22"/>
      <c r="W1802" s="10"/>
      <c r="X1802" s="10"/>
      <c r="Y1802" s="10"/>
      <c r="Z1802" s="22"/>
      <c r="AA1802" s="22"/>
    </row>
    <row r="1803" spans="20:27" ht="16.5" customHeight="1">
      <c r="T1803" s="10"/>
      <c r="U1803" s="10"/>
      <c r="V1803" s="22"/>
      <c r="W1803" s="10"/>
      <c r="X1803" s="10"/>
      <c r="Y1803" s="10"/>
      <c r="Z1803" s="22"/>
      <c r="AA1803" s="22"/>
    </row>
    <row r="1804" spans="20:27" ht="16.5" customHeight="1">
      <c r="T1804" s="10"/>
      <c r="U1804" s="10"/>
      <c r="V1804" s="22"/>
      <c r="W1804" s="10"/>
      <c r="X1804" s="10"/>
      <c r="Y1804" s="10"/>
      <c r="Z1804" s="22"/>
      <c r="AA1804" s="22"/>
    </row>
    <row r="1805" spans="20:27" ht="16.5" customHeight="1">
      <c r="T1805" s="10"/>
      <c r="U1805" s="10"/>
      <c r="V1805" s="22"/>
      <c r="W1805" s="10"/>
      <c r="X1805" s="10"/>
      <c r="Y1805" s="10"/>
      <c r="Z1805" s="22"/>
      <c r="AA1805" s="22"/>
    </row>
    <row r="1806" spans="20:27" ht="16.5" customHeight="1">
      <c r="T1806" s="10"/>
      <c r="U1806" s="10"/>
      <c r="V1806" s="22"/>
      <c r="W1806" s="10"/>
      <c r="X1806" s="10"/>
      <c r="Y1806" s="10"/>
      <c r="Z1806" s="22"/>
      <c r="AA1806" s="22"/>
    </row>
    <row r="1807" spans="20:27" ht="16.5" customHeight="1">
      <c r="T1807" s="10"/>
      <c r="U1807" s="10"/>
      <c r="V1807" s="22"/>
      <c r="W1807" s="10"/>
      <c r="X1807" s="10"/>
      <c r="Y1807" s="10"/>
      <c r="Z1807" s="22"/>
      <c r="AA1807" s="22"/>
    </row>
    <row r="1808" spans="20:27" ht="16.5" customHeight="1">
      <c r="T1808" s="10"/>
      <c r="U1808" s="10"/>
      <c r="V1808" s="22"/>
      <c r="W1808" s="10"/>
      <c r="X1808" s="10"/>
      <c r="Y1808" s="10"/>
      <c r="Z1808" s="22"/>
      <c r="AA1808" s="22"/>
    </row>
    <row r="1809" spans="20:27" ht="16.5" customHeight="1">
      <c r="T1809" s="10"/>
      <c r="U1809" s="10"/>
      <c r="V1809" s="22"/>
      <c r="W1809" s="10"/>
      <c r="X1809" s="10"/>
      <c r="Y1809" s="10"/>
      <c r="Z1809" s="22"/>
      <c r="AA1809" s="22"/>
    </row>
    <row r="1810" spans="20:27" ht="16.5" customHeight="1">
      <c r="T1810" s="10"/>
      <c r="U1810" s="10"/>
      <c r="V1810" s="22"/>
      <c r="W1810" s="10"/>
      <c r="X1810" s="10"/>
      <c r="Y1810" s="10"/>
      <c r="Z1810" s="22"/>
      <c r="AA1810" s="22"/>
    </row>
    <row r="1811" spans="20:27" ht="16.5" customHeight="1">
      <c r="T1811" s="10"/>
      <c r="U1811" s="10"/>
      <c r="V1811" s="22"/>
      <c r="W1811" s="10"/>
      <c r="X1811" s="10"/>
      <c r="Y1811" s="10"/>
      <c r="Z1811" s="22"/>
      <c r="AA1811" s="22"/>
    </row>
    <row r="1812" spans="20:27" ht="16.5" customHeight="1">
      <c r="T1812" s="10"/>
      <c r="U1812" s="10"/>
      <c r="V1812" s="22"/>
      <c r="W1812" s="10"/>
      <c r="X1812" s="10"/>
      <c r="Y1812" s="10"/>
      <c r="Z1812" s="22"/>
      <c r="AA1812" s="22"/>
    </row>
    <row r="1813" spans="20:27" ht="16.5" customHeight="1">
      <c r="T1813" s="10"/>
      <c r="U1813" s="10"/>
      <c r="V1813" s="22"/>
      <c r="W1813" s="10"/>
      <c r="X1813" s="10"/>
      <c r="Y1813" s="10"/>
      <c r="Z1813" s="22"/>
      <c r="AA1813" s="22"/>
    </row>
    <row r="1814" spans="20:27" ht="16.5" customHeight="1">
      <c r="T1814" s="10"/>
      <c r="U1814" s="10"/>
      <c r="V1814" s="22"/>
      <c r="W1814" s="10"/>
      <c r="X1814" s="10"/>
      <c r="Y1814" s="10"/>
      <c r="Z1814" s="22"/>
      <c r="AA1814" s="22"/>
    </row>
    <row r="1815" spans="20:27" ht="16.5" customHeight="1">
      <c r="T1815" s="10"/>
      <c r="U1815" s="10"/>
      <c r="V1815" s="22"/>
      <c r="W1815" s="10"/>
      <c r="X1815" s="10"/>
      <c r="Y1815" s="10"/>
      <c r="Z1815" s="22"/>
      <c r="AA1815" s="22"/>
    </row>
    <row r="1816" spans="20:27" ht="16.5" customHeight="1">
      <c r="T1816" s="10"/>
      <c r="U1816" s="10"/>
      <c r="V1816" s="22"/>
      <c r="W1816" s="10"/>
      <c r="X1816" s="10"/>
      <c r="Y1816" s="10"/>
      <c r="Z1816" s="22"/>
      <c r="AA1816" s="22"/>
    </row>
    <row r="1817" spans="20:27" ht="16.5" customHeight="1">
      <c r="T1817" s="10"/>
      <c r="U1817" s="10"/>
      <c r="V1817" s="22"/>
      <c r="W1817" s="10"/>
      <c r="X1817" s="10"/>
      <c r="Y1817" s="10"/>
      <c r="Z1817" s="22"/>
      <c r="AA1817" s="22"/>
    </row>
    <row r="1818" spans="20:27" ht="16.5" customHeight="1">
      <c r="T1818" s="10"/>
      <c r="U1818" s="10"/>
      <c r="V1818" s="22"/>
      <c r="W1818" s="10"/>
      <c r="X1818" s="10"/>
      <c r="Y1818" s="10"/>
      <c r="Z1818" s="22"/>
      <c r="AA1818" s="22"/>
    </row>
    <row r="1819" spans="20:27" ht="16.5" customHeight="1">
      <c r="T1819" s="10"/>
      <c r="U1819" s="10"/>
      <c r="V1819" s="22"/>
      <c r="W1819" s="10"/>
      <c r="X1819" s="10"/>
      <c r="Y1819" s="10"/>
      <c r="Z1819" s="22"/>
      <c r="AA1819" s="22"/>
    </row>
    <row r="1820" spans="20:27" ht="16.5" customHeight="1">
      <c r="T1820" s="10"/>
      <c r="U1820" s="10"/>
      <c r="V1820" s="22"/>
      <c r="W1820" s="10"/>
      <c r="X1820" s="10"/>
      <c r="Y1820" s="10"/>
      <c r="Z1820" s="22"/>
      <c r="AA1820" s="22"/>
    </row>
    <row r="1821" spans="20:27" ht="16.5" customHeight="1">
      <c r="T1821" s="10"/>
      <c r="U1821" s="10"/>
      <c r="V1821" s="22"/>
      <c r="W1821" s="10"/>
      <c r="X1821" s="10"/>
      <c r="Y1821" s="10"/>
      <c r="Z1821" s="22"/>
      <c r="AA1821" s="22"/>
    </row>
    <row r="1822" spans="20:27" ht="16.5" customHeight="1">
      <c r="T1822" s="10"/>
      <c r="U1822" s="10"/>
      <c r="V1822" s="22"/>
      <c r="W1822" s="10"/>
      <c r="X1822" s="10"/>
      <c r="Y1822" s="10"/>
      <c r="Z1822" s="22"/>
      <c r="AA1822" s="22"/>
    </row>
    <row r="1823" spans="20:27" ht="16.5" customHeight="1">
      <c r="T1823" s="10"/>
      <c r="U1823" s="10"/>
      <c r="V1823" s="22"/>
      <c r="W1823" s="10"/>
      <c r="X1823" s="10"/>
      <c r="Y1823" s="10"/>
      <c r="Z1823" s="22"/>
      <c r="AA1823" s="22"/>
    </row>
    <row r="1824" spans="20:27" ht="16.5" customHeight="1">
      <c r="T1824" s="10"/>
      <c r="U1824" s="10"/>
      <c r="V1824" s="22"/>
      <c r="W1824" s="10"/>
      <c r="X1824" s="10"/>
      <c r="Y1824" s="10"/>
      <c r="Z1824" s="22"/>
      <c r="AA1824" s="22"/>
    </row>
    <row r="1825" spans="20:27" ht="16.5" customHeight="1">
      <c r="T1825" s="10"/>
      <c r="U1825" s="10"/>
      <c r="V1825" s="22"/>
      <c r="W1825" s="10"/>
      <c r="X1825" s="10"/>
      <c r="Y1825" s="10"/>
      <c r="Z1825" s="22"/>
      <c r="AA1825" s="22"/>
    </row>
    <row r="1826" spans="20:27" ht="16.5" customHeight="1">
      <c r="T1826" s="10"/>
      <c r="U1826" s="10"/>
      <c r="V1826" s="22"/>
      <c r="W1826" s="10"/>
      <c r="X1826" s="10"/>
      <c r="Y1826" s="10"/>
      <c r="Z1826" s="22"/>
      <c r="AA1826" s="22"/>
    </row>
    <row r="1827" spans="20:27" ht="16.5" customHeight="1">
      <c r="T1827" s="10"/>
      <c r="U1827" s="10"/>
      <c r="V1827" s="22"/>
      <c r="W1827" s="10"/>
      <c r="X1827" s="10"/>
      <c r="Y1827" s="10"/>
      <c r="Z1827" s="22"/>
      <c r="AA1827" s="22"/>
    </row>
    <row r="1828" spans="20:27" ht="16.5" customHeight="1">
      <c r="T1828" s="10"/>
      <c r="U1828" s="10"/>
      <c r="V1828" s="22"/>
      <c r="W1828" s="10"/>
      <c r="X1828" s="10"/>
      <c r="Y1828" s="10"/>
      <c r="Z1828" s="22"/>
      <c r="AA1828" s="22"/>
    </row>
    <row r="1829" spans="20:27" ht="16.5" customHeight="1">
      <c r="T1829" s="10"/>
      <c r="U1829" s="10"/>
      <c r="V1829" s="22"/>
      <c r="W1829" s="10"/>
      <c r="X1829" s="10"/>
      <c r="Y1829" s="10"/>
      <c r="Z1829" s="22"/>
      <c r="AA1829" s="22"/>
    </row>
    <row r="1830" spans="20:27" ht="16.5" customHeight="1">
      <c r="T1830" s="10"/>
      <c r="U1830" s="10"/>
      <c r="V1830" s="22"/>
      <c r="W1830" s="10"/>
      <c r="X1830" s="10"/>
      <c r="Y1830" s="10"/>
      <c r="Z1830" s="22"/>
      <c r="AA1830" s="22"/>
    </row>
    <row r="1831" spans="20:27" ht="16.5" customHeight="1">
      <c r="T1831" s="10"/>
      <c r="U1831" s="10"/>
      <c r="V1831" s="22"/>
      <c r="W1831" s="10"/>
      <c r="X1831" s="10"/>
      <c r="Y1831" s="10"/>
      <c r="Z1831" s="22"/>
      <c r="AA1831" s="22"/>
    </row>
    <row r="1832" spans="20:27" ht="16.5" customHeight="1">
      <c r="T1832" s="10"/>
      <c r="U1832" s="10"/>
      <c r="V1832" s="22"/>
      <c r="W1832" s="10"/>
      <c r="X1832" s="10"/>
      <c r="Y1832" s="10"/>
      <c r="Z1832" s="22"/>
      <c r="AA1832" s="22"/>
    </row>
    <row r="1833" spans="20:27" ht="16.5" customHeight="1">
      <c r="T1833" s="10"/>
      <c r="U1833" s="10"/>
      <c r="V1833" s="22"/>
      <c r="W1833" s="10"/>
      <c r="X1833" s="10"/>
      <c r="Y1833" s="10"/>
      <c r="Z1833" s="22"/>
      <c r="AA1833" s="22"/>
    </row>
    <row r="1834" spans="20:27" ht="16.5" customHeight="1">
      <c r="T1834" s="10"/>
      <c r="U1834" s="10"/>
      <c r="V1834" s="22"/>
      <c r="W1834" s="10"/>
      <c r="X1834" s="10"/>
      <c r="Y1834" s="10"/>
      <c r="Z1834" s="22"/>
      <c r="AA1834" s="22"/>
    </row>
    <row r="1835" spans="20:27" ht="16.5" customHeight="1">
      <c r="T1835" s="10"/>
      <c r="U1835" s="10"/>
      <c r="V1835" s="22"/>
      <c r="W1835" s="10"/>
      <c r="X1835" s="10"/>
      <c r="Y1835" s="10"/>
      <c r="Z1835" s="22"/>
      <c r="AA1835" s="22"/>
    </row>
    <row r="1836" spans="20:27" ht="16.5" customHeight="1">
      <c r="T1836" s="10"/>
      <c r="U1836" s="10"/>
      <c r="V1836" s="22"/>
      <c r="W1836" s="10"/>
      <c r="X1836" s="10"/>
      <c r="Y1836" s="10"/>
      <c r="Z1836" s="22"/>
      <c r="AA1836" s="22"/>
    </row>
    <row r="1837" spans="20:27" ht="16.5" customHeight="1">
      <c r="T1837" s="10"/>
      <c r="U1837" s="10"/>
      <c r="V1837" s="22"/>
      <c r="W1837" s="10"/>
      <c r="X1837" s="10"/>
      <c r="Y1837" s="10"/>
      <c r="Z1837" s="22"/>
      <c r="AA1837" s="22"/>
    </row>
    <row r="1838" spans="20:27" ht="16.5" customHeight="1">
      <c r="T1838" s="10"/>
      <c r="U1838" s="10"/>
      <c r="V1838" s="22"/>
      <c r="W1838" s="10"/>
      <c r="X1838" s="10"/>
      <c r="Y1838" s="10"/>
      <c r="Z1838" s="22"/>
      <c r="AA1838" s="22"/>
    </row>
    <row r="1839" spans="20:27" ht="16.5" customHeight="1">
      <c r="T1839" s="10"/>
      <c r="U1839" s="10"/>
      <c r="V1839" s="22"/>
      <c r="W1839" s="10"/>
      <c r="X1839" s="10"/>
      <c r="Y1839" s="10"/>
      <c r="Z1839" s="22"/>
      <c r="AA1839" s="22"/>
    </row>
    <row r="1840" spans="20:27" ht="16.5" customHeight="1">
      <c r="T1840" s="10"/>
      <c r="U1840" s="10"/>
      <c r="V1840" s="22"/>
      <c r="W1840" s="10"/>
      <c r="X1840" s="10"/>
      <c r="Y1840" s="10"/>
      <c r="Z1840" s="22"/>
      <c r="AA1840" s="22"/>
    </row>
    <row r="1841" spans="20:27" ht="16.5" customHeight="1">
      <c r="T1841" s="10"/>
      <c r="U1841" s="10"/>
      <c r="V1841" s="22"/>
      <c r="W1841" s="10"/>
      <c r="X1841" s="10"/>
      <c r="Y1841" s="10"/>
      <c r="Z1841" s="22"/>
      <c r="AA1841" s="22"/>
    </row>
    <row r="1842" spans="20:27" ht="16.5" customHeight="1">
      <c r="T1842" s="10"/>
      <c r="U1842" s="10"/>
      <c r="V1842" s="22"/>
      <c r="W1842" s="10"/>
      <c r="X1842" s="10"/>
      <c r="Y1842" s="10"/>
      <c r="Z1842" s="22"/>
      <c r="AA1842" s="22"/>
    </row>
    <row r="1843" spans="20:27" ht="16.5" customHeight="1">
      <c r="T1843" s="10"/>
      <c r="U1843" s="10"/>
      <c r="V1843" s="22"/>
      <c r="W1843" s="10"/>
      <c r="X1843" s="10"/>
      <c r="Y1843" s="10"/>
      <c r="Z1843" s="22"/>
      <c r="AA1843" s="22"/>
    </row>
    <row r="1844" spans="20:27" ht="16.5" customHeight="1">
      <c r="T1844" s="10"/>
      <c r="U1844" s="10"/>
      <c r="V1844" s="22"/>
      <c r="W1844" s="10"/>
      <c r="X1844" s="10"/>
      <c r="Y1844" s="10"/>
      <c r="Z1844" s="22"/>
      <c r="AA1844" s="22"/>
    </row>
    <row r="1845" spans="20:27" ht="16.5" customHeight="1">
      <c r="T1845" s="10"/>
      <c r="U1845" s="10"/>
      <c r="V1845" s="22"/>
      <c r="W1845" s="10"/>
      <c r="X1845" s="10"/>
      <c r="Y1845" s="10"/>
      <c r="Z1845" s="22"/>
      <c r="AA1845" s="22"/>
    </row>
    <row r="1846" spans="20:27" ht="16.5" customHeight="1">
      <c r="T1846" s="10"/>
      <c r="U1846" s="10"/>
      <c r="V1846" s="22"/>
      <c r="W1846" s="10"/>
      <c r="X1846" s="10"/>
      <c r="Y1846" s="10"/>
      <c r="Z1846" s="22"/>
      <c r="AA1846" s="22"/>
    </row>
    <row r="1847" spans="20:27" ht="16.5" customHeight="1">
      <c r="T1847" s="10"/>
      <c r="U1847" s="10"/>
      <c r="V1847" s="22"/>
      <c r="W1847" s="10"/>
      <c r="X1847" s="10"/>
      <c r="Y1847" s="10"/>
      <c r="Z1847" s="22"/>
      <c r="AA1847" s="22"/>
    </row>
    <row r="1848" spans="20:27" ht="16.5" customHeight="1">
      <c r="T1848" s="10"/>
      <c r="U1848" s="10"/>
      <c r="V1848" s="22"/>
      <c r="W1848" s="10"/>
      <c r="X1848" s="10"/>
      <c r="Y1848" s="10"/>
      <c r="Z1848" s="22"/>
      <c r="AA1848" s="22"/>
    </row>
    <row r="1849" spans="20:27" ht="16.5" customHeight="1">
      <c r="T1849" s="10"/>
      <c r="U1849" s="10"/>
      <c r="V1849" s="22"/>
      <c r="W1849" s="10"/>
      <c r="X1849" s="10"/>
      <c r="Y1849" s="10"/>
      <c r="Z1849" s="22"/>
      <c r="AA1849" s="22"/>
    </row>
    <row r="1850" spans="20:27" ht="16.5" customHeight="1">
      <c r="T1850" s="10"/>
      <c r="U1850" s="10"/>
      <c r="V1850" s="22"/>
      <c r="W1850" s="10"/>
      <c r="X1850" s="10"/>
      <c r="Y1850" s="10"/>
      <c r="Z1850" s="22"/>
      <c r="AA1850" s="22"/>
    </row>
    <row r="1851" spans="20:27" ht="16.5" customHeight="1">
      <c r="T1851" s="10"/>
      <c r="U1851" s="10"/>
      <c r="V1851" s="22"/>
      <c r="W1851" s="10"/>
      <c r="X1851" s="10"/>
      <c r="Y1851" s="10"/>
      <c r="Z1851" s="22"/>
      <c r="AA1851" s="22"/>
    </row>
    <row r="1852" spans="20:27" ht="16.5" customHeight="1">
      <c r="T1852" s="10"/>
      <c r="U1852" s="10"/>
      <c r="V1852" s="22"/>
      <c r="W1852" s="10"/>
      <c r="X1852" s="10"/>
      <c r="Y1852" s="10"/>
      <c r="Z1852" s="22"/>
      <c r="AA1852" s="22"/>
    </row>
    <row r="1853" spans="20:27" ht="16.5" customHeight="1">
      <c r="T1853" s="10"/>
      <c r="U1853" s="10"/>
      <c r="V1853" s="22"/>
      <c r="W1853" s="10"/>
      <c r="X1853" s="10"/>
      <c r="Y1853" s="10"/>
      <c r="Z1853" s="22"/>
      <c r="AA1853" s="22"/>
    </row>
    <row r="1854" spans="20:27" ht="16.5" customHeight="1">
      <c r="T1854" s="10"/>
      <c r="U1854" s="10"/>
      <c r="V1854" s="22"/>
      <c r="W1854" s="10"/>
      <c r="X1854" s="10"/>
      <c r="Y1854" s="10"/>
      <c r="Z1854" s="22"/>
      <c r="AA1854" s="22"/>
    </row>
    <row r="1855" spans="20:27" ht="16.5" customHeight="1">
      <c r="T1855" s="10"/>
      <c r="U1855" s="10"/>
      <c r="V1855" s="22"/>
      <c r="W1855" s="10"/>
      <c r="X1855" s="10"/>
      <c r="Y1855" s="10"/>
      <c r="Z1855" s="22"/>
      <c r="AA1855" s="22"/>
    </row>
    <row r="1856" spans="20:27" ht="16.5" customHeight="1">
      <c r="T1856" s="10"/>
      <c r="U1856" s="10"/>
      <c r="V1856" s="22"/>
      <c r="W1856" s="10"/>
      <c r="X1856" s="10"/>
      <c r="Y1856" s="10"/>
      <c r="Z1856" s="22"/>
      <c r="AA1856" s="22"/>
    </row>
    <row r="1857" spans="20:27" ht="16.5" customHeight="1">
      <c r="T1857" s="10"/>
      <c r="U1857" s="10"/>
      <c r="V1857" s="22"/>
      <c r="W1857" s="10"/>
      <c r="X1857" s="10"/>
      <c r="Y1857" s="10"/>
      <c r="Z1857" s="22"/>
      <c r="AA1857" s="22"/>
    </row>
    <row r="1858" spans="20:27" ht="16.5" customHeight="1">
      <c r="T1858" s="10"/>
      <c r="U1858" s="10"/>
      <c r="V1858" s="22"/>
      <c r="W1858" s="10"/>
      <c r="X1858" s="10"/>
      <c r="Y1858" s="10"/>
      <c r="Z1858" s="22"/>
      <c r="AA1858" s="22"/>
    </row>
    <row r="1859" spans="20:27" ht="16.5" customHeight="1">
      <c r="T1859" s="10"/>
      <c r="U1859" s="10"/>
      <c r="V1859" s="22"/>
      <c r="W1859" s="10"/>
      <c r="X1859" s="10"/>
      <c r="Y1859" s="10"/>
      <c r="Z1859" s="22"/>
      <c r="AA1859" s="22"/>
    </row>
    <row r="1860" spans="20:27" ht="16.5" customHeight="1">
      <c r="T1860" s="10"/>
      <c r="U1860" s="10"/>
      <c r="V1860" s="22"/>
      <c r="W1860" s="10"/>
      <c r="X1860" s="10"/>
      <c r="Y1860" s="10"/>
      <c r="Z1860" s="22"/>
      <c r="AA1860" s="22"/>
    </row>
    <row r="1861" spans="20:27" ht="16.5" customHeight="1">
      <c r="T1861" s="10"/>
      <c r="U1861" s="10"/>
      <c r="V1861" s="22"/>
      <c r="W1861" s="10"/>
      <c r="X1861" s="10"/>
      <c r="Y1861" s="10"/>
      <c r="Z1861" s="22"/>
      <c r="AA1861" s="22"/>
    </row>
    <row r="1862" spans="20:27" ht="16.5" customHeight="1">
      <c r="T1862" s="10"/>
      <c r="U1862" s="10"/>
      <c r="V1862" s="22"/>
      <c r="W1862" s="10"/>
      <c r="X1862" s="10"/>
      <c r="Y1862" s="10"/>
      <c r="Z1862" s="22"/>
      <c r="AA1862" s="22"/>
    </row>
    <row r="1863" spans="20:27" ht="16.5" customHeight="1">
      <c r="T1863" s="10"/>
      <c r="U1863" s="10"/>
      <c r="V1863" s="22"/>
      <c r="W1863" s="10"/>
      <c r="X1863" s="10"/>
      <c r="Y1863" s="10"/>
      <c r="Z1863" s="22"/>
      <c r="AA1863" s="22"/>
    </row>
    <row r="1864" spans="20:27" ht="16.5" customHeight="1">
      <c r="T1864" s="10"/>
      <c r="U1864" s="10"/>
      <c r="V1864" s="22"/>
      <c r="W1864" s="10"/>
      <c r="X1864" s="10"/>
      <c r="Y1864" s="10"/>
      <c r="Z1864" s="22"/>
      <c r="AA1864" s="22"/>
    </row>
    <row r="1865" spans="20:27" ht="16.5" customHeight="1">
      <c r="T1865" s="10"/>
      <c r="U1865" s="10"/>
      <c r="V1865" s="22"/>
      <c r="W1865" s="10"/>
      <c r="X1865" s="10"/>
      <c r="Y1865" s="10"/>
      <c r="Z1865" s="22"/>
      <c r="AA1865" s="22"/>
    </row>
    <row r="1866" spans="20:27" ht="16.5" customHeight="1">
      <c r="T1866" s="10"/>
      <c r="U1866" s="10"/>
      <c r="V1866" s="22"/>
      <c r="W1866" s="10"/>
      <c r="X1866" s="10"/>
      <c r="Y1866" s="10"/>
      <c r="Z1866" s="22"/>
      <c r="AA1866" s="22"/>
    </row>
    <row r="1867" spans="20:27" ht="16.5" customHeight="1">
      <c r="T1867" s="10"/>
      <c r="U1867" s="10"/>
      <c r="V1867" s="22"/>
      <c r="W1867" s="10"/>
      <c r="X1867" s="10"/>
      <c r="Y1867" s="10"/>
      <c r="Z1867" s="22"/>
      <c r="AA1867" s="22"/>
    </row>
    <row r="1868" spans="20:27" ht="16.5" customHeight="1">
      <c r="T1868" s="10"/>
      <c r="U1868" s="10"/>
      <c r="V1868" s="22"/>
      <c r="W1868" s="10"/>
      <c r="X1868" s="10"/>
      <c r="Y1868" s="10"/>
      <c r="Z1868" s="22"/>
      <c r="AA1868" s="22"/>
    </row>
    <row r="1869" spans="20:27" ht="16.5" customHeight="1">
      <c r="T1869" s="10"/>
      <c r="U1869" s="10"/>
      <c r="V1869" s="22"/>
      <c r="W1869" s="10"/>
      <c r="X1869" s="10"/>
      <c r="Y1869" s="10"/>
      <c r="Z1869" s="22"/>
      <c r="AA1869" s="22"/>
    </row>
    <row r="1870" spans="20:27" ht="16.5" customHeight="1">
      <c r="T1870" s="10"/>
      <c r="U1870" s="10"/>
      <c r="V1870" s="22"/>
      <c r="W1870" s="10"/>
      <c r="X1870" s="10"/>
      <c r="Y1870" s="10"/>
      <c r="Z1870" s="22"/>
      <c r="AA1870" s="22"/>
    </row>
    <row r="1871" spans="20:27" ht="16.5" customHeight="1">
      <c r="T1871" s="10"/>
      <c r="U1871" s="10"/>
      <c r="V1871" s="22"/>
      <c r="W1871" s="10"/>
      <c r="X1871" s="10"/>
      <c r="Y1871" s="10"/>
      <c r="Z1871" s="22"/>
      <c r="AA1871" s="22"/>
    </row>
    <row r="1872" spans="20:27" ht="16.5" customHeight="1">
      <c r="T1872" s="10"/>
      <c r="U1872" s="10"/>
      <c r="V1872" s="22"/>
      <c r="W1872" s="10"/>
      <c r="X1872" s="10"/>
      <c r="Y1872" s="10"/>
      <c r="Z1872" s="22"/>
      <c r="AA1872" s="22"/>
    </row>
    <row r="1873" spans="20:27" ht="16.5" customHeight="1">
      <c r="T1873" s="10"/>
      <c r="U1873" s="10"/>
      <c r="V1873" s="22"/>
      <c r="W1873" s="10"/>
      <c r="X1873" s="10"/>
      <c r="Y1873" s="10"/>
      <c r="Z1873" s="22"/>
      <c r="AA1873" s="22"/>
    </row>
    <row r="1874" spans="20:27" ht="16.5" customHeight="1">
      <c r="T1874" s="10"/>
      <c r="U1874" s="10"/>
      <c r="V1874" s="22"/>
      <c r="W1874" s="10"/>
      <c r="X1874" s="10"/>
      <c r="Y1874" s="10"/>
      <c r="Z1874" s="22"/>
      <c r="AA1874" s="22"/>
    </row>
    <row r="1875" spans="20:27" ht="16.5" customHeight="1">
      <c r="T1875" s="10"/>
      <c r="U1875" s="10"/>
      <c r="V1875" s="22"/>
      <c r="W1875" s="10"/>
      <c r="X1875" s="10"/>
      <c r="Y1875" s="10"/>
      <c r="Z1875" s="22"/>
      <c r="AA1875" s="22"/>
    </row>
    <row r="1876" spans="20:27" ht="16.5" customHeight="1">
      <c r="T1876" s="10"/>
      <c r="U1876" s="10"/>
      <c r="V1876" s="22"/>
      <c r="W1876" s="10"/>
      <c r="X1876" s="10"/>
      <c r="Y1876" s="10"/>
      <c r="Z1876" s="22"/>
      <c r="AA1876" s="22"/>
    </row>
    <row r="1877" spans="20:27" ht="16.5" customHeight="1">
      <c r="T1877" s="10"/>
      <c r="U1877" s="10"/>
      <c r="V1877" s="22"/>
      <c r="W1877" s="10"/>
      <c r="X1877" s="10"/>
      <c r="Y1877" s="10"/>
      <c r="Z1877" s="22"/>
      <c r="AA1877" s="22"/>
    </row>
    <row r="1878" spans="20:27" ht="16.5" customHeight="1">
      <c r="T1878" s="10"/>
      <c r="U1878" s="10"/>
      <c r="V1878" s="22"/>
      <c r="W1878" s="10"/>
      <c r="X1878" s="10"/>
      <c r="Y1878" s="10"/>
      <c r="Z1878" s="22"/>
      <c r="AA1878" s="22"/>
    </row>
    <row r="1879" spans="20:27" ht="16.5" customHeight="1">
      <c r="T1879" s="10"/>
      <c r="U1879" s="10"/>
      <c r="V1879" s="22"/>
      <c r="W1879" s="10"/>
      <c r="X1879" s="10"/>
      <c r="Y1879" s="10"/>
      <c r="Z1879" s="22"/>
      <c r="AA1879" s="22"/>
    </row>
    <row r="1880" spans="20:27" ht="16.5" customHeight="1">
      <c r="T1880" s="10"/>
      <c r="U1880" s="10"/>
      <c r="V1880" s="22"/>
      <c r="W1880" s="10"/>
      <c r="X1880" s="10"/>
      <c r="Y1880" s="10"/>
      <c r="Z1880" s="22"/>
      <c r="AA1880" s="22"/>
    </row>
    <row r="1881" spans="20:27" ht="16.5" customHeight="1">
      <c r="T1881" s="10"/>
      <c r="U1881" s="10"/>
      <c r="V1881" s="22"/>
      <c r="W1881" s="10"/>
      <c r="X1881" s="10"/>
      <c r="Y1881" s="10"/>
      <c r="Z1881" s="22"/>
      <c r="AA1881" s="22"/>
    </row>
    <row r="1882" spans="20:27" ht="16.5" customHeight="1">
      <c r="T1882" s="10"/>
      <c r="U1882" s="10"/>
      <c r="V1882" s="22"/>
      <c r="W1882" s="10"/>
      <c r="X1882" s="10"/>
      <c r="Y1882" s="10"/>
      <c r="Z1882" s="22"/>
      <c r="AA1882" s="22"/>
    </row>
    <row r="1883" spans="20:27" ht="16.5" customHeight="1">
      <c r="T1883" s="10"/>
      <c r="U1883" s="10"/>
      <c r="V1883" s="22"/>
      <c r="W1883" s="10"/>
      <c r="X1883" s="10"/>
      <c r="Y1883" s="10"/>
      <c r="Z1883" s="22"/>
      <c r="AA1883" s="22"/>
    </row>
    <row r="1884" spans="20:27" ht="16.5" customHeight="1">
      <c r="T1884" s="10"/>
      <c r="U1884" s="10"/>
      <c r="V1884" s="22"/>
      <c r="W1884" s="10"/>
      <c r="X1884" s="10"/>
      <c r="Y1884" s="10"/>
      <c r="Z1884" s="22"/>
      <c r="AA1884" s="22"/>
    </row>
    <row r="1885" spans="20:27" ht="16.5" customHeight="1">
      <c r="T1885" s="10"/>
      <c r="U1885" s="10"/>
      <c r="V1885" s="22"/>
      <c r="W1885" s="10"/>
      <c r="X1885" s="10"/>
      <c r="Y1885" s="10"/>
      <c r="Z1885" s="22"/>
      <c r="AA1885" s="22"/>
    </row>
    <row r="1886" spans="20:27" ht="16.5" customHeight="1">
      <c r="T1886" s="10"/>
      <c r="U1886" s="10"/>
      <c r="V1886" s="22"/>
      <c r="W1886" s="10"/>
      <c r="X1886" s="10"/>
      <c r="Y1886" s="10"/>
      <c r="Z1886" s="22"/>
      <c r="AA1886" s="22"/>
    </row>
    <row r="1887" spans="20:27" ht="16.5" customHeight="1">
      <c r="T1887" s="10"/>
      <c r="U1887" s="10"/>
      <c r="V1887" s="22"/>
      <c r="W1887" s="10"/>
      <c r="X1887" s="10"/>
      <c r="Y1887" s="10"/>
      <c r="Z1887" s="22"/>
      <c r="AA1887" s="22"/>
    </row>
    <row r="1888" spans="20:27" ht="16.5" customHeight="1">
      <c r="T1888" s="10"/>
      <c r="U1888" s="10"/>
      <c r="V1888" s="22"/>
      <c r="W1888" s="10"/>
      <c r="X1888" s="10"/>
      <c r="Y1888" s="10"/>
      <c r="Z1888" s="22"/>
      <c r="AA1888" s="22"/>
    </row>
    <row r="1889" spans="20:27" ht="16.5" customHeight="1">
      <c r="T1889" s="10"/>
      <c r="U1889" s="10"/>
      <c r="V1889" s="22"/>
      <c r="W1889" s="10"/>
      <c r="X1889" s="10"/>
      <c r="Y1889" s="10"/>
      <c r="Z1889" s="22"/>
      <c r="AA1889" s="22"/>
    </row>
    <row r="1890" spans="20:27" ht="16.5" customHeight="1">
      <c r="T1890" s="10"/>
      <c r="U1890" s="10"/>
      <c r="V1890" s="22"/>
      <c r="W1890" s="10"/>
      <c r="X1890" s="10"/>
      <c r="Y1890" s="10"/>
      <c r="Z1890" s="22"/>
      <c r="AA1890" s="22"/>
    </row>
    <row r="1891" spans="20:27" ht="16.5" customHeight="1">
      <c r="T1891" s="10"/>
      <c r="U1891" s="10"/>
      <c r="V1891" s="22"/>
      <c r="W1891" s="10"/>
      <c r="X1891" s="10"/>
      <c r="Y1891" s="10"/>
      <c r="Z1891" s="22"/>
      <c r="AA1891" s="22"/>
    </row>
    <row r="1892" spans="20:27" ht="16.5" customHeight="1">
      <c r="T1892" s="10"/>
      <c r="U1892" s="10"/>
      <c r="V1892" s="22"/>
      <c r="W1892" s="10"/>
      <c r="X1892" s="10"/>
      <c r="Y1892" s="10"/>
      <c r="Z1892" s="22"/>
      <c r="AA1892" s="22"/>
    </row>
    <row r="1893" spans="20:27" ht="16.5" customHeight="1">
      <c r="T1893" s="10"/>
      <c r="U1893" s="10"/>
      <c r="V1893" s="22"/>
      <c r="W1893" s="10"/>
      <c r="X1893" s="10"/>
      <c r="Y1893" s="10"/>
      <c r="Z1893" s="22"/>
      <c r="AA1893" s="22"/>
    </row>
    <row r="1894" spans="20:27" ht="16.5" customHeight="1">
      <c r="T1894" s="10"/>
      <c r="U1894" s="10"/>
      <c r="V1894" s="22"/>
      <c r="W1894" s="10"/>
      <c r="X1894" s="10"/>
      <c r="Y1894" s="10"/>
      <c r="Z1894" s="22"/>
      <c r="AA1894" s="22"/>
    </row>
    <row r="1895" spans="20:27" ht="16.5" customHeight="1">
      <c r="T1895" s="10"/>
      <c r="U1895" s="10"/>
      <c r="V1895" s="22"/>
      <c r="W1895" s="10"/>
      <c r="X1895" s="10"/>
      <c r="Y1895" s="10"/>
      <c r="Z1895" s="22"/>
      <c r="AA1895" s="22"/>
    </row>
    <row r="1896" spans="20:27" ht="16.5" customHeight="1">
      <c r="T1896" s="10"/>
      <c r="U1896" s="10"/>
      <c r="V1896" s="22"/>
      <c r="W1896" s="10"/>
      <c r="X1896" s="10"/>
      <c r="Y1896" s="10"/>
      <c r="Z1896" s="22"/>
      <c r="AA1896" s="22"/>
    </row>
    <row r="1897" spans="20:27" ht="16.5" customHeight="1">
      <c r="T1897" s="10"/>
      <c r="U1897" s="10"/>
      <c r="V1897" s="22"/>
      <c r="W1897" s="10"/>
      <c r="X1897" s="10"/>
      <c r="Y1897" s="10"/>
      <c r="Z1897" s="22"/>
      <c r="AA1897" s="22"/>
    </row>
    <row r="1898" spans="20:27" ht="16.5" customHeight="1">
      <c r="T1898" s="10"/>
      <c r="U1898" s="10"/>
      <c r="V1898" s="22"/>
      <c r="W1898" s="10"/>
      <c r="X1898" s="10"/>
      <c r="Y1898" s="10"/>
      <c r="Z1898" s="22"/>
      <c r="AA1898" s="22"/>
    </row>
    <row r="1899" spans="20:27" ht="16.5" customHeight="1">
      <c r="T1899" s="10"/>
      <c r="U1899" s="10"/>
      <c r="V1899" s="22"/>
      <c r="W1899" s="10"/>
      <c r="X1899" s="10"/>
      <c r="Y1899" s="10"/>
      <c r="Z1899" s="22"/>
      <c r="AA1899" s="22"/>
    </row>
    <row r="1900" spans="20:27" ht="16.5" customHeight="1">
      <c r="T1900" s="10"/>
      <c r="U1900" s="10"/>
      <c r="V1900" s="22"/>
      <c r="W1900" s="10"/>
      <c r="X1900" s="10"/>
      <c r="Y1900" s="10"/>
      <c r="Z1900" s="22"/>
      <c r="AA1900" s="22"/>
    </row>
    <row r="1901" spans="20:27" ht="16.5" customHeight="1">
      <c r="T1901" s="10"/>
      <c r="U1901" s="10"/>
      <c r="V1901" s="22"/>
      <c r="W1901" s="10"/>
      <c r="X1901" s="10"/>
      <c r="Y1901" s="10"/>
      <c r="Z1901" s="22"/>
      <c r="AA1901" s="22"/>
    </row>
    <row r="1902" spans="20:27" ht="16.5" customHeight="1">
      <c r="T1902" s="10"/>
      <c r="U1902" s="10"/>
      <c r="V1902" s="22"/>
      <c r="W1902" s="10"/>
      <c r="X1902" s="10"/>
      <c r="Y1902" s="10"/>
      <c r="Z1902" s="22"/>
      <c r="AA1902" s="22"/>
    </row>
    <row r="1903" spans="20:27" ht="16.5" customHeight="1">
      <c r="T1903" s="10"/>
      <c r="U1903" s="10"/>
      <c r="V1903" s="22"/>
      <c r="W1903" s="10"/>
      <c r="X1903" s="10"/>
      <c r="Y1903" s="10"/>
      <c r="Z1903" s="22"/>
      <c r="AA1903" s="22"/>
    </row>
    <row r="1904" spans="20:27" ht="16.5" customHeight="1">
      <c r="T1904" s="10"/>
      <c r="U1904" s="10"/>
      <c r="V1904" s="22"/>
      <c r="W1904" s="10"/>
      <c r="X1904" s="10"/>
      <c r="Y1904" s="10"/>
      <c r="Z1904" s="22"/>
      <c r="AA1904" s="22"/>
    </row>
    <row r="1905" spans="20:27" ht="16.5" customHeight="1">
      <c r="T1905" s="10"/>
      <c r="U1905" s="10"/>
      <c r="V1905" s="22"/>
      <c r="W1905" s="10"/>
      <c r="X1905" s="10"/>
      <c r="Y1905" s="10"/>
      <c r="Z1905" s="22"/>
      <c r="AA1905" s="22"/>
    </row>
    <row r="1906" spans="20:27" ht="16.5" customHeight="1">
      <c r="T1906" s="10"/>
      <c r="U1906" s="10"/>
      <c r="V1906" s="22"/>
      <c r="W1906" s="10"/>
      <c r="X1906" s="10"/>
      <c r="Y1906" s="10"/>
      <c r="Z1906" s="22"/>
      <c r="AA1906" s="22"/>
    </row>
    <row r="1907" spans="20:27" ht="16.5" customHeight="1">
      <c r="T1907" s="10"/>
      <c r="U1907" s="10"/>
      <c r="V1907" s="22"/>
      <c r="W1907" s="10"/>
      <c r="X1907" s="10"/>
      <c r="Y1907" s="10"/>
      <c r="Z1907" s="22"/>
      <c r="AA1907" s="22"/>
    </row>
    <row r="1908" spans="20:27" ht="16.5" customHeight="1">
      <c r="T1908" s="10"/>
      <c r="U1908" s="10"/>
      <c r="V1908" s="22"/>
      <c r="W1908" s="10"/>
      <c r="X1908" s="10"/>
      <c r="Y1908" s="10"/>
      <c r="Z1908" s="22"/>
      <c r="AA1908" s="22"/>
    </row>
    <row r="1909" spans="20:27" ht="16.5" customHeight="1">
      <c r="T1909" s="10"/>
      <c r="U1909" s="10"/>
      <c r="V1909" s="22"/>
      <c r="W1909" s="10"/>
      <c r="X1909" s="10"/>
      <c r="Y1909" s="10"/>
      <c r="Z1909" s="22"/>
      <c r="AA1909" s="22"/>
    </row>
    <row r="1910" spans="20:27" ht="16.5" customHeight="1">
      <c r="T1910" s="10"/>
      <c r="U1910" s="10"/>
      <c r="V1910" s="22"/>
      <c r="W1910" s="10"/>
      <c r="X1910" s="10"/>
      <c r="Y1910" s="10"/>
      <c r="Z1910" s="22"/>
      <c r="AA1910" s="22"/>
    </row>
    <row r="1911" spans="20:27" ht="16.5" customHeight="1">
      <c r="T1911" s="10"/>
      <c r="U1911" s="10"/>
      <c r="V1911" s="22"/>
      <c r="W1911" s="10"/>
      <c r="X1911" s="10"/>
      <c r="Y1911" s="10"/>
      <c r="Z1911" s="22"/>
      <c r="AA1911" s="22"/>
    </row>
    <row r="1912" spans="20:27" ht="16.5" customHeight="1">
      <c r="T1912" s="10"/>
      <c r="U1912" s="10"/>
      <c r="V1912" s="22"/>
      <c r="W1912" s="10"/>
      <c r="X1912" s="10"/>
      <c r="Y1912" s="10"/>
      <c r="Z1912" s="22"/>
      <c r="AA1912" s="22"/>
    </row>
    <row r="1913" spans="20:27" ht="16.5" customHeight="1">
      <c r="T1913" s="10"/>
      <c r="U1913" s="10"/>
      <c r="V1913" s="22"/>
      <c r="W1913" s="10"/>
      <c r="X1913" s="10"/>
      <c r="Y1913" s="10"/>
      <c r="Z1913" s="22"/>
      <c r="AA1913" s="22"/>
    </row>
    <row r="1914" spans="20:27" ht="16.5" customHeight="1">
      <c r="T1914" s="10"/>
      <c r="U1914" s="10"/>
      <c r="V1914" s="22"/>
      <c r="W1914" s="10"/>
      <c r="X1914" s="10"/>
      <c r="Y1914" s="10"/>
      <c r="Z1914" s="22"/>
      <c r="AA1914" s="22"/>
    </row>
    <row r="1915" spans="20:27" ht="16.5" customHeight="1">
      <c r="T1915" s="10"/>
      <c r="U1915" s="10"/>
      <c r="V1915" s="22"/>
      <c r="W1915" s="10"/>
      <c r="X1915" s="10"/>
      <c r="Y1915" s="10"/>
      <c r="Z1915" s="22"/>
      <c r="AA1915" s="22"/>
    </row>
    <row r="1916" spans="20:27" ht="16.5" customHeight="1">
      <c r="T1916" s="10"/>
      <c r="U1916" s="10"/>
      <c r="V1916" s="22"/>
      <c r="W1916" s="10"/>
      <c r="X1916" s="10"/>
      <c r="Y1916" s="10"/>
      <c r="Z1916" s="22"/>
      <c r="AA1916" s="22"/>
    </row>
    <row r="1917" spans="20:27" ht="16.5" customHeight="1">
      <c r="T1917" s="10"/>
      <c r="U1917" s="10"/>
      <c r="V1917" s="22"/>
      <c r="W1917" s="10"/>
      <c r="X1917" s="10"/>
      <c r="Y1917" s="10"/>
      <c r="Z1917" s="22"/>
      <c r="AA1917" s="22"/>
    </row>
    <row r="1918" spans="20:27" ht="16.5" customHeight="1">
      <c r="T1918" s="10"/>
      <c r="U1918" s="10"/>
      <c r="V1918" s="22"/>
      <c r="W1918" s="10"/>
      <c r="X1918" s="10"/>
      <c r="Y1918" s="10"/>
      <c r="Z1918" s="22"/>
      <c r="AA1918" s="22"/>
    </row>
    <row r="1919" spans="20:27" ht="16.5" customHeight="1">
      <c r="T1919" s="10"/>
      <c r="U1919" s="10"/>
      <c r="V1919" s="22"/>
      <c r="W1919" s="10"/>
      <c r="X1919" s="10"/>
      <c r="Y1919" s="10"/>
      <c r="Z1919" s="22"/>
      <c r="AA1919" s="22"/>
    </row>
    <row r="1920" spans="20:27" ht="16.5" customHeight="1">
      <c r="T1920" s="10"/>
      <c r="U1920" s="10"/>
      <c r="V1920" s="22"/>
      <c r="W1920" s="10"/>
      <c r="X1920" s="10"/>
      <c r="Y1920" s="10"/>
      <c r="Z1920" s="22"/>
      <c r="AA1920" s="22"/>
    </row>
    <row r="1921" spans="20:27" ht="16.5" customHeight="1">
      <c r="T1921" s="10"/>
      <c r="U1921" s="10"/>
      <c r="V1921" s="22"/>
      <c r="W1921" s="10"/>
      <c r="X1921" s="10"/>
      <c r="Y1921" s="10"/>
      <c r="Z1921" s="22"/>
      <c r="AA1921" s="22"/>
    </row>
    <row r="1922" spans="20:27" ht="16.5" customHeight="1">
      <c r="T1922" s="10"/>
      <c r="U1922" s="10"/>
      <c r="V1922" s="22"/>
      <c r="W1922" s="10"/>
      <c r="X1922" s="10"/>
      <c r="Y1922" s="10"/>
      <c r="Z1922" s="22"/>
      <c r="AA1922" s="22"/>
    </row>
    <row r="1923" spans="20:27" ht="16.5" customHeight="1">
      <c r="T1923" s="10"/>
      <c r="U1923" s="10"/>
      <c r="V1923" s="22"/>
      <c r="W1923" s="10"/>
      <c r="X1923" s="10"/>
      <c r="Y1923" s="10"/>
      <c r="Z1923" s="22"/>
      <c r="AA1923" s="22"/>
    </row>
    <row r="1924" spans="20:27" ht="16.5" customHeight="1">
      <c r="T1924" s="10"/>
      <c r="U1924" s="10"/>
      <c r="V1924" s="22"/>
      <c r="W1924" s="10"/>
      <c r="X1924" s="10"/>
      <c r="Y1924" s="10"/>
      <c r="Z1924" s="22"/>
      <c r="AA1924" s="22"/>
    </row>
    <row r="1925" spans="20:27" ht="16.5" customHeight="1">
      <c r="T1925" s="10"/>
      <c r="U1925" s="10"/>
      <c r="V1925" s="22"/>
      <c r="W1925" s="10"/>
      <c r="X1925" s="10"/>
      <c r="Y1925" s="10"/>
      <c r="Z1925" s="22"/>
      <c r="AA1925" s="22"/>
    </row>
    <row r="1926" spans="20:27" ht="16.5" customHeight="1">
      <c r="T1926" s="10"/>
      <c r="U1926" s="10"/>
      <c r="V1926" s="22"/>
      <c r="W1926" s="10"/>
      <c r="X1926" s="10"/>
      <c r="Y1926" s="10"/>
      <c r="Z1926" s="22"/>
      <c r="AA1926" s="22"/>
    </row>
    <row r="1927" spans="20:27" ht="16.5" customHeight="1">
      <c r="T1927" s="10"/>
      <c r="U1927" s="10"/>
      <c r="V1927" s="22"/>
      <c r="W1927" s="10"/>
      <c r="X1927" s="10"/>
      <c r="Y1927" s="10"/>
      <c r="Z1927" s="22"/>
      <c r="AA1927" s="22"/>
    </row>
    <row r="1928" spans="20:27" ht="16.5" customHeight="1">
      <c r="T1928" s="10"/>
      <c r="U1928" s="10"/>
      <c r="V1928" s="22"/>
      <c r="W1928" s="10"/>
      <c r="X1928" s="10"/>
      <c r="Y1928" s="10"/>
      <c r="Z1928" s="22"/>
      <c r="AA1928" s="22"/>
    </row>
    <row r="1929" spans="20:27" ht="16.5" customHeight="1">
      <c r="T1929" s="10"/>
      <c r="U1929" s="10"/>
      <c r="V1929" s="22"/>
      <c r="W1929" s="10"/>
      <c r="X1929" s="10"/>
      <c r="Y1929" s="10"/>
      <c r="Z1929" s="22"/>
      <c r="AA1929" s="22"/>
    </row>
    <row r="1930" spans="20:27" ht="16.5" customHeight="1">
      <c r="T1930" s="10"/>
      <c r="U1930" s="10"/>
      <c r="V1930" s="22"/>
      <c r="W1930" s="10"/>
      <c r="X1930" s="10"/>
      <c r="Y1930" s="10"/>
      <c r="Z1930" s="22"/>
      <c r="AA1930" s="22"/>
    </row>
    <row r="1931" spans="20:27" ht="16.5" customHeight="1">
      <c r="T1931" s="10"/>
      <c r="U1931" s="10"/>
      <c r="V1931" s="22"/>
      <c r="W1931" s="10"/>
      <c r="X1931" s="10"/>
      <c r="Y1931" s="10"/>
      <c r="Z1931" s="22"/>
      <c r="AA1931" s="22"/>
    </row>
  </sheetData>
  <autoFilter ref="A2:DJ1090" xr:uid="{00000000-0009-0000-0000-000000000000}"/>
  <mergeCells count="6">
    <mergeCell ref="CS1:DD1"/>
    <mergeCell ref="AL1:AV1"/>
    <mergeCell ref="A1:J1"/>
    <mergeCell ref="AB1:AK1"/>
    <mergeCell ref="AW1:CR1"/>
    <mergeCell ref="K1:AA1"/>
  </mergeCells>
  <conditionalFormatting sqref="AB196 AW3:BM1048576 AB3:AC195 AB197:AC886">
    <cfRule type="cellIs" dxfId="4" priority="11" operator="greaterThan">
      <formula>0</formula>
    </cfRule>
  </conditionalFormatting>
  <conditionalFormatting sqref="CO1:CO1048576">
    <cfRule type="cellIs" dxfId="3" priority="10" operator="equal">
      <formula>0</formula>
    </cfRule>
  </conditionalFormatting>
  <conditionalFormatting sqref="AB192:AC193">
    <cfRule type="cellIs" dxfId="2" priority="4" operator="lessThan">
      <formula>0</formula>
    </cfRule>
  </conditionalFormatting>
  <conditionalFormatting sqref="CR400">
    <cfRule type="cellIs" dxfId="1" priority="2" operator="greaterThan">
      <formula>0</formula>
    </cfRule>
  </conditionalFormatting>
  <conditionalFormatting sqref="BY86">
    <cfRule type="cellIs" dxfId="0" priority="1" operator="equal">
      <formula>0</formula>
    </cfRule>
  </conditionalFormatting>
  <dataValidations disablePrompts="1" count="3">
    <dataValidation type="list" allowBlank="1" showInputMessage="1" showErrorMessage="1" sqref="G540 G456 G418 G421 G443 G445 G430:G432 G434:G437 G511 G517 G523 G530 G526 G548:G886 G423 G3:G318" xr:uid="{00000000-0002-0000-0000-000000000000}">
      <formula1>tipo</formula1>
    </dataValidation>
    <dataValidation type="list" allowBlank="1" showInputMessage="1" showErrorMessage="1" sqref="H530:H531 H418 H421 H443 H445 H430:H432 H434:H437 H511 H517 H523 H548:H886 H423 H526 H3:H318" xr:uid="{00000000-0002-0000-0000-000001000000}">
      <formula1>modal</formula1>
    </dataValidation>
    <dataValidation type="list" allowBlank="1" showInputMessage="1" showErrorMessage="1" sqref="I434:I886 I3:I432" xr:uid="{00000000-0002-0000-0000-000002000000}">
      <formula1>procedimiento</formula1>
    </dataValidation>
  </dataValidations>
  <hyperlinks>
    <hyperlink ref="E474" r:id="rId1" xr:uid="{00000000-0004-0000-0000-000000000000}"/>
    <hyperlink ref="E443" r:id="rId2" xr:uid="{00000000-0004-0000-0000-000001000000}"/>
    <hyperlink ref="E430" r:id="rId3" xr:uid="{00000000-0004-0000-0000-000002000000}"/>
    <hyperlink ref="E431" r:id="rId4" xr:uid="{00000000-0004-0000-0000-000003000000}"/>
    <hyperlink ref="E432" r:id="rId5" xr:uid="{00000000-0004-0000-0000-000004000000}"/>
    <hyperlink ref="E434" r:id="rId6" xr:uid="{00000000-0004-0000-0000-000005000000}"/>
    <hyperlink ref="E435" r:id="rId7" xr:uid="{00000000-0004-0000-0000-000006000000}"/>
    <hyperlink ref="E436" r:id="rId8" xr:uid="{00000000-0004-0000-0000-000007000000}"/>
    <hyperlink ref="E437" r:id="rId9" xr:uid="{00000000-0004-0000-0000-000008000000}"/>
    <hyperlink ref="E511" r:id="rId10" xr:uid="{00000000-0004-0000-0000-000009000000}"/>
    <hyperlink ref="E517" r:id="rId11" xr:uid="{00000000-0004-0000-0000-00000A000000}"/>
    <hyperlink ref="E531" r:id="rId12" xr:uid="{00000000-0004-0000-0000-00000B000000}"/>
    <hyperlink ref="E532" r:id="rId13" xr:uid="{00000000-0004-0000-0000-00000C000000}"/>
    <hyperlink ref="E534" r:id="rId14" xr:uid="{00000000-0004-0000-0000-00000D000000}"/>
    <hyperlink ref="E32" r:id="rId15" xr:uid="{00000000-0004-0000-0000-00000E000000}"/>
    <hyperlink ref="E125" r:id="rId16" xr:uid="{00000000-0004-0000-0000-00000F000000}"/>
    <hyperlink ref="E126" r:id="rId17" xr:uid="{00000000-0004-0000-0000-000010000000}"/>
    <hyperlink ref="E110" r:id="rId18" xr:uid="{00000000-0004-0000-0000-000011000000}"/>
    <hyperlink ref="E130" r:id="rId19" xr:uid="{00000000-0004-0000-0000-000012000000}"/>
    <hyperlink ref="E131" r:id="rId20" xr:uid="{00000000-0004-0000-0000-000013000000}"/>
    <hyperlink ref="E132" r:id="rId21" xr:uid="{00000000-0004-0000-0000-000014000000}"/>
    <hyperlink ref="E133" r:id="rId22" xr:uid="{00000000-0004-0000-0000-000015000000}"/>
    <hyperlink ref="E134" r:id="rId23" xr:uid="{00000000-0004-0000-0000-000016000000}"/>
    <hyperlink ref="E135" r:id="rId24" xr:uid="{00000000-0004-0000-0000-000017000000}"/>
    <hyperlink ref="E136" r:id="rId25" xr:uid="{00000000-0004-0000-0000-000018000000}"/>
    <hyperlink ref="E137" r:id="rId26" xr:uid="{00000000-0004-0000-0000-000019000000}"/>
    <hyperlink ref="E138" r:id="rId27" xr:uid="{00000000-0004-0000-0000-00001A000000}"/>
    <hyperlink ref="E139" r:id="rId28" xr:uid="{00000000-0004-0000-0000-00001B000000}"/>
    <hyperlink ref="E140" r:id="rId29" xr:uid="{00000000-0004-0000-0000-00001C000000}"/>
    <hyperlink ref="E141" r:id="rId30" xr:uid="{00000000-0004-0000-0000-00001D000000}"/>
    <hyperlink ref="E142" r:id="rId31" xr:uid="{00000000-0004-0000-0000-00001E000000}"/>
    <hyperlink ref="E143" r:id="rId32" xr:uid="{00000000-0004-0000-0000-00001F000000}"/>
    <hyperlink ref="E144" r:id="rId33" xr:uid="{00000000-0004-0000-0000-000020000000}"/>
    <hyperlink ref="E145" r:id="rId34" xr:uid="{00000000-0004-0000-0000-000021000000}"/>
    <hyperlink ref="E146" r:id="rId35" xr:uid="{00000000-0004-0000-0000-000022000000}"/>
    <hyperlink ref="E147" r:id="rId36" xr:uid="{00000000-0004-0000-0000-000023000000}"/>
    <hyperlink ref="E148" r:id="rId37" xr:uid="{00000000-0004-0000-0000-000024000000}"/>
    <hyperlink ref="E149" r:id="rId38" xr:uid="{00000000-0004-0000-0000-000025000000}"/>
    <hyperlink ref="E150" r:id="rId39" xr:uid="{00000000-0004-0000-0000-000026000000}"/>
    <hyperlink ref="E151" r:id="rId40" xr:uid="{00000000-0004-0000-0000-000027000000}"/>
    <hyperlink ref="E152" r:id="rId41" xr:uid="{00000000-0004-0000-0000-000028000000}"/>
    <hyperlink ref="E153" r:id="rId42" xr:uid="{00000000-0004-0000-0000-000029000000}"/>
    <hyperlink ref="E154" r:id="rId43" xr:uid="{00000000-0004-0000-0000-00002A000000}"/>
    <hyperlink ref="E155" r:id="rId44" xr:uid="{00000000-0004-0000-0000-00002B000000}"/>
    <hyperlink ref="E156" r:id="rId45" xr:uid="{00000000-0004-0000-0000-00002C000000}"/>
    <hyperlink ref="E157" r:id="rId46" xr:uid="{00000000-0004-0000-0000-00002D000000}"/>
    <hyperlink ref="E158" r:id="rId47" xr:uid="{00000000-0004-0000-0000-00002E000000}"/>
    <hyperlink ref="E159" r:id="rId48" xr:uid="{00000000-0004-0000-0000-00002F000000}"/>
    <hyperlink ref="E160" r:id="rId49" xr:uid="{00000000-0004-0000-0000-000030000000}"/>
    <hyperlink ref="E161" r:id="rId50" xr:uid="{00000000-0004-0000-0000-000031000000}"/>
    <hyperlink ref="E162" r:id="rId51" xr:uid="{00000000-0004-0000-0000-000032000000}"/>
    <hyperlink ref="E163" r:id="rId52" xr:uid="{00000000-0004-0000-0000-000033000000}"/>
    <hyperlink ref="E164" r:id="rId53" xr:uid="{00000000-0004-0000-0000-000034000000}"/>
    <hyperlink ref="E165" r:id="rId54" xr:uid="{00000000-0004-0000-0000-000035000000}"/>
    <hyperlink ref="E167" r:id="rId55" xr:uid="{00000000-0004-0000-0000-000036000000}"/>
    <hyperlink ref="E168" r:id="rId56" xr:uid="{00000000-0004-0000-0000-000037000000}"/>
    <hyperlink ref="E169" r:id="rId57" xr:uid="{00000000-0004-0000-0000-000038000000}"/>
    <hyperlink ref="E166" r:id="rId58" xr:uid="{00000000-0004-0000-0000-000039000000}"/>
    <hyperlink ref="E170" r:id="rId59" xr:uid="{00000000-0004-0000-0000-00003A000000}"/>
    <hyperlink ref="E171" r:id="rId60" xr:uid="{00000000-0004-0000-0000-00003B000000}"/>
    <hyperlink ref="E172" r:id="rId61" xr:uid="{00000000-0004-0000-0000-00003C000000}"/>
    <hyperlink ref="E173" r:id="rId62" xr:uid="{00000000-0004-0000-0000-00003D000000}"/>
    <hyperlink ref="E174" r:id="rId63" xr:uid="{00000000-0004-0000-0000-00003E000000}"/>
    <hyperlink ref="E175" r:id="rId64" xr:uid="{00000000-0004-0000-0000-00003F000000}"/>
    <hyperlink ref="E176" r:id="rId65" xr:uid="{00000000-0004-0000-0000-000040000000}"/>
    <hyperlink ref="E177" r:id="rId66" xr:uid="{00000000-0004-0000-0000-000041000000}"/>
    <hyperlink ref="E178" r:id="rId67" xr:uid="{00000000-0004-0000-0000-000042000000}"/>
    <hyperlink ref="E179" r:id="rId68" xr:uid="{00000000-0004-0000-0000-000043000000}"/>
    <hyperlink ref="E180" r:id="rId69" xr:uid="{00000000-0004-0000-0000-000044000000}"/>
    <hyperlink ref="E181" r:id="rId70" xr:uid="{00000000-0004-0000-0000-000045000000}"/>
    <hyperlink ref="E3" r:id="rId71" xr:uid="{00000000-0004-0000-0000-000046000000}"/>
    <hyperlink ref="E4" r:id="rId72" xr:uid="{00000000-0004-0000-0000-000047000000}"/>
    <hyperlink ref="E5" r:id="rId73" xr:uid="{00000000-0004-0000-0000-000048000000}"/>
    <hyperlink ref="E7" r:id="rId74" xr:uid="{00000000-0004-0000-0000-000049000000}"/>
    <hyperlink ref="E8" r:id="rId75" xr:uid="{00000000-0004-0000-0000-00004A000000}"/>
    <hyperlink ref="E9" r:id="rId76" xr:uid="{00000000-0004-0000-0000-00004B000000}"/>
    <hyperlink ref="E11" r:id="rId77" xr:uid="{00000000-0004-0000-0000-00004C000000}"/>
    <hyperlink ref="E12" r:id="rId78" xr:uid="{00000000-0004-0000-0000-00004D000000}"/>
    <hyperlink ref="E13" r:id="rId79" xr:uid="{00000000-0004-0000-0000-00004E000000}"/>
    <hyperlink ref="E14" r:id="rId80" xr:uid="{00000000-0004-0000-0000-00004F000000}"/>
    <hyperlink ref="E15" r:id="rId81" xr:uid="{00000000-0004-0000-0000-000050000000}"/>
    <hyperlink ref="E16" r:id="rId82" xr:uid="{00000000-0004-0000-0000-000051000000}"/>
    <hyperlink ref="E17" r:id="rId83" xr:uid="{00000000-0004-0000-0000-000052000000}"/>
    <hyperlink ref="E18" r:id="rId84" xr:uid="{00000000-0004-0000-0000-000053000000}"/>
    <hyperlink ref="E19" r:id="rId85" xr:uid="{00000000-0004-0000-0000-000054000000}"/>
    <hyperlink ref="E24" r:id="rId86" xr:uid="{00000000-0004-0000-0000-000055000000}"/>
    <hyperlink ref="E29" r:id="rId87" xr:uid="{00000000-0004-0000-0000-000056000000}"/>
    <hyperlink ref="E34" r:id="rId88" xr:uid="{00000000-0004-0000-0000-000057000000}"/>
    <hyperlink ref="E39" r:id="rId89" xr:uid="{00000000-0004-0000-0000-000058000000}"/>
    <hyperlink ref="E183" r:id="rId90" xr:uid="{00000000-0004-0000-0000-000059000000}"/>
    <hyperlink ref="E74" r:id="rId91" xr:uid="{00000000-0004-0000-0000-00005A000000}"/>
    <hyperlink ref="E182" r:id="rId92" xr:uid="{00000000-0004-0000-0000-00005B000000}"/>
    <hyperlink ref="E184" r:id="rId93" xr:uid="{00000000-0004-0000-0000-00005C000000}"/>
    <hyperlink ref="E185" r:id="rId94" xr:uid="{00000000-0004-0000-0000-00005D000000}"/>
    <hyperlink ref="E6" r:id="rId95" xr:uid="{00000000-0004-0000-0000-00005E000000}"/>
    <hyperlink ref="E10" r:id="rId96" xr:uid="{00000000-0004-0000-0000-00005F000000}"/>
    <hyperlink ref="E30" r:id="rId97" xr:uid="{00000000-0004-0000-0000-000060000000}"/>
    <hyperlink ref="E36" r:id="rId98" xr:uid="{00000000-0004-0000-0000-000061000000}"/>
    <hyperlink ref="E37" r:id="rId99" xr:uid="{00000000-0004-0000-0000-000062000000}"/>
    <hyperlink ref="E38" r:id="rId100" xr:uid="{00000000-0004-0000-0000-000063000000}"/>
    <hyperlink ref="E43" r:id="rId101" xr:uid="{00000000-0004-0000-0000-000064000000}"/>
    <hyperlink ref="E45" r:id="rId102" xr:uid="{00000000-0004-0000-0000-000065000000}"/>
    <hyperlink ref="E55" r:id="rId103" xr:uid="{00000000-0004-0000-0000-000066000000}"/>
    <hyperlink ref="E62" r:id="rId104" xr:uid="{00000000-0004-0000-0000-000067000000}"/>
    <hyperlink ref="E64" r:id="rId105" xr:uid="{00000000-0004-0000-0000-000068000000}"/>
    <hyperlink ref="E76" r:id="rId106" xr:uid="{00000000-0004-0000-0000-000069000000}"/>
    <hyperlink ref="E111" r:id="rId107" xr:uid="{00000000-0004-0000-0000-00006A000000}"/>
    <hyperlink ref="E186" r:id="rId108" xr:uid="{00000000-0004-0000-0000-00006B000000}"/>
    <hyperlink ref="E109" r:id="rId109" xr:uid="{00000000-0004-0000-0000-00006C000000}"/>
    <hyperlink ref="E550" r:id="rId110" xr:uid="{00000000-0004-0000-0000-00006D000000}"/>
    <hyperlink ref="E551" r:id="rId111" xr:uid="{00000000-0004-0000-0000-00006E000000}"/>
    <hyperlink ref="E552" r:id="rId112" xr:uid="{00000000-0004-0000-0000-00006F000000}"/>
    <hyperlink ref="E553" r:id="rId113" display="https://www.contratos.gov.co/consultas/detalleProceso.do?numConstancia=20-22-12827&amp;g-recaptcha-response=03AGdBq25bmkQZVplTWFEOnD4bIQXTDJigBg_NcvLXo4UzgQvwh3eFcqquAv0i__XyLodUI7rcSELMLZmK-4DrnYKGQgTZOFmFlfEtk3TBd72rc3zDJnz5HT_gv2DL2-zssm5IiqnjALoU6Oe8jpPd-L849RKU8f6zlp4hoz6LQ2c8mfocv2k6BINBroU7QMHj0ruckkQJ8dlDmC00Gz5WFcTLrGuVu1umX9J_Di6v1v7Nu0VMudclehpW5cgTHD2C2mVVJpQzuQ-nOe-2hPF1XtXU61bt04V-DJ3WOTjPQXEjUpWOG8NTEVsFzYNsro3c2C_XKc9TgRbsbQ3ruhDxMBqrh16v0FOOpyE7iQ-6a1i4paxjcqyGXstKsboUtk8uWu1dfHoC_iUHZ5nYrCoSDUmbJYtp1oLJYCRolfey1uK3Okq2mhwW6QcE_fLa_tCxx1GqMsKhqlxt" xr:uid="{00000000-0004-0000-0000-000070000000}"/>
    <hyperlink ref="E554" r:id="rId114" xr:uid="{00000000-0004-0000-0000-000071000000}"/>
    <hyperlink ref="E556" r:id="rId115" xr:uid="{00000000-0004-0000-0000-000072000000}"/>
    <hyperlink ref="E557" r:id="rId116" xr:uid="{00000000-0004-0000-0000-000073000000}"/>
    <hyperlink ref="E558" r:id="rId117" xr:uid="{00000000-0004-0000-0000-000074000000}"/>
    <hyperlink ref="E559" r:id="rId118" xr:uid="{00000000-0004-0000-0000-000075000000}"/>
    <hyperlink ref="E560" r:id="rId119" xr:uid="{00000000-0004-0000-0000-000076000000}"/>
    <hyperlink ref="E561" r:id="rId120" xr:uid="{00000000-0004-0000-0000-000077000000}"/>
    <hyperlink ref="E562" r:id="rId121" xr:uid="{00000000-0004-0000-0000-000078000000}"/>
    <hyperlink ref="E563" r:id="rId122" xr:uid="{00000000-0004-0000-0000-000079000000}"/>
    <hyperlink ref="E564" r:id="rId123" xr:uid="{00000000-0004-0000-0000-00007A000000}"/>
    <hyperlink ref="E565" r:id="rId124" xr:uid="{00000000-0004-0000-0000-00007B000000}"/>
    <hyperlink ref="E566" r:id="rId125" xr:uid="{00000000-0004-0000-0000-00007C000000}"/>
    <hyperlink ref="E567" r:id="rId126" xr:uid="{00000000-0004-0000-0000-00007D000000}"/>
    <hyperlink ref="E568" r:id="rId127" xr:uid="{00000000-0004-0000-0000-00007E000000}"/>
    <hyperlink ref="E569" r:id="rId128" xr:uid="{00000000-0004-0000-0000-00007F000000}"/>
    <hyperlink ref="E570" r:id="rId129" xr:uid="{00000000-0004-0000-0000-000080000000}"/>
    <hyperlink ref="E571" r:id="rId130" xr:uid="{00000000-0004-0000-0000-000081000000}"/>
    <hyperlink ref="E572" r:id="rId131" xr:uid="{00000000-0004-0000-0000-000082000000}"/>
    <hyperlink ref="E573" r:id="rId132" xr:uid="{00000000-0004-0000-0000-000083000000}"/>
    <hyperlink ref="E574" r:id="rId133" xr:uid="{00000000-0004-0000-0000-000084000000}"/>
    <hyperlink ref="E575" r:id="rId134" xr:uid="{00000000-0004-0000-0000-000085000000}"/>
    <hyperlink ref="E576" r:id="rId135" xr:uid="{00000000-0004-0000-0000-000086000000}"/>
    <hyperlink ref="E577" r:id="rId136" xr:uid="{00000000-0004-0000-0000-000087000000}"/>
    <hyperlink ref="E578" r:id="rId137" xr:uid="{00000000-0004-0000-0000-000088000000}"/>
    <hyperlink ref="E579" r:id="rId138" xr:uid="{00000000-0004-0000-0000-000089000000}"/>
    <hyperlink ref="E580" r:id="rId139" xr:uid="{00000000-0004-0000-0000-00008A000000}"/>
    <hyperlink ref="E581" r:id="rId140" xr:uid="{00000000-0004-0000-0000-00008B000000}"/>
    <hyperlink ref="E582" r:id="rId141" xr:uid="{00000000-0004-0000-0000-00008C000000}"/>
    <hyperlink ref="E583" r:id="rId142" xr:uid="{00000000-0004-0000-0000-00008D000000}"/>
    <hyperlink ref="E584" r:id="rId143" xr:uid="{00000000-0004-0000-0000-00008E000000}"/>
    <hyperlink ref="E585" r:id="rId144" xr:uid="{00000000-0004-0000-0000-00008F000000}"/>
    <hyperlink ref="E586" r:id="rId145" xr:uid="{00000000-0004-0000-0000-000090000000}"/>
    <hyperlink ref="E587" r:id="rId146" xr:uid="{00000000-0004-0000-0000-000091000000}"/>
    <hyperlink ref="E588" r:id="rId147" xr:uid="{00000000-0004-0000-0000-000092000000}"/>
    <hyperlink ref="E589" r:id="rId148" xr:uid="{00000000-0004-0000-0000-000093000000}"/>
    <hyperlink ref="E590" r:id="rId149" xr:uid="{00000000-0004-0000-0000-000094000000}"/>
    <hyperlink ref="E591" r:id="rId150" xr:uid="{00000000-0004-0000-0000-000095000000}"/>
    <hyperlink ref="E592" r:id="rId151" xr:uid="{00000000-0004-0000-0000-000096000000}"/>
    <hyperlink ref="E593" r:id="rId152" xr:uid="{00000000-0004-0000-0000-000097000000}"/>
    <hyperlink ref="E594" r:id="rId153" xr:uid="{00000000-0004-0000-0000-000098000000}"/>
    <hyperlink ref="E595" r:id="rId154" xr:uid="{00000000-0004-0000-0000-000099000000}"/>
    <hyperlink ref="E596" r:id="rId155" xr:uid="{00000000-0004-0000-0000-00009A000000}"/>
    <hyperlink ref="E597" r:id="rId156" xr:uid="{00000000-0004-0000-0000-00009B000000}"/>
    <hyperlink ref="E598" r:id="rId157" xr:uid="{00000000-0004-0000-0000-00009C000000}"/>
    <hyperlink ref="E599" r:id="rId158" xr:uid="{00000000-0004-0000-0000-00009D000000}"/>
    <hyperlink ref="E600" r:id="rId159" xr:uid="{00000000-0004-0000-0000-00009E000000}"/>
    <hyperlink ref="E601" r:id="rId160" xr:uid="{00000000-0004-0000-0000-00009F000000}"/>
    <hyperlink ref="E602" r:id="rId161" xr:uid="{00000000-0004-0000-0000-0000A0000000}"/>
    <hyperlink ref="E603" r:id="rId162" xr:uid="{00000000-0004-0000-0000-0000A1000000}"/>
    <hyperlink ref="E604" r:id="rId163" xr:uid="{00000000-0004-0000-0000-0000A2000000}"/>
    <hyperlink ref="E605" r:id="rId164" xr:uid="{00000000-0004-0000-0000-0000A3000000}"/>
    <hyperlink ref="E606" r:id="rId165" xr:uid="{00000000-0004-0000-0000-0000A4000000}"/>
    <hyperlink ref="E607" r:id="rId166" xr:uid="{00000000-0004-0000-0000-0000A5000000}"/>
    <hyperlink ref="E608" r:id="rId167" xr:uid="{00000000-0004-0000-0000-0000A6000000}"/>
    <hyperlink ref="E609" r:id="rId168" xr:uid="{00000000-0004-0000-0000-0000A7000000}"/>
    <hyperlink ref="E610" r:id="rId169" xr:uid="{00000000-0004-0000-0000-0000A8000000}"/>
    <hyperlink ref="E611" r:id="rId170" xr:uid="{00000000-0004-0000-0000-0000A9000000}"/>
    <hyperlink ref="E612" r:id="rId171" xr:uid="{00000000-0004-0000-0000-0000AA000000}"/>
    <hyperlink ref="E613" r:id="rId172" xr:uid="{00000000-0004-0000-0000-0000AB000000}"/>
    <hyperlink ref="E614" r:id="rId173" xr:uid="{00000000-0004-0000-0000-0000AC000000}"/>
    <hyperlink ref="E615" r:id="rId174" xr:uid="{00000000-0004-0000-0000-0000AD000000}"/>
    <hyperlink ref="E616" r:id="rId175" xr:uid="{00000000-0004-0000-0000-0000AE000000}"/>
    <hyperlink ref="E617" r:id="rId176" xr:uid="{00000000-0004-0000-0000-0000AF000000}"/>
    <hyperlink ref="E618" r:id="rId177" xr:uid="{00000000-0004-0000-0000-0000B0000000}"/>
    <hyperlink ref="E619" r:id="rId178" xr:uid="{00000000-0004-0000-0000-0000B1000000}"/>
    <hyperlink ref="E620" r:id="rId179" xr:uid="{00000000-0004-0000-0000-0000B2000000}"/>
    <hyperlink ref="E621" r:id="rId180" xr:uid="{00000000-0004-0000-0000-0000B3000000}"/>
    <hyperlink ref="E622" r:id="rId181" xr:uid="{00000000-0004-0000-0000-0000B4000000}"/>
    <hyperlink ref="E624" r:id="rId182" xr:uid="{00000000-0004-0000-0000-0000B5000000}"/>
    <hyperlink ref="E625" r:id="rId183" xr:uid="{00000000-0004-0000-0000-0000B6000000}"/>
    <hyperlink ref="E626" r:id="rId184" xr:uid="{00000000-0004-0000-0000-0000B7000000}"/>
    <hyperlink ref="E627" r:id="rId185" xr:uid="{00000000-0004-0000-0000-0000B8000000}"/>
    <hyperlink ref="E628" r:id="rId186" xr:uid="{00000000-0004-0000-0000-0000B9000000}"/>
    <hyperlink ref="E629" r:id="rId187" xr:uid="{00000000-0004-0000-0000-0000BA000000}"/>
    <hyperlink ref="E630" r:id="rId188" xr:uid="{00000000-0004-0000-0000-0000BB000000}"/>
    <hyperlink ref="E631" r:id="rId189" xr:uid="{00000000-0004-0000-0000-0000BC000000}"/>
    <hyperlink ref="E632" r:id="rId190" xr:uid="{00000000-0004-0000-0000-0000BD000000}"/>
    <hyperlink ref="E633" r:id="rId191" xr:uid="{00000000-0004-0000-0000-0000BE000000}"/>
    <hyperlink ref="E634" r:id="rId192" xr:uid="{00000000-0004-0000-0000-0000BF000000}"/>
    <hyperlink ref="E636" r:id="rId193" xr:uid="{00000000-0004-0000-0000-0000C0000000}"/>
    <hyperlink ref="E637" r:id="rId194" xr:uid="{00000000-0004-0000-0000-0000C1000000}"/>
    <hyperlink ref="E638" r:id="rId195" xr:uid="{00000000-0004-0000-0000-0000C2000000}"/>
    <hyperlink ref="E639" r:id="rId196" xr:uid="{00000000-0004-0000-0000-0000C3000000}"/>
    <hyperlink ref="E640" r:id="rId197" xr:uid="{00000000-0004-0000-0000-0000C4000000}"/>
    <hyperlink ref="E641" r:id="rId198" xr:uid="{00000000-0004-0000-0000-0000C5000000}"/>
    <hyperlink ref="E642" r:id="rId199" xr:uid="{00000000-0004-0000-0000-0000C6000000}"/>
    <hyperlink ref="E643" r:id="rId200" xr:uid="{00000000-0004-0000-0000-0000C7000000}"/>
    <hyperlink ref="E644" r:id="rId201" xr:uid="{00000000-0004-0000-0000-0000C8000000}"/>
    <hyperlink ref="E645" r:id="rId202" xr:uid="{00000000-0004-0000-0000-0000C9000000}"/>
    <hyperlink ref="E646" r:id="rId203" xr:uid="{00000000-0004-0000-0000-0000CA000000}"/>
    <hyperlink ref="E647" r:id="rId204" xr:uid="{00000000-0004-0000-0000-0000CB000000}"/>
    <hyperlink ref="E648" r:id="rId205" xr:uid="{00000000-0004-0000-0000-0000CC000000}"/>
    <hyperlink ref="E649" r:id="rId206" xr:uid="{00000000-0004-0000-0000-0000CD000000}"/>
    <hyperlink ref="E650" r:id="rId207" xr:uid="{00000000-0004-0000-0000-0000CE000000}"/>
    <hyperlink ref="E651" r:id="rId208" xr:uid="{00000000-0004-0000-0000-0000CF000000}"/>
    <hyperlink ref="E652" r:id="rId209" xr:uid="{00000000-0004-0000-0000-0000D0000000}"/>
    <hyperlink ref="E653" r:id="rId210" xr:uid="{00000000-0004-0000-0000-0000D1000000}"/>
    <hyperlink ref="E654" r:id="rId211" xr:uid="{00000000-0004-0000-0000-0000D2000000}"/>
    <hyperlink ref="E655" r:id="rId212" xr:uid="{00000000-0004-0000-0000-0000D3000000}"/>
    <hyperlink ref="E656" r:id="rId213" xr:uid="{00000000-0004-0000-0000-0000D4000000}"/>
    <hyperlink ref="E657" r:id="rId214" xr:uid="{00000000-0004-0000-0000-0000D5000000}"/>
    <hyperlink ref="E658" r:id="rId215" xr:uid="{00000000-0004-0000-0000-0000D6000000}"/>
    <hyperlink ref="E659" r:id="rId216" xr:uid="{00000000-0004-0000-0000-0000D7000000}"/>
    <hyperlink ref="E660" r:id="rId217" xr:uid="{00000000-0004-0000-0000-0000D8000000}"/>
    <hyperlink ref="E661" r:id="rId218" xr:uid="{00000000-0004-0000-0000-0000D9000000}"/>
    <hyperlink ref="E662" r:id="rId219" xr:uid="{00000000-0004-0000-0000-0000DA000000}"/>
    <hyperlink ref="E663" r:id="rId220" xr:uid="{00000000-0004-0000-0000-0000DB000000}"/>
    <hyperlink ref="E664" r:id="rId221" xr:uid="{00000000-0004-0000-0000-0000DC000000}"/>
    <hyperlink ref="E665" r:id="rId222" xr:uid="{00000000-0004-0000-0000-0000DD000000}"/>
    <hyperlink ref="E666" r:id="rId223" xr:uid="{00000000-0004-0000-0000-0000DE000000}"/>
    <hyperlink ref="E667" r:id="rId224" xr:uid="{00000000-0004-0000-0000-0000DF000000}"/>
    <hyperlink ref="E668" r:id="rId225" xr:uid="{00000000-0004-0000-0000-0000E0000000}"/>
    <hyperlink ref="E669" r:id="rId226" xr:uid="{00000000-0004-0000-0000-0000E1000000}"/>
    <hyperlink ref="E670" r:id="rId227" xr:uid="{00000000-0004-0000-0000-0000E2000000}"/>
    <hyperlink ref="E671" r:id="rId228" xr:uid="{00000000-0004-0000-0000-0000E3000000}"/>
    <hyperlink ref="E672" r:id="rId229" xr:uid="{00000000-0004-0000-0000-0000E4000000}"/>
    <hyperlink ref="E673" r:id="rId230" xr:uid="{00000000-0004-0000-0000-0000E5000000}"/>
    <hyperlink ref="E674" r:id="rId231" xr:uid="{00000000-0004-0000-0000-0000E6000000}"/>
    <hyperlink ref="E675" r:id="rId232" xr:uid="{00000000-0004-0000-0000-0000E7000000}"/>
    <hyperlink ref="E676" r:id="rId233" xr:uid="{00000000-0004-0000-0000-0000E8000000}"/>
    <hyperlink ref="E677" r:id="rId234" xr:uid="{00000000-0004-0000-0000-0000E9000000}"/>
    <hyperlink ref="E678" r:id="rId235" xr:uid="{00000000-0004-0000-0000-0000EA000000}"/>
    <hyperlink ref="E679" r:id="rId236" xr:uid="{00000000-0004-0000-0000-0000EB000000}"/>
    <hyperlink ref="E680" r:id="rId237" xr:uid="{00000000-0004-0000-0000-0000EC000000}"/>
    <hyperlink ref="E681" r:id="rId238" xr:uid="{00000000-0004-0000-0000-0000ED000000}"/>
    <hyperlink ref="E682" r:id="rId239" xr:uid="{00000000-0004-0000-0000-0000EE000000}"/>
    <hyperlink ref="E683" r:id="rId240" xr:uid="{00000000-0004-0000-0000-0000EF000000}"/>
    <hyperlink ref="E684" r:id="rId241" xr:uid="{00000000-0004-0000-0000-0000F0000000}"/>
    <hyperlink ref="E685" r:id="rId242" xr:uid="{00000000-0004-0000-0000-0000F1000000}"/>
    <hyperlink ref="E686" r:id="rId243" xr:uid="{00000000-0004-0000-0000-0000F2000000}"/>
    <hyperlink ref="E687" r:id="rId244" xr:uid="{00000000-0004-0000-0000-0000F3000000}"/>
    <hyperlink ref="E688" r:id="rId245" xr:uid="{00000000-0004-0000-0000-0000F4000000}"/>
    <hyperlink ref="E689" r:id="rId246" xr:uid="{00000000-0004-0000-0000-0000F5000000}"/>
    <hyperlink ref="E690" r:id="rId247" xr:uid="{00000000-0004-0000-0000-0000F6000000}"/>
    <hyperlink ref="E691" r:id="rId248" xr:uid="{00000000-0004-0000-0000-0000F7000000}"/>
    <hyperlink ref="E692" r:id="rId249" xr:uid="{00000000-0004-0000-0000-0000F8000000}"/>
    <hyperlink ref="E693" r:id="rId250" xr:uid="{00000000-0004-0000-0000-0000F9000000}"/>
    <hyperlink ref="E694" r:id="rId251" xr:uid="{00000000-0004-0000-0000-0000FA000000}"/>
    <hyperlink ref="E695" r:id="rId252" xr:uid="{00000000-0004-0000-0000-0000FB000000}"/>
    <hyperlink ref="E696" r:id="rId253" xr:uid="{00000000-0004-0000-0000-0000FC000000}"/>
    <hyperlink ref="E697" r:id="rId254" xr:uid="{00000000-0004-0000-0000-0000FD000000}"/>
    <hyperlink ref="E698" r:id="rId255" xr:uid="{00000000-0004-0000-0000-0000FE000000}"/>
    <hyperlink ref="E699" r:id="rId256" xr:uid="{00000000-0004-0000-0000-0000FF000000}"/>
    <hyperlink ref="E700" r:id="rId257" xr:uid="{00000000-0004-0000-0000-000000010000}"/>
    <hyperlink ref="E701" r:id="rId258" xr:uid="{00000000-0004-0000-0000-000001010000}"/>
    <hyperlink ref="E702" r:id="rId259" xr:uid="{00000000-0004-0000-0000-000002010000}"/>
    <hyperlink ref="E703" r:id="rId260" xr:uid="{00000000-0004-0000-0000-000003010000}"/>
    <hyperlink ref="E704" r:id="rId261" xr:uid="{00000000-0004-0000-0000-000004010000}"/>
    <hyperlink ref="E705" r:id="rId262" xr:uid="{00000000-0004-0000-0000-000005010000}"/>
    <hyperlink ref="E706" r:id="rId263" xr:uid="{00000000-0004-0000-0000-000006010000}"/>
    <hyperlink ref="E707" r:id="rId264" xr:uid="{00000000-0004-0000-0000-000007010000}"/>
    <hyperlink ref="E708" r:id="rId265" xr:uid="{00000000-0004-0000-0000-000008010000}"/>
    <hyperlink ref="E709" r:id="rId266" xr:uid="{00000000-0004-0000-0000-000009010000}"/>
    <hyperlink ref="E710" r:id="rId267" xr:uid="{00000000-0004-0000-0000-00000A010000}"/>
    <hyperlink ref="E711" r:id="rId268" xr:uid="{00000000-0004-0000-0000-00000B010000}"/>
    <hyperlink ref="E712" r:id="rId269" xr:uid="{00000000-0004-0000-0000-00000C010000}"/>
    <hyperlink ref="E713" r:id="rId270" xr:uid="{00000000-0004-0000-0000-00000D010000}"/>
    <hyperlink ref="E714" r:id="rId271" xr:uid="{00000000-0004-0000-0000-00000E010000}"/>
    <hyperlink ref="E715" r:id="rId272" xr:uid="{00000000-0004-0000-0000-00000F010000}"/>
    <hyperlink ref="E716" r:id="rId273" xr:uid="{00000000-0004-0000-0000-000010010000}"/>
    <hyperlink ref="E717" r:id="rId274" xr:uid="{00000000-0004-0000-0000-000011010000}"/>
    <hyperlink ref="E718" r:id="rId275" xr:uid="{00000000-0004-0000-0000-000012010000}"/>
    <hyperlink ref="E719" r:id="rId276" xr:uid="{00000000-0004-0000-0000-000013010000}"/>
    <hyperlink ref="E720" r:id="rId277" xr:uid="{00000000-0004-0000-0000-000014010000}"/>
    <hyperlink ref="E721" r:id="rId278" xr:uid="{00000000-0004-0000-0000-000015010000}"/>
    <hyperlink ref="E722" r:id="rId279" xr:uid="{00000000-0004-0000-0000-000016010000}"/>
    <hyperlink ref="E723" r:id="rId280" xr:uid="{00000000-0004-0000-0000-000017010000}"/>
    <hyperlink ref="E724" r:id="rId281" xr:uid="{00000000-0004-0000-0000-000018010000}"/>
    <hyperlink ref="E725" r:id="rId282" xr:uid="{00000000-0004-0000-0000-000019010000}"/>
    <hyperlink ref="E726" r:id="rId283" xr:uid="{00000000-0004-0000-0000-00001A010000}"/>
    <hyperlink ref="E728" r:id="rId284" xr:uid="{00000000-0004-0000-0000-00001B010000}"/>
    <hyperlink ref="E729" r:id="rId285" xr:uid="{00000000-0004-0000-0000-00001C010000}"/>
    <hyperlink ref="E730" r:id="rId286" xr:uid="{00000000-0004-0000-0000-00001D010000}"/>
    <hyperlink ref="E731" r:id="rId287" xr:uid="{00000000-0004-0000-0000-00001E010000}"/>
    <hyperlink ref="E732" r:id="rId288" xr:uid="{00000000-0004-0000-0000-00001F010000}"/>
    <hyperlink ref="E733" r:id="rId289" xr:uid="{00000000-0004-0000-0000-000020010000}"/>
    <hyperlink ref="E734" r:id="rId290" xr:uid="{00000000-0004-0000-0000-000021010000}"/>
    <hyperlink ref="E735" r:id="rId291" xr:uid="{00000000-0004-0000-0000-000022010000}"/>
    <hyperlink ref="E736" r:id="rId292" xr:uid="{00000000-0004-0000-0000-000023010000}"/>
    <hyperlink ref="E737" r:id="rId293" xr:uid="{00000000-0004-0000-0000-000024010000}"/>
    <hyperlink ref="E738" r:id="rId294" xr:uid="{00000000-0004-0000-0000-000025010000}"/>
    <hyperlink ref="E740" r:id="rId295" xr:uid="{00000000-0004-0000-0000-000026010000}"/>
    <hyperlink ref="E741" r:id="rId296" xr:uid="{00000000-0004-0000-0000-000027010000}"/>
    <hyperlink ref="E319" r:id="rId297" xr:uid="{00000000-0004-0000-0000-000028010000}"/>
    <hyperlink ref="E320" r:id="rId298" xr:uid="{00000000-0004-0000-0000-000029010000}"/>
    <hyperlink ref="E321" r:id="rId299" xr:uid="{00000000-0004-0000-0000-00002A010000}"/>
    <hyperlink ref="E322" r:id="rId300" xr:uid="{00000000-0004-0000-0000-00002B010000}"/>
    <hyperlink ref="E323" r:id="rId301" xr:uid="{00000000-0004-0000-0000-00002C010000}"/>
    <hyperlink ref="E324" r:id="rId302" xr:uid="{00000000-0004-0000-0000-00002D010000}"/>
    <hyperlink ref="E325" r:id="rId303" xr:uid="{00000000-0004-0000-0000-00002E010000}"/>
    <hyperlink ref="E326" r:id="rId304" xr:uid="{00000000-0004-0000-0000-00002F010000}"/>
    <hyperlink ref="E327" r:id="rId305" xr:uid="{00000000-0004-0000-0000-000030010000}"/>
    <hyperlink ref="E328" r:id="rId306" xr:uid="{00000000-0004-0000-0000-000031010000}"/>
    <hyperlink ref="E329" r:id="rId307" xr:uid="{00000000-0004-0000-0000-000032010000}"/>
    <hyperlink ref="E330" r:id="rId308" xr:uid="{00000000-0004-0000-0000-000033010000}"/>
    <hyperlink ref="E331" r:id="rId309" xr:uid="{00000000-0004-0000-0000-000034010000}"/>
    <hyperlink ref="E332" r:id="rId310" xr:uid="{00000000-0004-0000-0000-000035010000}"/>
    <hyperlink ref="E334" r:id="rId311" xr:uid="{00000000-0004-0000-0000-000036010000}"/>
    <hyperlink ref="E335" r:id="rId312" xr:uid="{00000000-0004-0000-0000-000037010000}"/>
    <hyperlink ref="E336" r:id="rId313" xr:uid="{00000000-0004-0000-0000-000038010000}"/>
    <hyperlink ref="E337" r:id="rId314" xr:uid="{00000000-0004-0000-0000-000039010000}"/>
    <hyperlink ref="E338" r:id="rId315" xr:uid="{00000000-0004-0000-0000-00003A010000}"/>
    <hyperlink ref="E339" r:id="rId316" xr:uid="{00000000-0004-0000-0000-00003B010000}"/>
    <hyperlink ref="E340" r:id="rId317" xr:uid="{00000000-0004-0000-0000-00003C010000}"/>
    <hyperlink ref="E341" r:id="rId318" xr:uid="{00000000-0004-0000-0000-00003D010000}"/>
    <hyperlink ref="E342" r:id="rId319" xr:uid="{00000000-0004-0000-0000-00003E010000}"/>
    <hyperlink ref="E343" r:id="rId320" xr:uid="{00000000-0004-0000-0000-00003F010000}"/>
    <hyperlink ref="E344" r:id="rId321" xr:uid="{00000000-0004-0000-0000-000040010000}"/>
    <hyperlink ref="E345" r:id="rId322" xr:uid="{00000000-0004-0000-0000-000041010000}"/>
    <hyperlink ref="E346" r:id="rId323" xr:uid="{00000000-0004-0000-0000-000042010000}"/>
    <hyperlink ref="E347" r:id="rId324" xr:uid="{00000000-0004-0000-0000-000043010000}"/>
    <hyperlink ref="E348" r:id="rId325" xr:uid="{00000000-0004-0000-0000-000044010000}"/>
    <hyperlink ref="E349" r:id="rId326" xr:uid="{00000000-0004-0000-0000-000045010000}"/>
    <hyperlink ref="E350" r:id="rId327" xr:uid="{00000000-0004-0000-0000-000046010000}"/>
    <hyperlink ref="E351" r:id="rId328" xr:uid="{00000000-0004-0000-0000-000047010000}"/>
    <hyperlink ref="E352" r:id="rId329" xr:uid="{00000000-0004-0000-0000-000048010000}"/>
    <hyperlink ref="E353" r:id="rId330" xr:uid="{00000000-0004-0000-0000-000049010000}"/>
    <hyperlink ref="E354" r:id="rId331" xr:uid="{00000000-0004-0000-0000-00004A010000}"/>
    <hyperlink ref="E355" r:id="rId332" xr:uid="{00000000-0004-0000-0000-00004B010000}"/>
    <hyperlink ref="E356" r:id="rId333" xr:uid="{00000000-0004-0000-0000-00004C010000}"/>
    <hyperlink ref="E357" r:id="rId334" xr:uid="{00000000-0004-0000-0000-00004D010000}"/>
    <hyperlink ref="E358" r:id="rId335" xr:uid="{00000000-0004-0000-0000-00004E010000}"/>
    <hyperlink ref="E359" r:id="rId336" xr:uid="{00000000-0004-0000-0000-00004F010000}"/>
    <hyperlink ref="E360" r:id="rId337" xr:uid="{00000000-0004-0000-0000-000050010000}"/>
    <hyperlink ref="E361" r:id="rId338" xr:uid="{00000000-0004-0000-0000-000051010000}"/>
    <hyperlink ref="E362" r:id="rId339" xr:uid="{00000000-0004-0000-0000-000052010000}"/>
    <hyperlink ref="E363" r:id="rId340" xr:uid="{00000000-0004-0000-0000-000053010000}"/>
    <hyperlink ref="E364" r:id="rId341" xr:uid="{00000000-0004-0000-0000-000054010000}"/>
    <hyperlink ref="E365" r:id="rId342" xr:uid="{00000000-0004-0000-0000-000055010000}"/>
    <hyperlink ref="E366" r:id="rId343" xr:uid="{00000000-0004-0000-0000-000056010000}"/>
    <hyperlink ref="E367" r:id="rId344" xr:uid="{00000000-0004-0000-0000-000057010000}"/>
    <hyperlink ref="E368" r:id="rId345" xr:uid="{00000000-0004-0000-0000-000058010000}"/>
    <hyperlink ref="E369" r:id="rId346" xr:uid="{00000000-0004-0000-0000-000059010000}"/>
    <hyperlink ref="E370" r:id="rId347" xr:uid="{00000000-0004-0000-0000-00005A010000}"/>
    <hyperlink ref="E371" r:id="rId348" xr:uid="{00000000-0004-0000-0000-00005B010000}"/>
    <hyperlink ref="E372" r:id="rId349" xr:uid="{00000000-0004-0000-0000-00005C010000}"/>
    <hyperlink ref="E373" r:id="rId350" xr:uid="{00000000-0004-0000-0000-00005D010000}"/>
    <hyperlink ref="E374" r:id="rId351" xr:uid="{00000000-0004-0000-0000-00005E010000}"/>
    <hyperlink ref="E375" r:id="rId352" xr:uid="{00000000-0004-0000-0000-00005F010000}"/>
    <hyperlink ref="E376" r:id="rId353" xr:uid="{00000000-0004-0000-0000-000060010000}"/>
    <hyperlink ref="E377" r:id="rId354" xr:uid="{00000000-0004-0000-0000-000061010000}"/>
    <hyperlink ref="E378" r:id="rId355" xr:uid="{00000000-0004-0000-0000-000062010000}"/>
    <hyperlink ref="E379" r:id="rId356" xr:uid="{00000000-0004-0000-0000-000063010000}"/>
    <hyperlink ref="E380" r:id="rId357" xr:uid="{00000000-0004-0000-0000-000064010000}"/>
    <hyperlink ref="E381" r:id="rId358" xr:uid="{00000000-0004-0000-0000-000065010000}"/>
    <hyperlink ref="E382" r:id="rId359" xr:uid="{00000000-0004-0000-0000-000066010000}"/>
    <hyperlink ref="E383" r:id="rId360" xr:uid="{00000000-0004-0000-0000-000067010000}"/>
    <hyperlink ref="E384" r:id="rId361" xr:uid="{00000000-0004-0000-0000-000068010000}"/>
    <hyperlink ref="E385" r:id="rId362" xr:uid="{00000000-0004-0000-0000-000069010000}"/>
    <hyperlink ref="E386" r:id="rId363" xr:uid="{00000000-0004-0000-0000-00006A010000}"/>
    <hyperlink ref="E387" r:id="rId364" xr:uid="{00000000-0004-0000-0000-00006B010000}"/>
    <hyperlink ref="E388" r:id="rId365" xr:uid="{00000000-0004-0000-0000-00006C010000}"/>
    <hyperlink ref="E389" r:id="rId366" xr:uid="{00000000-0004-0000-0000-00006D010000}"/>
    <hyperlink ref="E390" r:id="rId367" xr:uid="{00000000-0004-0000-0000-00006E010000}"/>
    <hyperlink ref="E391" r:id="rId368" xr:uid="{00000000-0004-0000-0000-00006F010000}"/>
    <hyperlink ref="E392" r:id="rId369" xr:uid="{00000000-0004-0000-0000-000070010000}"/>
    <hyperlink ref="E393" r:id="rId370" xr:uid="{00000000-0004-0000-0000-000071010000}"/>
    <hyperlink ref="E394" r:id="rId371" xr:uid="{00000000-0004-0000-0000-000072010000}"/>
    <hyperlink ref="E395" r:id="rId372" xr:uid="{00000000-0004-0000-0000-000073010000}"/>
    <hyperlink ref="E396" r:id="rId373" xr:uid="{00000000-0004-0000-0000-000074010000}"/>
    <hyperlink ref="E397" r:id="rId374" xr:uid="{00000000-0004-0000-0000-000075010000}"/>
    <hyperlink ref="E398" r:id="rId375" xr:uid="{00000000-0004-0000-0000-000076010000}"/>
    <hyperlink ref="E399" r:id="rId376" xr:uid="{00000000-0004-0000-0000-000077010000}"/>
    <hyperlink ref="E400" r:id="rId377" xr:uid="{00000000-0004-0000-0000-000078010000}"/>
    <hyperlink ref="E402" r:id="rId378" xr:uid="{00000000-0004-0000-0000-000079010000}"/>
    <hyperlink ref="E421" r:id="rId379" xr:uid="{00000000-0004-0000-0000-00007A010000}"/>
    <hyperlink ref="E418" r:id="rId380" xr:uid="{00000000-0004-0000-0000-00007B010000}"/>
    <hyperlink ref="E403" r:id="rId381" xr:uid="{00000000-0004-0000-0000-00007C010000}"/>
    <hyperlink ref="E404" r:id="rId382" xr:uid="{00000000-0004-0000-0000-00007D010000}"/>
    <hyperlink ref="E405" r:id="rId383" xr:uid="{00000000-0004-0000-0000-00007E010000}"/>
    <hyperlink ref="E406" r:id="rId384" xr:uid="{00000000-0004-0000-0000-00007F010000}"/>
    <hyperlink ref="E407" r:id="rId385" xr:uid="{00000000-0004-0000-0000-000080010000}"/>
    <hyperlink ref="E408" r:id="rId386" xr:uid="{00000000-0004-0000-0000-000081010000}"/>
    <hyperlink ref="E409" r:id="rId387" xr:uid="{00000000-0004-0000-0000-000082010000}"/>
    <hyperlink ref="E410" r:id="rId388" xr:uid="{00000000-0004-0000-0000-000083010000}"/>
    <hyperlink ref="E411" r:id="rId389" xr:uid="{00000000-0004-0000-0000-000084010000}"/>
    <hyperlink ref="E412" r:id="rId390" xr:uid="{00000000-0004-0000-0000-000085010000}"/>
    <hyperlink ref="E413" r:id="rId391" xr:uid="{00000000-0004-0000-0000-000086010000}"/>
    <hyperlink ref="E414" r:id="rId392" xr:uid="{00000000-0004-0000-0000-000087010000}"/>
    <hyperlink ref="E415" r:id="rId393" xr:uid="{00000000-0004-0000-0000-000088010000}"/>
    <hyperlink ref="E416" r:id="rId394" xr:uid="{00000000-0004-0000-0000-000089010000}"/>
    <hyperlink ref="E417" r:id="rId395" xr:uid="{00000000-0004-0000-0000-00008A010000}"/>
    <hyperlink ref="E419" r:id="rId396" xr:uid="{00000000-0004-0000-0000-00008B010000}"/>
    <hyperlink ref="E420" r:id="rId397" xr:uid="{00000000-0004-0000-0000-00008C010000}"/>
    <hyperlink ref="E422" r:id="rId398" xr:uid="{00000000-0004-0000-0000-00008D010000}"/>
    <hyperlink ref="E424" r:id="rId399" xr:uid="{00000000-0004-0000-0000-00008E010000}"/>
    <hyperlink ref="E425" r:id="rId400" xr:uid="{00000000-0004-0000-0000-00008F010000}"/>
    <hyperlink ref="E426" r:id="rId401" xr:uid="{00000000-0004-0000-0000-000090010000}"/>
    <hyperlink ref="E428" r:id="rId402" xr:uid="{00000000-0004-0000-0000-000091010000}"/>
    <hyperlink ref="E429" r:id="rId403" xr:uid="{00000000-0004-0000-0000-000092010000}"/>
    <hyperlink ref="E427" r:id="rId404" xr:uid="{00000000-0004-0000-0000-000093010000}"/>
    <hyperlink ref="E438" r:id="rId405" xr:uid="{00000000-0004-0000-0000-000094010000}"/>
    <hyperlink ref="E439" r:id="rId406" xr:uid="{00000000-0004-0000-0000-000095010000}"/>
    <hyperlink ref="E440" r:id="rId407" xr:uid="{00000000-0004-0000-0000-000096010000}"/>
    <hyperlink ref="E441" r:id="rId408" xr:uid="{00000000-0004-0000-0000-000097010000}"/>
    <hyperlink ref="E442" r:id="rId409" xr:uid="{00000000-0004-0000-0000-000098010000}"/>
    <hyperlink ref="E449" r:id="rId410" xr:uid="{00000000-0004-0000-0000-000099010000}"/>
    <hyperlink ref="E445" r:id="rId411" xr:uid="{00000000-0004-0000-0000-00009A010000}"/>
    <hyperlink ref="E456" r:id="rId412" xr:uid="{00000000-0004-0000-0000-00009B010000}"/>
    <hyperlink ref="E444" r:id="rId413" xr:uid="{00000000-0004-0000-0000-00009C010000}"/>
    <hyperlink ref="E446" r:id="rId414" xr:uid="{00000000-0004-0000-0000-00009D010000}"/>
    <hyperlink ref="E447" r:id="rId415" xr:uid="{00000000-0004-0000-0000-00009E010000}"/>
    <hyperlink ref="E448" r:id="rId416" xr:uid="{00000000-0004-0000-0000-00009F010000}"/>
    <hyperlink ref="E450" r:id="rId417" xr:uid="{00000000-0004-0000-0000-0000A0010000}"/>
    <hyperlink ref="E451" r:id="rId418" xr:uid="{00000000-0004-0000-0000-0000A1010000}"/>
    <hyperlink ref="E452" r:id="rId419" xr:uid="{00000000-0004-0000-0000-0000A2010000}"/>
    <hyperlink ref="E453" r:id="rId420" xr:uid="{00000000-0004-0000-0000-0000A3010000}"/>
    <hyperlink ref="E454" r:id="rId421" xr:uid="{00000000-0004-0000-0000-0000A4010000}"/>
    <hyperlink ref="E455" r:id="rId422" xr:uid="{00000000-0004-0000-0000-0000A5010000}"/>
    <hyperlink ref="E457" r:id="rId423" xr:uid="{00000000-0004-0000-0000-0000A6010000}"/>
    <hyperlink ref="E458" r:id="rId424" xr:uid="{00000000-0004-0000-0000-0000A7010000}"/>
    <hyperlink ref="E459" r:id="rId425" xr:uid="{00000000-0004-0000-0000-0000A8010000}"/>
    <hyperlink ref="E460" r:id="rId426" xr:uid="{00000000-0004-0000-0000-0000A9010000}"/>
    <hyperlink ref="E461" r:id="rId427" xr:uid="{00000000-0004-0000-0000-0000AA010000}"/>
    <hyperlink ref="E462" r:id="rId428" xr:uid="{00000000-0004-0000-0000-0000AB010000}"/>
    <hyperlink ref="E463" r:id="rId429" xr:uid="{00000000-0004-0000-0000-0000AC010000}"/>
    <hyperlink ref="E464" r:id="rId430" xr:uid="{00000000-0004-0000-0000-0000AD010000}"/>
    <hyperlink ref="E465" r:id="rId431" xr:uid="{00000000-0004-0000-0000-0000AE010000}"/>
    <hyperlink ref="E466" r:id="rId432" xr:uid="{00000000-0004-0000-0000-0000AF010000}"/>
    <hyperlink ref="E467" r:id="rId433" xr:uid="{00000000-0004-0000-0000-0000B0010000}"/>
    <hyperlink ref="E468" r:id="rId434" xr:uid="{00000000-0004-0000-0000-0000B1010000}"/>
    <hyperlink ref="E469" r:id="rId435" xr:uid="{00000000-0004-0000-0000-0000B2010000}"/>
    <hyperlink ref="E470" r:id="rId436" xr:uid="{00000000-0004-0000-0000-0000B3010000}"/>
    <hyperlink ref="E471" r:id="rId437" xr:uid="{00000000-0004-0000-0000-0000B4010000}"/>
    <hyperlink ref="E472" r:id="rId438" xr:uid="{00000000-0004-0000-0000-0000B5010000}"/>
    <hyperlink ref="E473" r:id="rId439" xr:uid="{00000000-0004-0000-0000-0000B6010000}"/>
    <hyperlink ref="E475" r:id="rId440" xr:uid="{00000000-0004-0000-0000-0000B7010000}"/>
    <hyperlink ref="E476" r:id="rId441" xr:uid="{00000000-0004-0000-0000-0000B8010000}"/>
    <hyperlink ref="E477" r:id="rId442" xr:uid="{00000000-0004-0000-0000-0000B9010000}"/>
    <hyperlink ref="E478" r:id="rId443" xr:uid="{00000000-0004-0000-0000-0000BA010000}"/>
    <hyperlink ref="E479" r:id="rId444" xr:uid="{00000000-0004-0000-0000-0000BB010000}"/>
    <hyperlink ref="E480" r:id="rId445" xr:uid="{00000000-0004-0000-0000-0000BC010000}"/>
    <hyperlink ref="E481" r:id="rId446" xr:uid="{00000000-0004-0000-0000-0000BD010000}"/>
    <hyperlink ref="E482" r:id="rId447" xr:uid="{00000000-0004-0000-0000-0000BE010000}"/>
    <hyperlink ref="E483" r:id="rId448" xr:uid="{00000000-0004-0000-0000-0000BF010000}"/>
    <hyperlink ref="E484" r:id="rId449" xr:uid="{00000000-0004-0000-0000-0000C0010000}"/>
    <hyperlink ref="E485" r:id="rId450" xr:uid="{00000000-0004-0000-0000-0000C1010000}"/>
    <hyperlink ref="E486" r:id="rId451" xr:uid="{00000000-0004-0000-0000-0000C2010000}"/>
    <hyperlink ref="E487" r:id="rId452" xr:uid="{00000000-0004-0000-0000-0000C3010000}"/>
    <hyperlink ref="E488" r:id="rId453" xr:uid="{00000000-0004-0000-0000-0000C4010000}"/>
    <hyperlink ref="E489" r:id="rId454" xr:uid="{00000000-0004-0000-0000-0000C5010000}"/>
    <hyperlink ref="E490" r:id="rId455" xr:uid="{00000000-0004-0000-0000-0000C6010000}"/>
    <hyperlink ref="E491" r:id="rId456" xr:uid="{00000000-0004-0000-0000-0000C7010000}"/>
    <hyperlink ref="E492" r:id="rId457" xr:uid="{00000000-0004-0000-0000-0000C8010000}"/>
    <hyperlink ref="E493" r:id="rId458" xr:uid="{00000000-0004-0000-0000-0000C9010000}"/>
    <hyperlink ref="E494" r:id="rId459" xr:uid="{00000000-0004-0000-0000-0000CA010000}"/>
    <hyperlink ref="E495" r:id="rId460" xr:uid="{00000000-0004-0000-0000-0000CB010000}"/>
    <hyperlink ref="E497" r:id="rId461" xr:uid="{00000000-0004-0000-0000-0000CC010000}"/>
    <hyperlink ref="E498" r:id="rId462" xr:uid="{00000000-0004-0000-0000-0000CD010000}"/>
    <hyperlink ref="E499" r:id="rId463" xr:uid="{00000000-0004-0000-0000-0000CE010000}"/>
    <hyperlink ref="E500" r:id="rId464" xr:uid="{00000000-0004-0000-0000-0000CF010000}"/>
    <hyperlink ref="E501" r:id="rId465" xr:uid="{00000000-0004-0000-0000-0000D0010000}"/>
    <hyperlink ref="E502" r:id="rId466" xr:uid="{00000000-0004-0000-0000-0000D1010000}"/>
    <hyperlink ref="E503" r:id="rId467" xr:uid="{00000000-0004-0000-0000-0000D2010000}"/>
    <hyperlink ref="E504" r:id="rId468" xr:uid="{00000000-0004-0000-0000-0000D3010000}"/>
    <hyperlink ref="E505" r:id="rId469" xr:uid="{00000000-0004-0000-0000-0000D4010000}"/>
    <hyperlink ref="E506" r:id="rId470" xr:uid="{00000000-0004-0000-0000-0000D5010000}"/>
    <hyperlink ref="E507" r:id="rId471" xr:uid="{00000000-0004-0000-0000-0000D6010000}"/>
    <hyperlink ref="E508" r:id="rId472" xr:uid="{00000000-0004-0000-0000-0000D7010000}"/>
    <hyperlink ref="E509" r:id="rId473" xr:uid="{00000000-0004-0000-0000-0000D8010000}"/>
    <hyperlink ref="E510" r:id="rId474" xr:uid="{00000000-0004-0000-0000-0000D9010000}"/>
    <hyperlink ref="E512" r:id="rId475" xr:uid="{00000000-0004-0000-0000-0000DA010000}"/>
    <hyperlink ref="E513" r:id="rId476" xr:uid="{00000000-0004-0000-0000-0000DB010000}"/>
    <hyperlink ref="E514" r:id="rId477" xr:uid="{00000000-0004-0000-0000-0000DC010000}"/>
    <hyperlink ref="E515" r:id="rId478" xr:uid="{00000000-0004-0000-0000-0000DD010000}"/>
    <hyperlink ref="E516" r:id="rId479" xr:uid="{00000000-0004-0000-0000-0000DE010000}"/>
    <hyperlink ref="E518" r:id="rId480" xr:uid="{00000000-0004-0000-0000-0000DF010000}"/>
    <hyperlink ref="E519" r:id="rId481" xr:uid="{00000000-0004-0000-0000-0000E0010000}"/>
    <hyperlink ref="E520" r:id="rId482" xr:uid="{00000000-0004-0000-0000-0000E1010000}"/>
    <hyperlink ref="E521" r:id="rId483" xr:uid="{00000000-0004-0000-0000-0000E2010000}"/>
    <hyperlink ref="E522" r:id="rId484" xr:uid="{00000000-0004-0000-0000-0000E3010000}"/>
    <hyperlink ref="E524" r:id="rId485" xr:uid="{00000000-0004-0000-0000-0000E4010000}"/>
    <hyperlink ref="E525" r:id="rId486" xr:uid="{00000000-0004-0000-0000-0000E5010000}"/>
    <hyperlink ref="E527" r:id="rId487" xr:uid="{00000000-0004-0000-0000-0000E6010000}"/>
    <hyperlink ref="E528" r:id="rId488" xr:uid="{00000000-0004-0000-0000-0000E7010000}"/>
    <hyperlink ref="E529" r:id="rId489" xr:uid="{00000000-0004-0000-0000-0000E8010000}"/>
    <hyperlink ref="E540" r:id="rId490" xr:uid="{00000000-0004-0000-0000-0000E9010000}"/>
    <hyperlink ref="E533" r:id="rId491" xr:uid="{00000000-0004-0000-0000-0000EA010000}"/>
    <hyperlink ref="E535" r:id="rId492" xr:uid="{00000000-0004-0000-0000-0000EB010000}"/>
    <hyperlink ref="E536" r:id="rId493" xr:uid="{00000000-0004-0000-0000-0000EC010000}"/>
    <hyperlink ref="E537" r:id="rId494" xr:uid="{00000000-0004-0000-0000-0000ED010000}"/>
    <hyperlink ref="E538" r:id="rId495" xr:uid="{00000000-0004-0000-0000-0000EE010000}"/>
    <hyperlink ref="E539" r:id="rId496" xr:uid="{00000000-0004-0000-0000-0000EF010000}"/>
    <hyperlink ref="E541" r:id="rId497" xr:uid="{00000000-0004-0000-0000-0000F0010000}"/>
    <hyperlink ref="E542" r:id="rId498" xr:uid="{00000000-0004-0000-0000-0000F1010000}"/>
    <hyperlink ref="E543" r:id="rId499" xr:uid="{00000000-0004-0000-0000-0000F2010000}"/>
    <hyperlink ref="E544" r:id="rId500" xr:uid="{00000000-0004-0000-0000-0000F3010000}"/>
    <hyperlink ref="E545" r:id="rId501" xr:uid="{00000000-0004-0000-0000-0000F4010000}"/>
    <hyperlink ref="E546" r:id="rId502" xr:uid="{00000000-0004-0000-0000-0000F5010000}"/>
    <hyperlink ref="E547" r:id="rId503" xr:uid="{00000000-0004-0000-0000-0000F6010000}"/>
    <hyperlink ref="E548" r:id="rId504" display="https://www.contratos.gov.co/consultas/detalleProceso.do?numConstancia=20-22-12781&amp;g-recaptcha-response=03AGdBq26dkvPJjFnx9xJL68rno4JXYMbpRylve5-6SANCdyt3pCBIXIFXEz486Mlb_wI4BvOxbsIvzK8v9NZh9xJsFCjJI40LzWTBgx62AzXIv3ZN2fOJh9-ij2ZVCw3EvZ7sbZsy4aVBAZrt4SQKJsoTdfef69CSmuv" xr:uid="{00000000-0004-0000-0000-0000F7010000}"/>
    <hyperlink ref="E401" r:id="rId505" xr:uid="{00000000-0004-0000-0000-0000F8010000}"/>
    <hyperlink ref="E187" r:id="rId506" xr:uid="{00000000-0004-0000-0000-0000F9010000}"/>
    <hyperlink ref="E188" r:id="rId507" xr:uid="{00000000-0004-0000-0000-0000FA010000}"/>
    <hyperlink ref="E189" r:id="rId508" xr:uid="{00000000-0004-0000-0000-0000FB010000}"/>
    <hyperlink ref="E190" r:id="rId509" xr:uid="{00000000-0004-0000-0000-0000FC010000}"/>
    <hyperlink ref="E191" r:id="rId510" xr:uid="{00000000-0004-0000-0000-0000FD010000}"/>
    <hyperlink ref="E743" r:id="rId511" xr:uid="{00000000-0004-0000-0000-0000FE010000}"/>
    <hyperlink ref="E744" r:id="rId512" xr:uid="{00000000-0004-0000-0000-0000FF010000}"/>
    <hyperlink ref="E745" r:id="rId513" xr:uid="{00000000-0004-0000-0000-000000020000}"/>
    <hyperlink ref="E746" r:id="rId514" xr:uid="{00000000-0004-0000-0000-000001020000}"/>
    <hyperlink ref="E747" r:id="rId515" xr:uid="{00000000-0004-0000-0000-000002020000}"/>
    <hyperlink ref="E748" r:id="rId516" xr:uid="{00000000-0004-0000-0000-000003020000}"/>
    <hyperlink ref="E749" r:id="rId517" xr:uid="{00000000-0004-0000-0000-000004020000}"/>
    <hyperlink ref="E750" r:id="rId518" xr:uid="{00000000-0004-0000-0000-000005020000}"/>
    <hyperlink ref="E751" r:id="rId519" xr:uid="{00000000-0004-0000-0000-000006020000}"/>
    <hyperlink ref="E752" r:id="rId520" xr:uid="{00000000-0004-0000-0000-000007020000}"/>
    <hyperlink ref="E753" r:id="rId521" xr:uid="{00000000-0004-0000-0000-000008020000}"/>
    <hyperlink ref="E754" r:id="rId522" xr:uid="{00000000-0004-0000-0000-000009020000}"/>
    <hyperlink ref="E755" r:id="rId523" xr:uid="{00000000-0004-0000-0000-00000A020000}"/>
    <hyperlink ref="E756" r:id="rId524" xr:uid="{00000000-0004-0000-0000-00000B020000}"/>
    <hyperlink ref="E757" r:id="rId525" xr:uid="{00000000-0004-0000-0000-00000C020000}"/>
    <hyperlink ref="E758" r:id="rId526" xr:uid="{00000000-0004-0000-0000-00000D020000}"/>
    <hyperlink ref="E759" r:id="rId527" xr:uid="{00000000-0004-0000-0000-00000E020000}"/>
    <hyperlink ref="E760" r:id="rId528" xr:uid="{00000000-0004-0000-0000-00000F020000}"/>
    <hyperlink ref="E761" r:id="rId529" xr:uid="{00000000-0004-0000-0000-000010020000}"/>
    <hyperlink ref="E762" r:id="rId530" xr:uid="{00000000-0004-0000-0000-000011020000}"/>
    <hyperlink ref="E763" r:id="rId531" xr:uid="{00000000-0004-0000-0000-000012020000}"/>
    <hyperlink ref="E765" r:id="rId532" xr:uid="{00000000-0004-0000-0000-000014020000}"/>
    <hyperlink ref="E766" r:id="rId533" xr:uid="{00000000-0004-0000-0000-000015020000}"/>
    <hyperlink ref="E767" r:id="rId534" xr:uid="{00000000-0004-0000-0000-000016020000}"/>
    <hyperlink ref="E768" r:id="rId535" xr:uid="{00000000-0004-0000-0000-000017020000}"/>
    <hyperlink ref="E769" r:id="rId536" xr:uid="{00000000-0004-0000-0000-000018020000}"/>
    <hyperlink ref="E770" r:id="rId537" xr:uid="{00000000-0004-0000-0000-000019020000}"/>
    <hyperlink ref="E772" r:id="rId538" xr:uid="{00000000-0004-0000-0000-00001A020000}"/>
    <hyperlink ref="E773" r:id="rId539" xr:uid="{00000000-0004-0000-0000-00001B020000}"/>
    <hyperlink ref="E774" r:id="rId540" xr:uid="{00000000-0004-0000-0000-00001C020000}"/>
    <hyperlink ref="E775" r:id="rId541" xr:uid="{00000000-0004-0000-0000-00001D020000}"/>
    <hyperlink ref="E776" r:id="rId542" xr:uid="{00000000-0004-0000-0000-00001E020000}"/>
    <hyperlink ref="E777" r:id="rId543" xr:uid="{00000000-0004-0000-0000-00001F020000}"/>
    <hyperlink ref="E778" r:id="rId544" xr:uid="{00000000-0004-0000-0000-000020020000}"/>
    <hyperlink ref="E779" r:id="rId545" xr:uid="{00000000-0004-0000-0000-000021020000}"/>
    <hyperlink ref="E780" r:id="rId546" xr:uid="{00000000-0004-0000-0000-000022020000}"/>
    <hyperlink ref="E781" r:id="rId547" xr:uid="{00000000-0004-0000-0000-000023020000}"/>
    <hyperlink ref="E782" r:id="rId548" xr:uid="{00000000-0004-0000-0000-000024020000}"/>
    <hyperlink ref="E783" r:id="rId549" xr:uid="{00000000-0004-0000-0000-000025020000}"/>
    <hyperlink ref="E784" r:id="rId550" xr:uid="{00000000-0004-0000-0000-000026020000}"/>
    <hyperlink ref="E785" r:id="rId551" xr:uid="{00000000-0004-0000-0000-000027020000}"/>
    <hyperlink ref="E786" r:id="rId552" xr:uid="{00000000-0004-0000-0000-000028020000}"/>
    <hyperlink ref="E787" r:id="rId553" xr:uid="{00000000-0004-0000-0000-000029020000}"/>
    <hyperlink ref="E788" r:id="rId554" xr:uid="{00000000-0004-0000-0000-00002A020000}"/>
    <hyperlink ref="E789" r:id="rId555" xr:uid="{00000000-0004-0000-0000-00002B020000}"/>
    <hyperlink ref="E790" r:id="rId556" xr:uid="{00000000-0004-0000-0000-00002C020000}"/>
    <hyperlink ref="E791" r:id="rId557" xr:uid="{00000000-0004-0000-0000-00002D020000}"/>
    <hyperlink ref="E792" r:id="rId558" xr:uid="{00000000-0004-0000-0000-00002E020000}"/>
    <hyperlink ref="E793" r:id="rId559" xr:uid="{00000000-0004-0000-0000-00002F020000}"/>
    <hyperlink ref="E795" r:id="rId560" xr:uid="{00000000-0004-0000-0000-000030020000}"/>
    <hyperlink ref="E796" r:id="rId561" xr:uid="{00000000-0004-0000-0000-000031020000}"/>
    <hyperlink ref="E797" r:id="rId562" xr:uid="{00000000-0004-0000-0000-000032020000}"/>
    <hyperlink ref="E798" r:id="rId563" xr:uid="{00000000-0004-0000-0000-000033020000}"/>
    <hyperlink ref="E799" r:id="rId564" xr:uid="{00000000-0004-0000-0000-000034020000}"/>
    <hyperlink ref="E800" r:id="rId565" xr:uid="{00000000-0004-0000-0000-000035020000}"/>
    <hyperlink ref="E801" r:id="rId566" xr:uid="{00000000-0004-0000-0000-000036020000}"/>
    <hyperlink ref="E802" r:id="rId567" xr:uid="{00000000-0004-0000-0000-000037020000}"/>
    <hyperlink ref="E803" r:id="rId568" xr:uid="{00000000-0004-0000-0000-000038020000}"/>
    <hyperlink ref="E804" r:id="rId569" xr:uid="{00000000-0004-0000-0000-000039020000}"/>
    <hyperlink ref="E805" r:id="rId570" xr:uid="{00000000-0004-0000-0000-00003A020000}"/>
    <hyperlink ref="E806" r:id="rId571" xr:uid="{00000000-0004-0000-0000-00003B020000}"/>
    <hyperlink ref="E807" r:id="rId572" xr:uid="{00000000-0004-0000-0000-00003C020000}"/>
    <hyperlink ref="E808" r:id="rId573" xr:uid="{00000000-0004-0000-0000-00003D020000}"/>
    <hyperlink ref="E809" r:id="rId574" xr:uid="{00000000-0004-0000-0000-00003E020000}"/>
    <hyperlink ref="E810" r:id="rId575" xr:uid="{00000000-0004-0000-0000-00003F020000}"/>
    <hyperlink ref="E811" r:id="rId576" xr:uid="{00000000-0004-0000-0000-000040020000}"/>
    <hyperlink ref="E812" r:id="rId577" xr:uid="{00000000-0004-0000-0000-000041020000}"/>
    <hyperlink ref="E813" r:id="rId578" xr:uid="{00000000-0004-0000-0000-000042020000}"/>
    <hyperlink ref="E814" r:id="rId579" xr:uid="{00000000-0004-0000-0000-000043020000}"/>
    <hyperlink ref="E815" r:id="rId580" xr:uid="{00000000-0004-0000-0000-000044020000}"/>
    <hyperlink ref="E816" r:id="rId581" xr:uid="{00000000-0004-0000-0000-000045020000}"/>
    <hyperlink ref="E817" r:id="rId582" xr:uid="{00000000-0004-0000-0000-000046020000}"/>
    <hyperlink ref="E818" r:id="rId583" xr:uid="{00000000-0004-0000-0000-000047020000}"/>
    <hyperlink ref="E819" r:id="rId584" xr:uid="{00000000-0004-0000-0000-000048020000}"/>
    <hyperlink ref="E820" r:id="rId585" xr:uid="{00000000-0004-0000-0000-000049020000}"/>
    <hyperlink ref="E821" r:id="rId586" xr:uid="{00000000-0004-0000-0000-00004A020000}"/>
    <hyperlink ref="E822" r:id="rId587" xr:uid="{00000000-0004-0000-0000-00004B020000}"/>
    <hyperlink ref="E823" r:id="rId588" xr:uid="{00000000-0004-0000-0000-00004C020000}"/>
    <hyperlink ref="E824" r:id="rId589" xr:uid="{00000000-0004-0000-0000-00004D020000}"/>
    <hyperlink ref="E825" r:id="rId590" xr:uid="{00000000-0004-0000-0000-00004E020000}"/>
    <hyperlink ref="E826" r:id="rId591" xr:uid="{00000000-0004-0000-0000-00004F020000}"/>
    <hyperlink ref="E827" r:id="rId592" xr:uid="{00000000-0004-0000-0000-000050020000}"/>
    <hyperlink ref="E828" r:id="rId593" xr:uid="{00000000-0004-0000-0000-000051020000}"/>
    <hyperlink ref="E829" r:id="rId594" xr:uid="{00000000-0004-0000-0000-000052020000}"/>
    <hyperlink ref="E831" r:id="rId595" xr:uid="{00000000-0004-0000-0000-000053020000}"/>
    <hyperlink ref="E832" r:id="rId596" xr:uid="{00000000-0004-0000-0000-000054020000}"/>
    <hyperlink ref="E833" r:id="rId597" xr:uid="{00000000-0004-0000-0000-000055020000}"/>
    <hyperlink ref="E834" r:id="rId598" xr:uid="{00000000-0004-0000-0000-000056020000}"/>
    <hyperlink ref="E845" r:id="rId599" xr:uid="{00000000-0004-0000-0000-000057020000}"/>
    <hyperlink ref="E849" r:id="rId600" xr:uid="{00000000-0004-0000-0000-000058020000}"/>
    <hyperlink ref="E850" r:id="rId601" xr:uid="{00000000-0004-0000-0000-000059020000}"/>
    <hyperlink ref="E859" r:id="rId602" xr:uid="{00000000-0004-0000-0000-00005A020000}"/>
    <hyperlink ref="E860" r:id="rId603" xr:uid="{00000000-0004-0000-0000-00005B020000}"/>
    <hyperlink ref="E861" r:id="rId604" xr:uid="{00000000-0004-0000-0000-00005C020000}"/>
    <hyperlink ref="E862" r:id="rId605" xr:uid="{00000000-0004-0000-0000-00005D020000}"/>
    <hyperlink ref="E863" r:id="rId606" xr:uid="{00000000-0004-0000-0000-00005E020000}"/>
    <hyperlink ref="E864" r:id="rId607" xr:uid="{00000000-0004-0000-0000-00005F020000}"/>
    <hyperlink ref="E865" r:id="rId608" xr:uid="{00000000-0004-0000-0000-000060020000}"/>
    <hyperlink ref="E868" r:id="rId609" xr:uid="{00000000-0004-0000-0000-000061020000}"/>
    <hyperlink ref="E869" r:id="rId610" xr:uid="{00000000-0004-0000-0000-000062020000}"/>
    <hyperlink ref="E871" r:id="rId611" xr:uid="{00000000-0004-0000-0000-000063020000}"/>
    <hyperlink ref="E872" r:id="rId612" xr:uid="{00000000-0004-0000-0000-000064020000}"/>
    <hyperlink ref="E874" r:id="rId613" xr:uid="{00000000-0004-0000-0000-000065020000}"/>
    <hyperlink ref="E875" r:id="rId614" xr:uid="{00000000-0004-0000-0000-000066020000}"/>
    <hyperlink ref="E876" r:id="rId615" xr:uid="{00000000-0004-0000-0000-000067020000}"/>
    <hyperlink ref="E877" r:id="rId616" xr:uid="{00000000-0004-0000-0000-000068020000}"/>
    <hyperlink ref="E878" r:id="rId617" xr:uid="{00000000-0004-0000-0000-000069020000}"/>
    <hyperlink ref="E879" r:id="rId618" xr:uid="{00000000-0004-0000-0000-00006A020000}"/>
    <hyperlink ref="E880" r:id="rId619" xr:uid="{00000000-0004-0000-0000-00006B020000}"/>
    <hyperlink ref="E886" r:id="rId620" display="https://www.contratos.gov.co/consultas/detalleProceso.do?numConstancia=20-22-15954&amp;g-recaptcha-response=03AGdBq26FnKhiTh3GCC0FvJh_I5o8mcHmEMzSlMEkjTUJlCCxo5wtJMm6GhusyjzsQJH9RADdZFtIYgZVGOimef7XEl0h07UKeCe4yT_lr3BplaFDbiMflP_ihyQoa3VA30I7fg__ciBrKAvuBDdL23ZSbv2KmZDnIB082ktge7E3cCFHZhWjRfg6nQxoJE_QZezhKw2zOBOAGVDLMyTEOl-TIL1wwBWyaY7WOwvDRv0O8D4np-JwhKvcc_j4ZtUD5RGqAIQebwg_g82JRto3ms5Ugmg4RvGPZHsxbCwPiOEkW0HRJaafazZ0_aXYJCF-oSIXNkbFzWREFeFoGXxvw8LpvR1Ta1Q9e6SZh8_WalTgSjAHzbOMnfaRjbzdN2YXmwlkVfJqYYADQY13yu24KIjbjQrJW0TzYyj8KW_xwfK_vqIueRgEV6ZS5UUNvR428KTQzD5YdicXYaz94-t0vnM1DwPJRA4VLA" xr:uid="{00000000-0004-0000-0000-00006C020000}"/>
    <hyperlink ref="E884" r:id="rId621" display="https://www.contratos.gov.co/consultas/detalleProceso.do?numConstancia=20-22-15951&amp;g-recaptcha-response=03AGdBq24fisAxYKq5ZNMtOFtT3xk6Uri4kzPgkxjNEHgL_D3-wuQrNCinxADK5y3aZoSRca6zhp8f8nnR7ISHIVpGHRIXjT4HxidJRNBkjJdPiADDeAtTqtp-uAufOJjMiVsFDL9U8givvo2ZU0-Gj48tLfv8h2jjftZJqPd8umR486XtzjaYioIyOCvdxGuqQpJMJgpJ8ES0mujQy1xuZGG3FRUljCrNWtFjzCzRrzAhR7t9Pjlz_5GsRnAyKkJYsTXFmJDiLnX3Z5HWgVgziaReLhDpK5IlYILy6_KV2KAcKzTQuh4dWUR7BjOGgW2djLsIBZobtCh2pKAZHLgtZbs1BUl1R2xBaEEsdmPZyiSi1L9ifnhj2O7xuVBMg6XXYFAZR0xzp7-zU-PnxexcFMq8jHT8JTbZrvLYOx13VNj9is-MblQFS7w4dL8-YaE7DnJ0gv2tPB9YKsMIPkD73fDYY43WXkigVw" xr:uid="{00000000-0004-0000-0000-00006D020000}"/>
    <hyperlink ref="E771" r:id="rId622" display="https://www.contratos.gov.co/consultas/detalleProceso.do?numConstancia=19-12-9237726&amp;g-recaptcha-response=03AGdBq25ufMcLBPSUJOwmizB-myCK4ws911OY_1FN3kZr9zIDnEqVvbQGWmdMmZ6PglvsFCD1h8OOBF6smg1dw28w5QPNjgEnFVqG6EEjQZB-C8HvWWB1iRDnornPEVJ-Js_-0nPz7_bKInNXXnpqFZOJC-JaUpXAlhRySWR9QDna9rDjV3ucvdVCKsR9QMuSrD8iLPuVo0mjCr1gmOKSU4ZJgYlDZ64EHqi-Fa56gB6hc8IvNBwzezvZLK_MRsnL3GaK7bfFMv80E-U3lU3i_e4hA8N9usSMpNSrA1qebLeupzsrenIG0f0qvtN993UOQhS2_y_wrBwJVV0hs7CB3dmAxE5iqkXkdONEYc68bUeRAAiFBgvH6C56fM47L78hW_bGMXKuvsU2IvXmd_qPGrTUTMUBT7yX2ihkN4PX5NgNUl-BpkGI0hIaCEnKdFX4Rzy6jUaIFaH2p8kD-VRBYWkOeFcDKs62zUOnQaNYQXyDDvhM34OiFRQ" xr:uid="{00000000-0004-0000-0000-00006E020000}"/>
    <hyperlink ref="E794" r:id="rId623" display="https://www.contratos.gov.co/consultas/detalleProceso.do?numConstancia=19-12-9146800&amp;g-recaptcha-response=03AGdBq252pjPsipW2SyuMueCHV-Vo3D5gse_lAM7f1AjJbu-g6ylLVEf1UIcK-HtjRHLigW2FNKXpT0ElCg3EubMJ3FTXwXZQlCREBuqWzHOoIfijfhuUW2EDIa6C2uPsY8mMdTghgC18kH3g4u-m_olVVc6MxdFyKqT9Tpoc8_ndRaKFH3z_me82IStEXY6VqM1-4DznBRBbVV_cGLjale6BlDnQ278Tgf5PTRiOC-kPRq-rSfZMPrQGk001ZXDF6w_g2X0Ab_5hTHQ2KpXDno3lXW7XaPNn8V5osVRiuP3rnbZnbRzSZaNfZpF1g-A7skOP9dOG3yvKTOu9x-x8T6CqctYHqJGkwg684rt2D1E1Rce6I2OohAS0faoAnqF7dGHW7EmerKELtgmnbDrtsqCG2FgXpba_SklvEDgZLWnBfkQ7Tk1GqpaOCmch3VzvBgJbhHrqB4zJUqwfVCK4oVNw5gSU_2ZvSmXxqt1zcuXo1h9Ywd23fA8" xr:uid="{00000000-0004-0000-0000-00006F020000}"/>
    <hyperlink ref="E830" r:id="rId624" display="https://www.contratos.gov.co/consultas/detalleProceso.do?numConstancia=19-12-9234312&amp;g-recaptcha-response=03AGdBq24b9nvGxThpBUvFLJfUe5QbCjnHerDcx0vvh2jdXUnPNrCSIcL9MVX0NotUN5oMEa_4STBWOEUxMHXpnate4RTcQgNmi7ARHlT2w2X3R0hYqOlMy4dH-1UdEzJAqzauiWiTdMD2itjrliTAKVoBXjp_DyV3l9Lri324k0XZECuCwsWHC0Hx75tw5gTw1kNtfRAj60AQnG9Ikd4n3MEspRjLe3VHz8EMLwvTf338hGd7fecniuOFOCQPUmcFOHc3OGqsxooY0BKXHPXJxSu_85mK_OPPSfUwBL75Wtw3Wr7YKnRtS8fsjL0FdVgnifBfaWqm7zzTHpnA1M5reRcANMYfhk9ELXgHz6u8wYy2kLRDbbJ1jXui9fPeq3Uw8dtuiFpeRvnpgeaAqjuvPw1S4R9aXmu7scAhvPv--iBAms1AgLfanM3AhxOiz1tRUyyaZB5HtVBr6pTr67uT35CcFUlp2kFzVg" xr:uid="{00000000-0004-0000-0000-000070020000}"/>
    <hyperlink ref="E835" r:id="rId625" display="https://www.contratos.gov.co/consultas/detalleProceso.do?numConstancia=19-12-9700315&amp;g-recaptcha-response=03AGdBq24id_gXE6-zszjgickaCnPbpSn-yO72OPqwQ48Uhfh1NUap7ceP13PCOSaz15cTY2nILq1sD-dC7ZP5tSgZ1iqfORIYCqP6P4ZoESny5BCqRJDz4KqK-NpHp7_I-yLDEsOh55xqviev7hfCw0WGb3zrJveBfracKithXth8Ps2oggONGR0xOOLiIa3WlBhh78AhIMLKUd-vdYRqwp-mVd8AFwokIdc2CT9__TkuGAjEFrdSY-rpJ8ZCLg0JQnkeV74LhtXrjOVkrtt6OdJFNyTHZp4ZS3aw1nS3emm8LPAM8QSXMWYMm9zPuhApmLM3vmwFZbSOwghet3I5QDXApnhjtVWooS5IYx6llWFt0Lhde0BSC-Pj5kkMUnvvvo1tzE9KROiebC5AfW19rDjyg4wZHTo4CZLcuRSVryR-rF3Zm1VyUiqc-hSNUxi4GRtHIsCCEpYtJxIYe17L5ShbuRT71JGKrg" xr:uid="{00000000-0004-0000-0000-000071020000}"/>
    <hyperlink ref="E836" r:id="rId626" display="https://www.contratos.gov.co/consultas/detalleProceso.do?numConstancia=21-22-22920&amp;g-recaptcha-response=03AGdBq27-CODtzpH5vP2hfvg60U1cq_DB0pbr1wm8TltiOrueWp_J_fuPN1Po6Yrl2-suTOGtkddXXmjcrtpJ2keCC1atsF8zqvq2LzyNy21Jo1kXgUWxNEE-fW4zVTvlflDuYBYa29Peskf48xZ8UZOFtrEQHpEOFX1GoK_mp4_k3RkjBRvcV00pAW9o1vfubEvpvfQ-QHu7zcy8pLHuNQuyK5bW5BmyG68LcADDiHbQFkdqzXzVHjgXz0eVAKuhUQ2eeO3JPUlrsECguGui2DwMXVycHbG_iBzgGkiqRPrqbCv_F9ztpVxEvdBWDrmII0ByiOjCnoyfLts8sdwqV2ouviBPBgKGHmObApTr7WaYW8r_vEDBPROX5JAQG1-pRlfHG0oE70EVKV3I7nrJVS1KtLhbKNQ8E3aeigHKyQVlg2K6dwpBC5QjkZLZtnuWDB6zelITKn3lBASKOqfb-pwIHsQbEIBFUpP0FeIeEsR7kF2QKOEISQg" xr:uid="{00000000-0004-0000-0000-000072020000}"/>
    <hyperlink ref="E837" r:id="rId627" display="https://www.contratos.gov.co/consultas/detalleProceso.do?numConstancia=19-12-9700466&amp;g-recaptcha-response=03AGdBq27SenTOFjyBBrcp4DznvQeGWX3SLkrkp_CLjkv0in4iaic6DQFJr9D79FxWEFSkTbdZM6-tmKEs64eO0J3Q7mCV1YLcP3-HwFx4z29kfs_UVm9HFsHNSGl85OmrntRsjhX2Hucvi7byUFBYCf1zdRmeEB8MI9qvZbzCW2SAqgQvK7OEatdkrkurj7OvKVdYP6grab_051T5idMgz4R0PT2Nt17_movxuMA2DvOQcNlqlRuSgfMZPJZPZTBLEC842RwVwlc45ihMYtjzjsb0fSTbcbyvU4KcFXrZGUorlN9Zif5v6eXobz0D0BBVlrKt0ILk59aTU6j30pcu9MbdVQY90XTapwgSNHKmJjk3c7EcqKbRKZ0wLc7-vQYeuT-vmVhPj-X2m55ENgUvdF-niy8Pm8vDgs-7-FV3VaZnNZCOz3VYKvZ3YzrhO2bz8qEgTlSG8Ufi9yijMCqANuzopAECf-FBCw" xr:uid="{00000000-0004-0000-0000-000073020000}"/>
    <hyperlink ref="E838" r:id="rId628" display="https://www.contratos.gov.co/consultas/detalleProceso.do?numConstancia=19-12-9738288&amp;g-recaptcha-response=03AGdBq24ScL7rY-09W24Itis0KQb_qcCXpFehwBdA9t3cCbwMZDGO9zKbPc3L5mGMlCmOeUd1tg7JPL-9zIZC86KPKxdqn0oQErdzWLSZdlYwPb8B5JD_xuZ-Joz99APEIWmNWxkin6uQIiXfaRGZyhWNK-WK8eYPGUerhHdoslMSeVSblDlatTbawjJEu8wwUW-2TcAg7f_a52hzLiK5iBX1E83lbz5C3PCTvepq5UHnyG6FUuRhFRIEVtG1ckVp9k0nduPVrNOIPpIxKXtcy2BV3WXI8c_5MEtq_BQhITxK8HPWwIRxLhOFOK867UjvryS98_YcXzCCwz9HjoER02m86vWDedp_yH1J5KcWnvOIPMecGMGQ4nkPOWbu0tznGeyxh5EjVfIwq62bNYgO0RfXjSUoAzjIxpomxommBxQW6zgvLcfkbX0rQVu1xOQGUyZXCpPyLvu4onTYXS-vxTwmJLSCq5ouXiuOATKLGYYwifYlM2y7wa4" xr:uid="{00000000-0004-0000-0000-000074020000}"/>
    <hyperlink ref="E839" r:id="rId629" display="https://www.contratos.gov.co/consultas/detalleProceso.do?numConstancia=19-12-9738402&amp;g-recaptcha-response=03AGdBq2469qkqWx2SnEvHUi_Q9_fdIvw48mNBF4ptthWMlO3qFyy_r-A3XKNFRcEljGGFVdWc4G-6R_cJKCquC8zHCfIclgpEvk-yRqSdnmckAOBleQbPENxxDRmdPwb5CRI39kMgR73R8q_7kzzeSPmiH94a-DB_l5mrZPEl56vdLG1nHegY1AmvkNasnhA7t-32co2pzLD0SG8uXbPoA_VZQmRhcGb2DX5ZsU9yw6hzo5T-IKIKRmRF2Frvt8lWZMA2F-ITnKAvKVPPNZczy520hOwqdb2jEdOckjtTv038pmMvn46riUQBLMCZyAdg7j9zwLL117WD8vRb9sU33Oxd5Fqu4tnfIxdRp-H1Dzvc987iGC6w6lUANIYgj_8C1xieCPIM-6R1yJSkRSngdvhhRxor_N9IukcNpsXKqZFPaCCixDqWbj0-I447fsamrhCbMnpkD4BeNEAiQpfZbjUDmnPUEg0FBKyWD3RARYPg7Fhk2ql2ymU" xr:uid="{00000000-0004-0000-0000-000075020000}"/>
    <hyperlink ref="E840" r:id="rId630" display="https://www.contratos.gov.co/consultas/detalleProceso.do?numConstancia=19-12-9812271&amp;g-recaptcha-response=03AGdBq27ooKDBipbHhMET8x8OCqgYnQ-MLykyaEohXTJA9F26ivWHSQ2KU-Mbc1t-OvX1QcSqPP_Hfuc4TUCPwYyYo7qvOsUA_uJuQf5XymkQHg69xEgdAJ5aEORc0dYXMPn53dvuk3g2xMRUzZRZCeqJ6fUJdxzvwOYg9Godz0_8rxS8XCQ6hkWDryhzsuVnbxG0SWWlyhsI-ja-ENoHVeMDbmmzWhE6oZW5h3bOjIY6AQfoMb1gqBEfsb969XNSy9QLuEAXbu5yk9PRp7DBWmw4bpZHpv7XwfdWlC_j7-a-DAJ3BuGFZOEAGNAUsEA68RxnRh3O_dhbijbXF6ASCSJNLvHWuUwSW0fgN4G4ZX43bdkSokKrGzyuhKZlOft546MgEV967oTVTxj6z-LUiJHPAJ7qHa34RiBR6IFLlgZOjcBEaGoECdSfJPvTGaSbIV3VN9o5HfMGHgophH8RjcWuKw4mJtsTloTn4TDCg2RCVHWBekAvixg" xr:uid="{00000000-0004-0000-0000-000076020000}"/>
    <hyperlink ref="E841" r:id="rId631" display="https://www.contratos.gov.co/consultas/detalleProceso.do?numConstancia=19-12-9812413&amp;g-recaptcha-response=03AGdBq26itpZkA9woOwvU-jXQ04R-p9MlD6RIacqHOtulkuNB_iACT_57boZOlruoaxauq8DhhNwGSNzRzU8QOcZKgVFS9gNap19olimvOp3si6qckAeA-k8m5HteQEyDCDNVxb_gQsasmHeJXzFMvmDTMdk2h73SGBQJou3y30lPFObH4aBC_5jCatVccSKxSt__hCkYEqUSbJlbFCbdl8GDEKyDKiHoi9qCMq0diKqkz1AoFhtuTyxK983IS6wgV7btCQDSI3dsc02epVQUFpUtFHGGy7VyrfBA3N6DzAMNBjhWldp5AWPQygcTj-eWaN5fOeJUu-NfPmeFv951NBWpWinJbOdxaf6jLg9nic5MiMEmsc7lEiRhTXUvNupw54Ls71NklvhKF6i4jscOyizUKezvTKCeDpNmmw1QsAO5HdlpniTqF12WA3u8h8pizgRi9KLmzBMNXoosuDMpyCq2H-Nu2FW3836SeauY_M-V8b_yqxzq7to" xr:uid="{00000000-0004-0000-0000-000077020000}"/>
    <hyperlink ref="E842" r:id="rId632" display="https://www.contratos.gov.co/consultas/detalleProceso.do?numConstancia=19-12-9812465&amp;g-recaptcha-response=03AGdBq26D9_ducDPs36cV3zZNpLlMxOC0AScmf2pLDSFy4DjpXt8VhMU2XxoqYOklKlswdB5792TfbcFxTegFIpDb7OXm0DCxATxDzDmMGc-Sv93W6gRFKvF6BtfrdZcOPlS87qPJYFi7lRv2ucahBS0zpvTd1tBUpT4Dw-WUhlWetJQE9nvMMvcVKIez9n9QqPWHDwZC1Xb47eP9OOt-vZoqYzSaWw9wRt-YZhDML3lYo57hCVY8uzlmfIVdUPoxvSqonBnd2J-QmzE7Z2su3mmYpBBElmbu0mKLJjUHnG6zx9i-BSVfU1ae6kBVqn2Qd5VD1b2kEgF3zlganjWWSgXLmdl7Z0MHkLSPytydoZpdJlb-lQNUDOE928fZWqrsWC_MR64CdPp3hFQuQZfV3LNIMjc_sUjV8iW1zzzAy09NdfSSjSbz5QnfYx-WH_7QwSx_wHQMLsN2LgWPNdKA4hICQtb4jjxTooGKF-KBxWxXDOzafcLc9a8" xr:uid="{00000000-0004-0000-0000-000078020000}"/>
    <hyperlink ref="E843" r:id="rId633" display="https://www.contratos.gov.co/consultas/detalleProceso.do?numConstancia=21-22-22924&amp;g-recaptcha-response=03AGdBq24NBPW3N6om1KCUKqiOAwwT9MwTK-3eyrztkNxR2nsYDodl4vBZwEf9ic-HV-uYYNS41pY1zptY9hNZiDZH-0AlKDINPPieq5ikNFe5req1JFShyieZyCZPfGT70SsbTI-BKwWy62PMEzXqRlwfvVpeUb7PvrsOB90WmBBls-TW7U_zZGCvqHGU1Y15ai2jacw6BmJ_FH1KPyVEUpvz9V4nFzyjXl73ph9syc5hBY_Axjj1THRvIXMzKKdwSFhR4mipiweqOh9s8iZaPPtB-S3uLDkyuN85tjY1KmXNRO-HebnXNuOCbGTM9JfqpSVxMsI3jWt09nQ4nkQm8VgUgDSpBOVII0kEhFGoe0OxxVssynLxV7uHchnwzeh0hxf8VeVwJHzBfyCqKH5fjvW_WG0w7ESOFsKupLTN_tyq0Wi-V4wlu0jgNsBCBx0i0Rnk4eNtk2oQGjIwdPA9e_UsFE1hXvurOw" xr:uid="{00000000-0004-0000-0000-000079020000}"/>
    <hyperlink ref="E846" r:id="rId634" display="https://www.contratos.gov.co/consultas/detalleProceso.do?numConstancia=21-22-22925&amp;g-recaptcha-response=03AGdBq24NF0FbS6WaloUmfh9wtQbuH_EYWZIOwN2xKzUvm_M3jrv7AK-EUJ7F-2_NdGzY3Wx5xDKaxcbKhCnEHLmSVf_GZB1EQz26D_GhsvX3LSTq2NME2rkKP_OCjts2xaGjfdXD5G-0b65QG-lt_opBBcDTJBHRqia25vo8oGfnUaOQ-hrEsA7ZfeuvZ7thQShDaoZT0XFtRo2Tcf2CUYSTJq19Pj05JBFOZ36FLHGwm44nGqYwVrXLoaoJo_nXqOyp9DuoD6AABPm_Bn41SbpzWZq4YmN4nJMmUn1BTB77mUTwgl5S2yDXk-nmw4VzgYi_mOtD2Llrqidy14W3K7BS5QCdI71To0coo5KLtfPpqV6kqjRcMlIob7iSkioT4-af_jtZEI-n-mCirDvy7SyWTkxXStgJ3yp2XT41GBmwFJ_MT3h5BiCF91akOw4g600MfVwqiIaOp4gAVUd8-aLOwCZtcEZ3pfqRRtn9BbNXal663mGrr-E" xr:uid="{00000000-0004-0000-0000-00007A020000}"/>
    <hyperlink ref="E847" r:id="rId635" display="https://www.contratos.gov.co/consultas/detalleProceso.do?numConstancia=21-22-22926&amp;g-recaptcha-response=03AGdBq27PNFeelLP54JC4evqqlKRGGU5CRbskcJQoTzKaq553vvDVt1KitzVWlHsofyGGPl3-6TvKcUkUQD4DDyVPBEQTCwPSTO1uT4cDNtgyu7v-2TqS_2vPXCgBXZ6VeM7cl0orBjNEoqrDP27IsxSnV671AEaTgATDroaY-AJJv1o59lK3CzPKpYSmZQ4BAa23xPE9wHqHYV_LosmEbZOLM-HbybfZwKgJ2UEj_356HGiYJYypvXJfcG8ZNQ3zKZQd_QxoXLbKbbpA3BoK0T0Nd_JNcuRGvWV8VtCFSU1ELml--Tb7gPXltJrj06tebE1R3BfLcHbDteMrEXGzkbvfvsCGR4Cc7aLqAQtKh_mxyBhQDThd3Vr4x3B775rGKfhbrRL1KFIeRLaREqSPyxfLT7MhAxY-ugEmO-ax0UVHilF8xYW0OSDaw_54q9dS0wWeE9CNHzvos3oNErhoQsy7N439KW8g0epCeHwBkmoDjPUnF9DniFg" xr:uid="{00000000-0004-0000-0000-00007B020000}"/>
    <hyperlink ref="E848" r:id="rId636" display="https://www.contratos.gov.co/consultas/detalleProceso.do?numConstancia=21-22-22927&amp;g-recaptcha-response=03AGdBq24byzWNlUPnqqF1DNB5q0Th-mTOfpk_-dHhaaCKhuUvYFfKR6IXDZ7NIw7H-e0n9Z5HY8JLv15Fas5CYwwXrH31b1hEZ3kwjcihgSA5IlGZCf9TewxJchHkcLdns-U-JiWPQ7fabl90iRVNQ42W3Z3r8JVla7hWYB1mo7ryOxAuuDof40DpbICKW8LQOnpJES_8YWhOemSgCf_0gIFkLPg1s-I3DvqOrfv24X-SW52dPEPsGqvZQSJHeoBp3cwKwdtX88apz-8r3tZXqVbhWZ5f9KSw1wlHjUv12_UwtBI0aY3bEAzDRZEBa5XWYamyywogmY1hmFoDJzRoBgtgyqpTf89RGycWYNxrZ6nkKhUnNJCZFzHj37VasA2npyIMeUD6cY_J-F3Lf5jOpVIfxz6EadsIGZQQFtxBqvG2Y1EcjW3wiFq3_eMBwllXTy0L2SPzhAr_ZHpzhdgWP_XSYC3g71VpKA" xr:uid="{00000000-0004-0000-0000-00007C020000}"/>
    <hyperlink ref="E851" r:id="rId637" display="https://www.contratos.gov.co/consultas/detalleProceso.do?numConstancia=21-22-22928&amp;g-recaptcha-response=03AGdBq27NPZnVwk-XhVzleNAuCxA8Kuhp95gx380RcmJSmWw9RTNpJey4rS_k8cGXThrAAUl5A5LLJ90M1jqveSDsPptFgz-pyow78Nbxa6hseMYVIVIe4q286hPYN6EwF6QytrNjnic9YuopHL48vrxSGMGa4r64y3BZAuaXiZwgalQc5pMA0mwsXBhT5UYLNHvcjYgqVFno2FfjvrDL80fKpierjiD7ZicnXJry6Ne1pLb1J5Ml131eF29nFsYghRDlOU4vu8rmTHhi6F3cBdfmgR41f2gdVGzXSHXl9nUXxPkzTHEMZh-BmiPLGKFJ5T7l_OWRqRE2J0-LOIYsgYiCnFTEgAV3j1KDvL91VlOjzt0zSeeGBaZaIlHvTAAIEJTXTpa9wWhx2ZXQdIT9PufrR6-QlyfrTVVWZI4_dbS4Tv7A5Eo9GqgvgJA-czup32Y4FfC_iv8X_7lAwRcQkJxv1jy80muI5w" xr:uid="{00000000-0004-0000-0000-00007D020000}"/>
    <hyperlink ref="E853" r:id="rId638" display="https://www.contratos.gov.co/consultas/detalleProceso.do?numConstancia=19-12-9907283&amp;g-recaptcha-response=03AGdBq26NCf-JJnRAYGaAwlNcNLMogmNNKsNLVlrU71NM7wxmjJP1QHPeshn9YHzD_Iw1Ub5pSHqw_8VA67RdzRECUWaZWDHqZmqeTqrp7C92axZQseJmRmvlS4Ses4zFU3JF-xd5k1Yj6Ae_WeE8Qt0_EkBGm0yGGbWiGE0PEhxDnmT__7YMx19Jywk1D0Mh_-PpwLkHChcpP1OaifPiGJcy5V6USs2teaft0LkotU9dmpWZ82yAmHCAL5Gmt5ZibZoJ_Plh-f0wKlspBVRH7I1R9dFz55O3tMr9oLZOZD3CL-QeAv4syZ51KOCvTBN_uYmNcG3WCKX-L-r2wKF_dfa0Fex5Wt4rbnwW48fZYqrRLbsGode0qXxaY7PsJJtbPH-yp_KNLjmy5RG_go5MfLASBaRn5DjMhfxX1Bm5wHV5vB4tBHX6FOktoYAOYl7Sq4WtXZHtglX3QuJmk1DsILGcSMtZjhzYa6wautXVe2h5rtAB-aVHUlg" xr:uid="{00000000-0004-0000-0000-00007E020000}"/>
    <hyperlink ref="E852" r:id="rId639" display="https://www.contratos.gov.co/consultas/detalleProceso.do?numConstancia=21-22-22923&amp;g-recaptcha-response=03AGdBq26QK5Vt6602gGkjU1fUjWFw0YqPoo8GaIOnRJyVpEqFA3vxah4pUREFJ_bh7T0wxI23tvBKPK2SiPk0zjz7VZikTLVOUpmLqaN7a-vsuuNgt_aQKDVBd4JepgkwOc4_AFDZnLnymEwOHBvIG_kjie0Sru-Dl872MZuVfzObM5sQjRrCI561XuTOwNM_SuLvBskhMe_y_tOvmMh2RmzRsQd-0AlgvXkwnVgkHANlKPrqlBwZEvWOceCQ8rtJTMuG05lHqGFhAC49uUd9bZrbPRYRHwXGCOhMxkLf7sPHfaPynpi2f_NtLdUh2vAfqqsEz9iCP8_N1EGAlaPxUwYQbaUlBqU2nBSeNFc5XqJ5YaWaKqfFNfF2BaPhYq4WOoAF3BJ8nhbA9_boDQ_KzMdqOsjrY07UxqSGtq20uBw_icSQCspAKjjBRL7mETcdUqqGe5pr0Lz_Irh1YgbnHqm9zb0tBFswcg" xr:uid="{00000000-0004-0000-0000-00007F020000}"/>
    <hyperlink ref="E854" r:id="rId640" display="https://www.contratos.gov.co/consultas/detalleProceso.do?numConstancia=19-12-9907531&amp;g-recaptcha-response=03AGdBq27Fy3qE-KQ8rmcu0BdpioHp8HXP4pzesvkJ98vBpnyHIYf4eEVd1S430_XurX7wZesjd5IIXh0mHcemMySNc2WngZaPz_HlKhATSuWagfzZy949gANPT6BXEOqc3U9MGmFQ2w2B90VOYakir_I7MS-0YgZ8VTY7-cYkL9NMWJCGI9PMqzd9xQLD9-8B9aGuVVvGr34-HAAiJEWnQjJwLm2O0wChDN7_9Yp_GzGwIWKmSNnKugg9cN1_U9SbInCDXHoxhiOW6HIpRsxZiJNM6DcebWAZHArqr4-hvFAcYt_io6gDfEw6E0XWDtbmaH95sNEG7bISlyK-xf7lwbLm1wudxAzhkqU7f57OVhHX12I1ZVT-WS-Fxpq4LozeTxHbfQVQbntcPy25tZ6jveAWsR3FzKUCt7m7rO9embgvOCzZCtuJiQ90RqYAXOWTEFE1nTqXYfygQ7h85F_hYvvwbd_kzn8HWpnqyt5m5C4lHx3jqIAogyU" xr:uid="{00000000-0004-0000-0000-000080020000}"/>
    <hyperlink ref="E855" r:id="rId641" display="https://www.contratos.gov.co/consultas/detalleProceso.do?numConstancia=21-22-22931&amp;g-recaptcha-response=03AGdBq25AMMPzwwM63uavQMGWUKpQLZXpYIRfT3hhU7dY5VyqciKLM-LEUqNTzLt6Gd5avrRd2UgTgqfIU9SpXbzUNZK9QdUmnWF1wSk0d3aK6OMy2XwjdAAwbe0Tgek_Ip5E4O85oFeFeoKKEJ10hIkuLWAOLD9ipVQwsix7s5BljHruvd2_41jdMAQ3KZJbMm4TPPF7GyxPSiDkMwXculXHmlmj3DZV6BykG57wiaWwYCL3GNEJxMBhPFCJkipeQHZcYgzO0pnlA8lsfYQHisdQ96_xLkOs9MYkBLCnWiW2YQtYVv814Om3JeFRbqxCQLx4GtVwWRX03yw7LemB7_tPmI5_LYBWGJ2nYBbbwDIBS4iHJdAWVKphOy3yGyAS-LCibKX8GN0TuJC0gHgUF9v_CO01q4nnQDjpWHQvTKUnltJIi1Sq7G4Zh6ZVGytFRQnVB_f7PUSWRSULKUmft0AvRAsnrNMHbMkpexDgaDW7IYiXAIFgPxU" xr:uid="{00000000-0004-0000-0000-000081020000}"/>
    <hyperlink ref="E856" r:id="rId642" display="https://www.contratos.gov.co/consultas/detalleProceso.do?numConstancia=21-22-22932&amp;g-recaptcha-response=03AGdBq246E4qk5npJ1WtHUNo5VLrx2fKs9at0aHvntt5FPeelP_XSOzbd-Uqh-QvWqiamsQebIa0I5etzq1Z8ipcYay3hKvhhF2Uv1k372BHaJ5QlD7USZpuPXhqC0lLpUBH02gJy3FliJij58iDtL9hFx7p5Uri8oT3D14Q9GYn6uJT7wV-HgolN4o2rHke56gj1pT7wYyxV5b7lz1-_r_uy7fYkRm3-EorXutyIeKxrlb3AtAqA2dmYJvlniLxQtHtXaZyNKuN8zxEuQM8T14OTMKHwEnbW3AJEET8Zlk27oUm-FcSBLjVNt_Jbs2gv1kQhQFqWiT95eTqGtQyYPDMo6PltIpXXRSvrfQ4l9YT_yn7Fvh0eFakvJKORRM_Un9I0-RivduEb_JNZjDaApsZaJ738HLXiSNwOwQZVZDiqgMsCw86j5rsvc9ATcri97Y8U41bsdURfp_WJWvFNDMKuZUya9GZx-g" xr:uid="{00000000-0004-0000-0000-000082020000}"/>
    <hyperlink ref="E857" r:id="rId643" display="https://www.contratos.gov.co/consultas/detalleProceso.do?numConstancia=21-22-22933&amp;g-recaptcha-response=03AGdBq25s8nXHsaW1DUba-7WBsmsbo4oESXn5ZjTWfck_kkdhv2gmjcyFG-prC4QaLxXMW9FP-A4g7_bpIF60gNxivJ8nQhSVug9ePJ-mYhBzu3M6FhV--IlVnxrDo8c5yQMm4aZGpvqD0pi8JJl58MtcmY2L2yfwstL_2xNQQFKRTVzxddATI4XPU80KPi_OH-ZX4zo2TZwjn-XpvJbJXd2TTrojOGnlzmCRbgC0GGIzCNm8NEvggaJTsz7_sHKjtZN4vwB68Zwpm9DeLuyJVOdnXbBj4rt-uwI35uIEBVTWnOoNNhh7dB8zr0a_F4t734l_79b1riOfzzBx17o6-e1Wq5ZjJfkVzVfMID_kaWkTmyLhSO2WqqhIBcTMETapTR3U7rDA67zP6cDwcauShOy6Q1JgVK0GjRCmpDgYDlaQR1WIbDUjAeoSjNw5L8O4UDOa9RrR3QYnUqHXFBhxO7ukEIV3BOBk0A" xr:uid="{00000000-0004-0000-0000-000083020000}"/>
    <hyperlink ref="E858" r:id="rId644" display="https://www.contratos.gov.co/consultas/detalleProceso.do?numConstancia=19-12-9907412&amp;g-recaptcha-response=03AGdBq274rjtzD_w3-XNFsYTVIFhFV3QBV05qdPxBuCtlWs46TWrN5fgpuxH_EsPI6jJEPBAWGSRha7xXyYwd_GqP3yJ9G212mMS7wKDqgZ8QWDO0lz5V7AWeRK0t0PodhOBSUftoO7BkdSO25vaACwZlOZH9Olairty8Y7-j2PJBJo8GODpbNJSDusuc8GQWBrtt99_fGEWY9aqrQn4LWFOuIVVrcncJnXd8zoBCVXHSjy_bUrNqGZOEUvYbsP1CPEOfbNxJNPi7xYTcSt7RTxdV7x6Pd5SlwuP4vlcE9VjYkgs-RXYx77N3l6s3_7N6GzSJ6eXGi83mGwTTgpPVm2Pn9iG2mn0l4GBIxHjTQPpsIcECj-K3mDcbJpEHmr5xQRJNIX0YN_aM9k4dIFwJBn38wldB6Cugp8D9TnqRlq7PJelD3vCz1EaZPAv9fdpemejmxitEQAhPMvWvUwxztHQ5JpQnTov7jGYm7b3U3Rbib29cD-HLQbI" xr:uid="{00000000-0004-0000-0000-000084020000}"/>
    <hyperlink ref="E867" r:id="rId645" display="https://www.contratos.gov.co/consultas/detalleProceso.do?numConstancia=20-22-17537&amp;g-recaptcha-response=03AGdBq25TQXp_kqe1ZuJBldfVdXs5-sr5KjhcUT-JeXm0Cd6HEdWtk7EGE8EWfhXU5DqJ3gpqemydKfmLVCo-QFtX8P92bOiw7uFEHFLeIyBX-NIJP-bVOCL2B_vhk8cftxo8RT2vAsAePtj8zAPPuQ7FsTqsySWGz5UpjIEbS_TFaDdvp4qmqJGkru3A5VKITLEsFT8PNHtk-hVgf3qRYpbZyN6-g4esXjfV0g-rawosZmIU1LCmOvoG7nC5rWrcFhwNXJnGvRB-pbM71lPhQHGdGE6ow9O3s61ozPj7H3JQr8rOWAwg1HgBKlLc4E0RMpdKZ5PaFNrIQ9XB128t84W1XhWhxqnsrlNhjiTb2N4OWTxBKyvbT8bkEAG-sXgzYcymNpSqAWkCREjDg7oOAW1Zxr9wa7tXI8FbRCBoAer4jtYU5PkXAzh1Ew3r_9-1nH8Y-mL9l3QErjZ_XGMWtDAgf2jqw7v0NQ" xr:uid="{00000000-0004-0000-0000-000085020000}"/>
    <hyperlink ref="E870" r:id="rId646" display="https://www.contratos.gov.co/consultas/detalleProceso.do?numConstancia=19-12-10104710&amp;g-recaptcha-response=03AGdBq255W3CvjEWU3v2PEACGUSzR4B4-XwwQsHlOmIY4A2YGEkEZ93C2Z1hGcyh9DyV7UxOkWBbly-lBfL_khuQetg6OaMkxVs7o5WAUItOjdjlQ797vYjwJ6TSnAI9LtAhuMankxuwwvEmYKVnTHoBxHURWjuHpfmn2ko8ujQl5SC1YtrOxfmESr7s7NqJbj6KjnvOgxTvdKMUYWoTIQ78Bg3FHQggZcY9qmHxK2XT4TzKznIAwSliuUpCaMNpfMRj5JPzftmiap7rtKJqLuBGCvca_q7uGKKjcJhcUbVTCa4gRka9Ivpe9iZ4-o2U0NAZI_z3Umz6fTsB7Kh5NZWQcL-wkm8lA5PhT8GQd7qhdrmcZisJix5bDILRfRWvL6-eeMoCrc8JywVf6iwy5xfd0wzY32g_AXGiBVRQOApOBvR8kxtx32waYxUuMrTqX_q6fVEWy-zjhOVCC63WGbjbO6dTUADP_B5Aj9d-dlutPm_MrjeqNwV4" xr:uid="{00000000-0004-0000-0000-000086020000}"/>
    <hyperlink ref="E873" r:id="rId647" display="https://www.contratos.gov.co/consultas/detalleProceso.do?numConstancia=20-22-15915&amp;g-recaptcha-response=03AGdBq26Fw5UBaqVpEIosJmCGJ7IX8Z2GTwniFnppAVg2otKtdwK86gpcr0Wz1bMbqi65lgrGDphF-Uk4mdoPAqlfnXLXa76IhxNkJHxJAsk8hm1Ws6Pk5OvDBC4Z507N67bCCRBZv_PZR5jOmCOUCqb3UlE-WdEZv5gMxMBZvyxYPAn_Qe2oNM7m6fSMb79R87xxVhT9gXvM7TQMhItyjHtMrjLIx7-HSc9Yv8hQBD3l0OlP1duMvDcwEXiCM0O7Jj2ioGEJyB5UPTUgRfoIM2IhSwYSzzIser6B0ripeWMmqLss6XoxCrYfFtsitlxv9d70mz9NCkZNGm9EVU5k5hFFuWmjTOXfJWQgbaBUwY6A_UshFQ7GZMy8JgYZziLGvIQSyPekT5px8XZbVxbDaBSLy30TGRsMJz15izAdZqy0ujsoWqgUIrUa2iNdAzKD-jrFbj-5t15IYLzqsDksVlOES2NKXyHslQ" xr:uid="{00000000-0004-0000-0000-000087020000}"/>
    <hyperlink ref="E881" r:id="rId648" display="https://www.contratos.gov.co/consultas/detalleProceso.do?numConstancia=20-22-15918&amp;g-recaptcha-response=03AGdBq26fxZGCagdY9YLyW1s8NnDitfKbZ0YL1XBCEv5aw3pBBZdVrmzlxynD6Kniz7vxax_L_er1zOqrN0KGjh1Lozvg1xZMV46gVZOUfd7TQDLCnZHJbutt9-yaS9tBrce2JkOe-LDdQfAVhCSjv_tpXXYwPYPkA3P3B4IaTgWN8H6D2OwbZvAOY-DKGmwpjuKI4jFZ21WyJz1iweWYjrJU0J0KXmRvg50JXiQym7dAUWvMIjuFVXYc_jnLVIwxp2Gka0aBLK0VN3QVv5P788W0otbSpfAcWD2F1QPT7x5m5y0NlfR1UjLal842J7rXPOB2UIPP7M_tA6pte9DTUAc_e7FMDHadaLr2Fb5cbtO4DDSNNzWncyEY3oAfv4FpiBXM3WI29MX3BQDik_kc-j2DYH8rUKOOXfqunD74fFfsvCUW1Dtj5mrFrn81TKIMR39udA9hmjdvDfkLNYwqs-qUQLttgyUyd0DGB0_isINlQ8akA2KdpvQ" xr:uid="{00000000-0004-0000-0000-000088020000}"/>
    <hyperlink ref="E882" r:id="rId649" display="https://www.contratos.gov.co/consultas/detalleProceso.do?numConstancia=20-22-15922&amp;g-recaptcha-response=03AGdBq2488mJ9xzjQ4K6KglxM8BysTxKv5PzLxxs4AGZmV4p1qpXjY2sH8rS5k8hzyvkugiExBKReTGS4z3-r7BSyoaPtUNBrKp1vGnUYwIUtUlbwFaGRcjGnSHoghX7gjs4SEz3X8tMvLgBaMSfzPCT_uBZs1zL43eEH03nGDI_RML-K08P0P8E8SHqGk3adxj7efbmoWgt2q1jOp2XxFmWy8O7Y1GzmJLxbulQGib0t-Gcy1FrLamuIbPGMlZw4ZXspByCvcX4QZZ6AKo8PZV0n7f9mefpwUHU44NBm351VJWEs6hUHbMvycupTHxjXsH9vlkpQ7yLS9rkbf_d5ELOv6e4jQsNtVwYWBuhOAS4oTXPKNzDx8-EsPPHvz4ADkkQ65sMz9MXwP6b709MhRiyhCHEMHx6Fo_oULOA5gMprs1rhVd052pzep1K3wJJEJmwDa6r1kR_-gfOXJhHnMyldLzAmQEO3HA" xr:uid="{00000000-0004-0000-0000-000089020000}"/>
    <hyperlink ref="E883" r:id="rId650" display="https://www.contratos.gov.co/consultas/detalleProceso.do?numConstancia=20-22-15920&amp;g-recaptcha-response=03AGdBq26iLo4FmTpBLBLG3aQSem2NeOQqsnI7nRKF-e5TyeO6GAUBNYb6bO4JYu_KxnivID7iZ0IURWI7uCS6f1uaaHXpxatjB2fnbHHFE78liUu31zLRo8VHveN9c8qYXFGAwz5zklylfyw5IeDAcZ92OixSXj-NGermGspiFLuUekI9vDqT6cNBoQ_Qv4qkHwFmp-bvI6Dee-HnjK6AVsdH5jmE_PWyhLS43a9e9rN2iGlOxn5YYWRiK7Y_S-0T7HnJRKb2cK8grQNd9w-czkcSHbPspz8s_m6J56pTtPoi9idkItXFEQdyrqxL6pJRmoT3uxZD42dpw5KqyfFTKfXSKDLgNIEA3ok0HtLX54gsdDjJDNuAYki-BFMQIl9LjYcdzSdiefYkkEctjCm5V2LBPIk3U1dnDFdgSIGlbPuUFhjE5cxLc4p16KQeth_16vkVltbRtk8GRiH1bu-jDey7ZAnr961w1HjVdM-mu0a32o6G_iWCOwA" xr:uid="{00000000-0004-0000-0000-00008A020000}"/>
    <hyperlink ref="E555" r:id="rId651" display="https://www.contratos.gov.co/consultas/detalleProceso.do?numConstancia=20-22-12973&amp;g-recaptcha-response=03AGdBq25oTs3i0xd778SIzVpkL5L2KNQhuqTL2lvuAh8j2nlkRELiHkGwJ_fQoy_45KM4226hyz6VufqD8zQJmBCeCaWyVKBmngMKrclLQEdMM6B3a_FGjLZsgmaE-8Qj5YsqMBOGoXMF23UyrreOMfQYK_VO1po6WhpBtwoVHom7tGYCiOGJsrlF2FeHoO-9hheGJe9lbupzcr8ZGkL9bWjRrH52CQDv_SsFOanL6tMlAY9OduuPlHBOm2gRwD6tH-dJSTtfUZGQbNzXAJW_qTfXT5l4-J19nrIoJa10PBZy8y5QDR4gQqjYA9LnaQjpwwPPvRcByg5DEiQhXl0bPU4ApssvXDPklxAdGPUUys8yab9313OCu02TugxMCpZtGOU6rroBf02n289U3qZ219injgG9HPG6abWcpB8NvMoC_MooWloTJ-Gt3my3Wzk8vVncaUHfnwzL7wiK1FdNtIzXjDN6t8xl8A" xr:uid="{00000000-0004-0000-0000-00008B020000}"/>
    <hyperlink ref="E635" r:id="rId652" xr:uid="{00000000-0004-0000-0000-00008C020000}"/>
    <hyperlink ref="E739" r:id="rId653" xr:uid="{00000000-0004-0000-0000-00008D020000}"/>
    <hyperlink ref="E623" r:id="rId654" xr:uid="{00000000-0004-0000-0000-00008E020000}"/>
    <hyperlink ref="E549" r:id="rId655" display="https://www.contratos.gov.co/consultas/detalleProceso.do?numConstancia=20-22-12787&amp;g-recaptcha-response=03AGdBq2413e889bMvGGWaERqMWuI54D7zOH6qJpGy3tnpHmU4DX_3uSj-B6yNW00I2dPV30rDaGaZBLHKQJKYuXoz2eX-e_K36DQn5nRRwbuCZ4AKkB0CaSW-Ogl-DSrzBaMLfeS0mwxABtQEWsQSM-Dl4e1DaO3wmMP6WaWdtpr-imyN-8NC46F7c6loPALoIuOLbO3B6ZRh3_MWIpi6rJ5ln4fliuMLNloHH3RYOibGfHpOuGnM8OIfQmOOOZQvLNryrUxzcuevqfC0Bm-O32yGegsFAC5I4bmHn54N-bLmySVkF3qsuwYsKZdSCjQV7VNeKmPg6SiZAZOjYD2HTfcCacnqnACEqwx3Swd-VVlECtl2Lbsj0E_m6uwCCqGBjIuwrM5HTfw1hdn_Y7e1Zr9WytC1Ha4dOePtqim31vIIl_iqFII5k5rNPoAa3BXVyL379MMexxf_Ej76Lr2RRj9keNPBjm-f7g0SZGEA6RfnnH9iGiC5Yq9W26nmn9vSF9L1A-RgmvLknKkWhEGWH1gkQ6q16K6_5A" xr:uid="{00000000-0004-0000-0000-00008F020000}"/>
    <hyperlink ref="E318" r:id="rId656" xr:uid="{00000000-0004-0000-0000-000090020000}"/>
    <hyperlink ref="E192" r:id="rId657" xr:uid="{00000000-0004-0000-0000-000091020000}"/>
    <hyperlink ref="E194" r:id="rId658" xr:uid="{00000000-0004-0000-0000-000092020000}"/>
    <hyperlink ref="E193" r:id="rId659" xr:uid="{00000000-0004-0000-0000-000093020000}"/>
    <hyperlink ref="E112" r:id="rId660" xr:uid="{00000000-0004-0000-0000-000094020000}"/>
    <hyperlink ref="E195" r:id="rId661" xr:uid="{00000000-0004-0000-0000-000095020000}"/>
    <hyperlink ref="E866" r:id="rId662" display="https://www.contratos.gov.co/consultas/detalleProceso.do?numConstancia=20-12-10263127&amp;g-recaptcha-response=03AGdBq26K5QxwZljQ4Txk8y1nV2ubBu4D_ewUWassp0mhUm-jsk6F5VOwI8srn25wQa9ZYBUIT7eSjVdnc97XAxn3JfE7WObPwgK7iB73rPlNxRRzCACvY95J6UyRGEHXSIZvj62F4TSpqTVYlQgdQTsNu_ge9quibj2SMK6VFOTSjJMVxZ_dOpAQGtjWVJ1Uw3ZRDzqTMjvg7ibYJTxniQjjWcKTphmqkOJTPA6UbxCFNtdkw3iT8L2-WMIynRw6SGouvzm4bxO5CNazk-9C0FNhTmuJwBDauFQo7dhju6KIcXHPAR1pqzf1kZv_-WpjufRpBamlf9PQe_XMaVbTgyBdePuFoPgmPIwh6xOpvqXuZQfvabbEVLDv-Gr7tcI0jBDxPnApekawy21zI7LjLqleVe1nRdF2ZKj3qrKXuMGKtgQCQm2xIqSpDF_x077TfqP4harhmqX9z3YSfVrG3Wgd3umjQJZcmg" xr:uid="{00000000-0004-0000-0000-000096020000}"/>
    <hyperlink ref="E196" r:id="rId663" xr:uid="{00000000-0004-0000-0000-000097020000}"/>
    <hyperlink ref="E887" r:id="rId664" xr:uid="{00000000-0004-0000-0000-000098020000}"/>
    <hyperlink ref="E81" r:id="rId665" display="https://community.secop.gov.co/Public/Tendering/OpportunityDetail/Index?noticeUID=CO1.NTC.2628436&amp;isFromPublicArea=True&amp;isModal=Falsehttps://community.secop.gov.co/Public/Tendering/OpportunityDetail/Index?noticeUID=CO1.NTC.2628436&amp;isFromPublicArea=True&amp;isModal=False" xr:uid="{00000000-0004-0000-0000-000099020000}"/>
    <hyperlink ref="E523" r:id="rId666" xr:uid="{00000000-0004-0000-0000-00009A020000}"/>
    <hyperlink ref="E197" r:id="rId667" display="https://www.contratos.gov.co/consultas/detalleProceso.do?numConstancia=22-22-36873&amp;g-recaptcha-response=03ANYolqssfXNZfIvoXc_tXQFvCxmmOMtIrafSFicg1Arhxrbo-mFypzhIgIwVoeHliKLKQcgB4KuiGN0XFFTsYA8kXT4VsGhC0EWSjq8KyNydiqF0xVhMwZ5CSS-9pQJXhrb-EtXRAJbrflQOnDvxSIy3zrpO031SUekOnDqFGZpRo9kYSHJiL7KeocdD3aReQvrB4KOVoXs7PtyCRGkebL2IXNKAsXoef9U5bECnvGi-LLHPXBF3Bi68vAwLlY1rzcdNBm6x8hRwb8yLcQTzkucMg22xhBCnU9kXxejSE6vF6zzDNa4E_rcXPV54gtv_HUe0f_ERFu2u_bSyZFFTekflcLlx4nKJ5TKsBBGdKAlRiBBmmQRutiPri9BQYAGOnRnxGjTg9BSU1S7-OY_Ghec8saXYQszl3gB6CXVGUvWtTG9diODFDaGHX0r0KYLsZkLeg2v0n27qssb0dcKM3hvJJvNOQYpQpXwAnIc3Tvj3rS96t0RHYHEpv-nrPBGcW1D7sZ1g1e4GscA-BSdfKV3QeyD3yDA2UQ" xr:uid="{00000000-0004-0000-0000-00009B020000}"/>
    <hyperlink ref="E198" r:id="rId668" xr:uid="{00000000-0004-0000-0000-00009C020000}"/>
    <hyperlink ref="E199" r:id="rId669" xr:uid="{00000000-0004-0000-0000-00009D020000}"/>
    <hyperlink ref="E201" r:id="rId670" xr:uid="{00000000-0004-0000-0000-00009E020000}"/>
    <hyperlink ref="E203" r:id="rId671" xr:uid="{00000000-0004-0000-0000-00009F020000}"/>
    <hyperlink ref="E526" r:id="rId672" xr:uid="{00000000-0004-0000-0000-0000A0020000}"/>
    <hyperlink ref="E204" r:id="rId673" xr:uid="{00000000-0004-0000-0000-0000A1020000}"/>
    <hyperlink ref="E205" r:id="rId674" xr:uid="{00000000-0004-0000-0000-0000A2020000}"/>
    <hyperlink ref="E206" r:id="rId675" xr:uid="{00000000-0004-0000-0000-0000A3020000}"/>
    <hyperlink ref="E1027" r:id="rId676" display="https://www.contratos.gov.co/consultas/detalleProceso.do?numConstancia=18-21-3793&amp;g-recaptcha-response=03ANYolqt3LUbz2ejTsVsdMcE88KX2Zawv1rx2bUBngspk8GinfWexrXbPbThppeLOl79zKXJEQHVXazLL8sSSDmEqaH436gPk3nmxpbbET3UhxVb7Y3uuuBPVeR78BbgGkz-hrK67sxDqSeEx9T0LESNjhhlmdqN9S99B7zz5u5KcuQSfPQEzZlLfDO1QyPAbsohy_l-JVJlj229KQLHt9vp-B8NoNUeGQM2ekK03zTkhjXncHB2dRAazfhr7BIIGF6D3QnDv7dUMigHnh8a4aTORlbEgVtw4hEL9HHXtVghd_LBZ0oNqK44JXNZlbhWpDoZ-3Qq7c8Z8y7G7YK1M3QMFDoZ9ExjnMDEM1ouuyME7UBpayIkAnAoQKjiELrVncfpgPbL3e2rIpYkvRqSjwr0sSfud-YziE3VXMRzZXB0S5CmLVaFUg6lJ6bfeXgnBAiBLDPD0e9lBC-twhsKxZh6KamNnRFlgukeeM4ZSX5AhuEuhNmqVciqDVMDqUO7VTSWs8WJZ3UaYyL8QFWTYgQjWVwwWzqWwCw" xr:uid="{00000000-0004-0000-0000-0000A4020000}"/>
    <hyperlink ref="E208" r:id="rId677" xr:uid="{16D95EAF-B8B5-4BD5-BA85-95AEEB256665}"/>
    <hyperlink ref="E209" r:id="rId678" xr:uid="{884668A3-C1E3-48A3-B8B8-C85DDF530B44}"/>
    <hyperlink ref="E210" r:id="rId679" xr:uid="{F34F3CA1-44E0-493F-A2CF-65F3E2AD4893}"/>
    <hyperlink ref="E211" r:id="rId680" xr:uid="{5C3EE892-FEEE-412E-A8E7-B1BE644249A0}"/>
    <hyperlink ref="E212" r:id="rId681" xr:uid="{4AD434D7-142B-49D1-9CBD-E4DDC64925F2}"/>
    <hyperlink ref="E213" r:id="rId682" xr:uid="{A6F57469-48C9-454A-A88C-ED9BDBD70A1E}"/>
    <hyperlink ref="E214" r:id="rId683" xr:uid="{CA9F7FDB-C1AF-49C6-99A6-8BF06964E03A}"/>
    <hyperlink ref="E200" r:id="rId684" xr:uid="{4C50DBBD-D20E-45EB-A35E-630766110BB8}"/>
    <hyperlink ref="E530" r:id="rId685" xr:uid="{47DBF91C-5424-44EF-A59C-B069ED5E6841}"/>
    <hyperlink ref="E216" r:id="rId686" display="https://www.contratos.gov.co/consultas/detalleProceso.do?numConstancia=22-22-41222&amp;g-recaptcha-response=03ANYolqvMlZowLA8LfNf7hxYWpUUs0l6L2FGqYn_rEsGfOWFeg5i2EmRvDSUQIf-YcGUBJ7_oZl42I3QTd6TL0oPHrt65XvTriVO6dU50dwSf-bcCKrTUS9Rz5-RronYBHZmAAwYqlQUfQjfM1sCQ4h5eON0UiqcVk2uRH9onWEOgWJph_EwhoniTL6NagPt2za8oW0-Ql21oosH63nv4Bb2tlGAKHlfMPs8ZqxtkNu6ly8DOCD7yK5N4oiSmG96KgtIo3Dy-Wi2OTnt6eCoPp_4z_2c24snwujjk0qX3yCZCDE8qTYkXv5EfJX6FJqav42iCeHpLawf2d7-oomLGYpQHTPEs-ehWH79R-_y5nRGnpywZ0ytIf0ElfwqsVtm0H7bQV0PhCfiTLH6f7ztsAeav1TyF4tjB4dIYFMF3zhndC7O43oaVbLecmzxIpqkd5IOm85bnkjjJjViW4FaRaHZq3tW9MVBuLDxzh3S_mRdtYsd2sekzcuRPsaC5Cl9sHYh-Lqkqsla9EjhRxHJDVt-oD_elSecLtg" xr:uid="{FAF252A4-8328-4922-BFD6-80D426267F68}"/>
    <hyperlink ref="E215" r:id="rId687" xr:uid="{42C52510-4DDF-4AC6-B161-EDCA536A56AC}"/>
    <hyperlink ref="E217" r:id="rId688" xr:uid="{90491F6F-E158-41FF-93B3-DCA6FD020B40}"/>
    <hyperlink ref="E218" r:id="rId689" xr:uid="{2F5AD53F-27C9-4070-9096-F8270EDFB901}"/>
    <hyperlink ref="E219" r:id="rId690" xr:uid="{78DA3556-40A3-4B0C-9374-DFEA90ED7F73}"/>
    <hyperlink ref="E220" r:id="rId691" xr:uid="{15CB7920-A035-4E12-A424-C9235A396A2D}"/>
    <hyperlink ref="E221" r:id="rId692" xr:uid="{005CEF02-248C-445D-8C3B-B97C4911675A}"/>
    <hyperlink ref="E222" r:id="rId693" xr:uid="{BE08AE3F-ABD2-4460-8F5F-F678B06552CD}"/>
    <hyperlink ref="E223" r:id="rId694" xr:uid="{A5221421-D964-4F06-B1B5-CB303B893BDA}"/>
    <hyperlink ref="E224" r:id="rId695" xr:uid="{03EC5E69-2BC1-4313-A1A1-05A7B438E0E5}"/>
    <hyperlink ref="E225" r:id="rId696" xr:uid="{6A1A6ADE-51D0-4649-B842-AABDF5058906}"/>
    <hyperlink ref="E226" r:id="rId697" xr:uid="{6CE82C12-1FD4-4ACB-B6E6-7526D185B2F6}"/>
    <hyperlink ref="E227" r:id="rId698" xr:uid="{9E60760E-13E0-4224-BD52-188A7F4D4325}"/>
    <hyperlink ref="E228" r:id="rId699" xr:uid="{894A4080-C1CE-4861-8EE2-7832B98DCA52}"/>
    <hyperlink ref="E229" r:id="rId700" xr:uid="{B7A37FCA-C6AA-4C64-82BD-085F8DA0A30E}"/>
    <hyperlink ref="E230" r:id="rId701" xr:uid="{E2887035-4545-4197-B31F-6338CBFE776E}"/>
    <hyperlink ref="E231" r:id="rId702" xr:uid="{9D5F0D4F-D061-47BB-99EB-0FFFB62E7831}"/>
    <hyperlink ref="E232" r:id="rId703" xr:uid="{093CC40E-B8B2-4F8B-AB81-E0F59166B555}"/>
    <hyperlink ref="E233" r:id="rId704" xr:uid="{BBB4BE42-0B8C-43A8-A4CF-3D161D09F951}"/>
    <hyperlink ref="E234" r:id="rId705" xr:uid="{07300E8F-1652-4E2E-B5C7-0C8AA2B88060}"/>
    <hyperlink ref="E235" r:id="rId706" xr:uid="{804A40F4-7141-4462-9728-AFD08D51DBE8}"/>
    <hyperlink ref="E236" r:id="rId707" xr:uid="{8FFBFDC1-4371-40E8-A5E6-B259BA2EBAE9}"/>
    <hyperlink ref="E237" r:id="rId708" xr:uid="{1D04DCBF-A811-4E2B-9159-0D8404F12E3A}"/>
    <hyperlink ref="E238" r:id="rId709" xr:uid="{ED2E388F-41CE-45A6-964D-A142870BCF5F}"/>
    <hyperlink ref="E240" r:id="rId710" xr:uid="{C1A01938-E993-4781-95FF-00B51E0629D9}"/>
    <hyperlink ref="E241" r:id="rId711" xr:uid="{568A75E5-2E3F-4DBE-ADA4-F246B284DA73}"/>
    <hyperlink ref="E207" r:id="rId712" xr:uid="{396A1715-5976-4690-AC0C-C7C31EC15605}"/>
    <hyperlink ref="E239" r:id="rId713" xr:uid="{9F4B5D71-626A-463D-BB75-8944895A7C37}"/>
    <hyperlink ref="E242" r:id="rId714" xr:uid="{5C5A7FEF-5227-44B6-80E1-352EDA608D68}"/>
    <hyperlink ref="E243" r:id="rId715" xr:uid="{E8F8C9CF-F984-4343-8634-CF7F7CF831DD}"/>
    <hyperlink ref="E244" r:id="rId716" xr:uid="{7027E4C5-5114-4608-849E-353C22CF45A0}"/>
    <hyperlink ref="E245" r:id="rId717" xr:uid="{A637D9F2-9528-4C6D-87BB-A13536B9E8B1}"/>
    <hyperlink ref="E246" r:id="rId718" xr:uid="{793CC1E1-5471-4131-B75D-1CD8E6F33842}"/>
    <hyperlink ref="E247" r:id="rId719" xr:uid="{B81077A3-4654-45CE-BF98-EF58F1E82923}"/>
    <hyperlink ref="E248" r:id="rId720" xr:uid="{6AF17978-2B89-4EA5-8F4D-410B78ECDA6A}"/>
    <hyperlink ref="E251" r:id="rId721" xr:uid="{F02689BA-E2C0-4D43-89F5-6EDD9EDE376F}"/>
    <hyperlink ref="E252" r:id="rId722" xr:uid="{8EC1CA7F-BB2F-4FBB-B186-88A49AB86D57}"/>
    <hyperlink ref="E253" r:id="rId723" xr:uid="{DEF01F63-798C-4D09-B6A1-05861D746CD9}"/>
    <hyperlink ref="E254" r:id="rId724" xr:uid="{0257A2CB-2466-4374-A4BE-9141A0A1EBF8}"/>
    <hyperlink ref="E255" r:id="rId725" xr:uid="{DA94EFCF-76D5-4938-B72F-DB167836DC9C}"/>
    <hyperlink ref="E256" r:id="rId726" xr:uid="{6D195651-8ADD-43A2-8107-1F9DEC3B8383}"/>
    <hyperlink ref="E257" r:id="rId727" xr:uid="{C602B646-BD9E-4285-8C6D-ADDF254C1EF4}"/>
    <hyperlink ref="E260" r:id="rId728" xr:uid="{7EFE3D05-3D79-4ACF-A899-F9541EB86F99}"/>
    <hyperlink ref="E764" r:id="rId729" xr:uid="{00000000-0004-0000-0000-000013020000}"/>
    <hyperlink ref="E95" r:id="rId730" xr:uid="{AD4777B2-7E9B-48B7-B7BC-9F5C55FE482E}"/>
    <hyperlink ref="E258" r:id="rId731" xr:uid="{A568D80F-ABCF-426D-BDB1-7717F68CB37E}"/>
    <hyperlink ref="E259" r:id="rId732" xr:uid="{B192C5BC-1AD6-4D0B-B1B4-09085BD87D7E}"/>
    <hyperlink ref="E261" r:id="rId733" xr:uid="{5B1F158C-8AC6-41DB-9010-C886EE4493EA}"/>
    <hyperlink ref="E262" r:id="rId734" xr:uid="{F85685C6-3256-44C6-A940-CC0278B4F6D0}"/>
    <hyperlink ref="E263" r:id="rId735" xr:uid="{1DC78CDC-2A6C-4010-87CD-E4E2EF02EBA7}"/>
    <hyperlink ref="E264" r:id="rId736" xr:uid="{D9D60691-DC83-473D-A3F7-C4D604614987}"/>
    <hyperlink ref="E265" r:id="rId737" xr:uid="{5579D3B9-044A-4080-B07C-BFA9C955458F}"/>
    <hyperlink ref="E266" r:id="rId738" xr:uid="{56B3DA31-3662-456B-BE30-98A9A394DAE0}"/>
    <hyperlink ref="E267" r:id="rId739" xr:uid="{25230DEB-6E10-4092-8F98-229778DE4F10}"/>
    <hyperlink ref="E268" r:id="rId740" xr:uid="{C09F5710-9684-4488-98A6-630F1DE5C874}"/>
    <hyperlink ref="E269" r:id="rId741" xr:uid="{004F2671-9E3E-4592-A59E-173681EAC89D}"/>
    <hyperlink ref="E271" r:id="rId742" xr:uid="{BF3CD4E6-EB3D-47A0-B4CE-6FC5BBC12917}"/>
    <hyperlink ref="E123" r:id="rId743" xr:uid="{666DF0E4-4CCB-4422-8319-B9AFC098413F}"/>
    <hyperlink ref="E249" r:id="rId744" xr:uid="{23EADD47-477A-43D9-AEE1-99BE17783FC2}"/>
    <hyperlink ref="E250" r:id="rId745" xr:uid="{28503300-DDAB-4545-B342-DB87FDF46451}"/>
    <hyperlink ref="E274" r:id="rId746" xr:uid="{67BC6623-5542-4025-85E2-3526BA4D52A0}"/>
    <hyperlink ref="E275" r:id="rId747" xr:uid="{6AE03177-6927-4D2C-891D-E5CC9C5A1241}"/>
    <hyperlink ref="E276" r:id="rId748" xr:uid="{2CCBBBD7-AA42-43D4-BBB2-CF9B6FA012F1}"/>
    <hyperlink ref="E277" r:id="rId749" xr:uid="{99154BE6-D44B-4544-8297-C630E1ADA001}"/>
    <hyperlink ref="E278" r:id="rId750" xr:uid="{3EA0F524-B15B-4B71-B0DA-F909D07F3997}"/>
    <hyperlink ref="E281" r:id="rId751" xr:uid="{5AABD2E9-4986-4CAA-8ED5-023F12428C58}"/>
    <hyperlink ref="E282" r:id="rId752" xr:uid="{83174E71-7B48-4E71-AC39-1AE4FA99B835}"/>
    <hyperlink ref="E283" r:id="rId753" xr:uid="{E46ED6BB-2E30-4AA7-8E44-BC5444A69ABF}"/>
    <hyperlink ref="E284" r:id="rId754" xr:uid="{4738B58F-EA07-489C-96CA-6AAF6282A55F}"/>
    <hyperlink ref="E285" r:id="rId755" xr:uid="{35330A7A-3357-40C4-9B60-45643B707D15}"/>
    <hyperlink ref="E288" r:id="rId756" xr:uid="{3895DAFD-8FA3-45BF-A78D-1C4426EABAF8}"/>
    <hyperlink ref="E290" r:id="rId757" xr:uid="{74553B2D-D635-4641-8C28-EC3BD9998F9A}"/>
    <hyperlink ref="E291" r:id="rId758" xr:uid="{C68718C0-1965-4814-B440-A8FB781E2DC2}"/>
    <hyperlink ref="E292" r:id="rId759" xr:uid="{CC5A52BF-D0EE-42BB-B7D6-6132E19516AA}"/>
    <hyperlink ref="E280" r:id="rId760" xr:uid="{DC401360-B757-427E-BD6C-A4A7FF4CDE45}"/>
    <hyperlink ref="E287" r:id="rId761" xr:uid="{51EF7ACC-E404-4271-B36A-8BDB338A584F}"/>
    <hyperlink ref="E289" r:id="rId762" xr:uid="{BC569C8C-78CB-4290-8F0C-357CD0932092}"/>
    <hyperlink ref="E297" r:id="rId763" xr:uid="{0E4CE065-2D37-49A6-9106-4B25D2171C11}"/>
    <hyperlink ref="E298" r:id="rId764" xr:uid="{24D1F744-8BE0-42FA-879B-C9AF79595E7E}"/>
    <hyperlink ref="E299" r:id="rId765" xr:uid="{E21AB67B-42E6-4404-86C3-5A3ADE52107F}"/>
    <hyperlink ref="E300" r:id="rId766" xr:uid="{F71882FF-3E05-42E3-A52D-EB5D185EAE4C}"/>
    <hyperlink ref="E303" r:id="rId767" xr:uid="{24025A59-CBF8-4893-A804-6B1CAE2A80C6}"/>
    <hyperlink ref="E302" r:id="rId768" xr:uid="{2B16A941-73EA-444E-9E09-4486DBD63582}"/>
    <hyperlink ref="E301" r:id="rId769" xr:uid="{3F0349EA-CAC7-4D3A-8AEF-3E778F4CA0D6}"/>
    <hyperlink ref="E296" r:id="rId770" xr:uid="{01294DB9-CDF1-4DE1-8A3B-85AC5E523FD0}"/>
    <hyperlink ref="E295" r:id="rId771" xr:uid="{0E16492D-5AE0-4DB6-BF33-1E36035912C5}"/>
    <hyperlink ref="E294" r:id="rId772" xr:uid="{72BCA364-D5EF-45FE-AA0D-583C172E153B}"/>
    <hyperlink ref="E293" r:id="rId773" xr:uid="{A51144B9-549F-428B-AE23-E85C24D71347}"/>
    <hyperlink ref="E270" r:id="rId774" xr:uid="{E9C0DBB6-BA8E-4E6B-B460-C4882A644FFA}"/>
    <hyperlink ref="E279" r:id="rId775" xr:uid="{5D6E6CCF-5131-4BDB-A815-24CA263BA761}"/>
    <hyperlink ref="E286" r:id="rId776" xr:uid="{31A8554B-B7E9-48DF-B437-17A69DD62758}"/>
    <hyperlink ref="E304" r:id="rId777" xr:uid="{42646103-4EC3-4F45-AC94-A6CCC4083E31}"/>
    <hyperlink ref="E305" r:id="rId778" xr:uid="{0DB1F2AF-6205-433A-B59D-37144E862CB4}"/>
    <hyperlink ref="E308" r:id="rId779" xr:uid="{932F1E54-D8C9-4C6B-8E0D-014046D8EFA2}"/>
    <hyperlink ref="E309" r:id="rId780" xr:uid="{BF6C31E0-78F9-4714-9349-50F3C0958CB0}"/>
    <hyperlink ref="E310" r:id="rId781" xr:uid="{08A0AC34-7E0E-44FA-A8F2-42AEAE2AF51A}"/>
  </hyperlinks>
  <pageMargins left="0.7" right="0.7" top="0.75" bottom="0.75" header="0.3" footer="0.3"/>
  <pageSetup orientation="portrait" horizontalDpi="4294967293" verticalDpi="0" r:id="rId782"/>
  <legacyDrawing r:id="rId783"/>
  <extLst>
    <ext xmlns:x14="http://schemas.microsoft.com/office/spreadsheetml/2009/9/main" uri="{CCE6A557-97BC-4b89-ADB6-D9C93CAAB3DF}">
      <x14:dataValidations xmlns:xm="http://schemas.microsoft.com/office/excel/2006/main" disablePrompts="1" count="9">
        <x14:dataValidation type="list" allowBlank="1" showInputMessage="1" showErrorMessage="1" error="SOLO NIT O C.C." xr:uid="{00000000-0002-0000-0000-000003000000}">
          <x14:formula1>
            <xm:f>PROGRAMAS!$Q$1:$Q$2</xm:f>
          </x14:formula1>
          <xm:sqref>M3</xm:sqref>
        </x14:dataValidation>
        <x14:dataValidation type="list" allowBlank="1" showInputMessage="1" showErrorMessage="1" error="SELECCIONE SOLO 1_x000a_" xr:uid="{00000000-0002-0000-0000-000004000000}">
          <x14:formula1>
            <xm:f>PROGRAMAS!$Q$1:$Q$2</xm:f>
          </x14:formula1>
          <xm:sqref>BT105 BQ3:BQ319</xm:sqref>
        </x14:dataValidation>
        <x14:dataValidation type="list" allowBlank="1" showInputMessage="1" showErrorMessage="1" error="SOLO NIT O C.C._x000a_" xr:uid="{00000000-0002-0000-0000-000005000000}">
          <x14:formula1>
            <xm:f>PROGRAMAS!$Q$1:$Q$2</xm:f>
          </x14:formula1>
          <xm:sqref>BT363 BQ363:BQ364 BQ499 BN3:BN497</xm:sqref>
        </x14:dataValidation>
        <x14:dataValidation type="list" allowBlank="1" showInputMessage="1" showErrorMessage="1" xr:uid="{00000000-0002-0000-0000-000006000000}">
          <x14:formula1>
            <xm:f>PROGRAMAS!$Q$1:$Q$2</xm:f>
          </x14:formula1>
          <xm:sqref>U523 U529:U533 M626:M631 M636:M637 M639:M642 M644:M645 M647:M660 M662:M702 M708:M717 M719:M727 M729:M730 U525:U527 U536 U538:U544 M4:M621</xm:sqref>
        </x14:dataValidation>
        <x14:dataValidation type="list" allowBlank="1" showInputMessage="1" showErrorMessage="1" xr:uid="{00000000-0002-0000-0000-000007000000}">
          <x14:formula1>
            <xm:f>PROGRAMAS!$P$2:$P$5</xm:f>
          </x14:formula1>
          <xm:sqref>Q886 Q534:Q741 Q743:Q884 Q3:Q532</xm:sqref>
        </x14:dataValidation>
        <x14:dataValidation type="list" allowBlank="1" showInputMessage="1" showErrorMessage="1" error="SELECCIONE UN SOLO NUMERO" xr:uid="{00000000-0002-0000-0000-000008000000}">
          <x14:formula1>
            <xm:f>PROGRAMAS!$R$1:$R$3</xm:f>
          </x14:formula1>
          <xm:sqref>AX452:AX666 AX207:AX450 AY207:BC666 AW207:AW666 AW3:BC206</xm:sqref>
        </x14:dataValidation>
        <x14:dataValidation type="list" allowBlank="1" showInputMessage="1" showErrorMessage="1" xr:uid="{00000000-0002-0000-0000-00000A000000}">
          <x14:formula1>
            <xm:f>PROGRAMAS!$P$2:$P$6</xm:f>
          </x14:formula1>
          <xm:sqref>Q533 W533:Y533</xm:sqref>
        </x14:dataValidation>
        <x14:dataValidation type="list" allowBlank="1" showInputMessage="1" showErrorMessage="1" error="ESCOJA UNO DE LOS TRES" xr:uid="{00000000-0002-0000-0000-000009000000}">
          <x14:formula1>
            <xm:f>PROGRAMAS!$O$2:$O$4</xm:f>
          </x14:formula1>
          <xm:sqref>AO3:AO547</xm:sqref>
        </x14:dataValidation>
        <x14:dataValidation type="list" allowBlank="1" showInputMessage="1" showErrorMessage="1" error="SOLO UNO DE LA LISTA DESPLEGABLE_x000a_" xr:uid="{00000000-0002-0000-0000-00000B000000}">
          <x14:formula1>
            <xm:f>PROGRAMAS!$Q$1:$Q$5</xm:f>
          </x14:formula1>
          <xm:sqref>U3:U522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C6816-87AF-4838-ABD3-DA2FE42D471A}">
  <dimension ref="A1:G1072"/>
  <sheetViews>
    <sheetView workbookViewId="0">
      <pane ySplit="1" topLeftCell="A302" activePane="bottomLeft" state="frozen"/>
      <selection pane="bottomLeft" activeCell="C323" sqref="C323"/>
    </sheetView>
  </sheetViews>
  <sheetFormatPr defaultRowHeight="15"/>
  <cols>
    <col min="1" max="1" width="14.85546875" customWidth="1"/>
    <col min="2" max="2" width="25" style="21" customWidth="1"/>
    <col min="3" max="3" width="61.42578125" customWidth="1"/>
    <col min="4" max="4" width="15.140625" customWidth="1"/>
    <col min="5" max="5" width="13.5703125" customWidth="1"/>
    <col min="6" max="6" width="23" customWidth="1"/>
    <col min="7" max="7" width="24.5703125" customWidth="1"/>
  </cols>
  <sheetData>
    <row r="1" spans="1:7" ht="41.25" customHeight="1">
      <c r="A1" s="292" t="s">
        <v>6694</v>
      </c>
      <c r="B1" s="292" t="s">
        <v>6695</v>
      </c>
      <c r="C1" s="300" t="s">
        <v>6696</v>
      </c>
      <c r="D1" s="300" t="s">
        <v>6697</v>
      </c>
      <c r="E1" s="300" t="s">
        <v>6698</v>
      </c>
      <c r="F1" s="300" t="s">
        <v>6699</v>
      </c>
      <c r="G1" s="293"/>
    </row>
    <row r="2" spans="1:7">
      <c r="A2" s="294" t="s">
        <v>112</v>
      </c>
      <c r="B2" s="302" t="s">
        <v>113</v>
      </c>
      <c r="C2" s="118" t="s">
        <v>6700</v>
      </c>
      <c r="D2" s="293"/>
      <c r="E2" s="293"/>
      <c r="F2" s="293"/>
      <c r="G2" s="293"/>
    </row>
    <row r="3" spans="1:7">
      <c r="A3" s="294" t="s">
        <v>138</v>
      </c>
      <c r="B3" s="302" t="s">
        <v>139</v>
      </c>
      <c r="C3" s="118" t="s">
        <v>6701</v>
      </c>
      <c r="D3" s="293"/>
      <c r="E3" s="293"/>
      <c r="F3" s="293"/>
      <c r="G3" s="293"/>
    </row>
    <row r="4" spans="1:7">
      <c r="A4" s="294" t="s">
        <v>151</v>
      </c>
      <c r="B4" s="302" t="s">
        <v>152</v>
      </c>
      <c r="C4" s="118" t="s">
        <v>6702</v>
      </c>
      <c r="D4" s="293"/>
      <c r="E4" s="293"/>
      <c r="F4" s="293"/>
      <c r="G4" s="293"/>
    </row>
    <row r="5" spans="1:7">
      <c r="A5" s="294" t="s">
        <v>162</v>
      </c>
      <c r="B5" s="302" t="s">
        <v>163</v>
      </c>
      <c r="C5" s="118" t="s">
        <v>6703</v>
      </c>
      <c r="D5" s="293"/>
      <c r="E5" s="293"/>
      <c r="F5" s="293"/>
      <c r="G5" s="293"/>
    </row>
    <row r="6" spans="1:7">
      <c r="A6" s="294" t="s">
        <v>171</v>
      </c>
      <c r="B6" s="302" t="s">
        <v>172</v>
      </c>
      <c r="C6" s="118" t="s">
        <v>6704</v>
      </c>
      <c r="D6" s="293"/>
      <c r="E6" s="293"/>
      <c r="F6" s="293"/>
      <c r="G6" s="293"/>
    </row>
    <row r="7" spans="1:7">
      <c r="A7" s="294" t="s">
        <v>182</v>
      </c>
      <c r="B7" s="302" t="s">
        <v>183</v>
      </c>
      <c r="C7" s="118" t="s">
        <v>6705</v>
      </c>
      <c r="D7" s="293"/>
      <c r="E7" s="293"/>
      <c r="F7" s="293"/>
      <c r="G7" s="293"/>
    </row>
    <row r="8" spans="1:7">
      <c r="A8" s="294" t="s">
        <v>193</v>
      </c>
      <c r="B8" s="302" t="s">
        <v>194</v>
      </c>
      <c r="C8" s="118" t="s">
        <v>6706</v>
      </c>
      <c r="D8" s="293"/>
      <c r="E8" s="293"/>
      <c r="F8" s="293"/>
      <c r="G8" s="293"/>
    </row>
    <row r="9" spans="1:7">
      <c r="A9" s="294" t="s">
        <v>206</v>
      </c>
      <c r="B9" s="302" t="s">
        <v>207</v>
      </c>
      <c r="C9" s="118" t="s">
        <v>6707</v>
      </c>
      <c r="D9" s="293"/>
      <c r="E9" s="293"/>
      <c r="F9" s="293"/>
      <c r="G9" s="293"/>
    </row>
    <row r="10" spans="1:7">
      <c r="A10" s="294" t="s">
        <v>218</v>
      </c>
      <c r="B10" s="302" t="s">
        <v>219</v>
      </c>
      <c r="C10" s="118" t="s">
        <v>6708</v>
      </c>
      <c r="D10" s="293"/>
      <c r="E10" s="293"/>
      <c r="F10" s="293"/>
      <c r="G10" s="293"/>
    </row>
    <row r="11" spans="1:7">
      <c r="A11" s="294" t="s">
        <v>229</v>
      </c>
      <c r="B11" s="302" t="s">
        <v>230</v>
      </c>
      <c r="C11" s="118" t="s">
        <v>6709</v>
      </c>
      <c r="D11" s="293"/>
      <c r="E11" s="293"/>
      <c r="F11" s="293"/>
      <c r="G11" s="293"/>
    </row>
    <row r="12" spans="1:7">
      <c r="A12" s="294" t="s">
        <v>242</v>
      </c>
      <c r="B12" s="302" t="s">
        <v>243</v>
      </c>
      <c r="C12" s="118" t="s">
        <v>6710</v>
      </c>
      <c r="D12" s="293"/>
      <c r="E12" s="293"/>
      <c r="F12" s="293"/>
      <c r="G12" s="293"/>
    </row>
    <row r="13" spans="1:7">
      <c r="A13" s="294" t="s">
        <v>254</v>
      </c>
      <c r="B13" s="302" t="s">
        <v>255</v>
      </c>
      <c r="C13" s="118" t="s">
        <v>6711</v>
      </c>
      <c r="D13" s="293"/>
      <c r="E13" s="293"/>
      <c r="F13" s="293"/>
      <c r="G13" s="293"/>
    </row>
    <row r="14" spans="1:7">
      <c r="A14" s="294" t="s">
        <v>265</v>
      </c>
      <c r="B14" s="302" t="s">
        <v>266</v>
      </c>
      <c r="C14" s="118" t="s">
        <v>6712</v>
      </c>
      <c r="D14" s="293"/>
      <c r="E14" s="293"/>
      <c r="F14" s="293"/>
      <c r="G14" s="293"/>
    </row>
    <row r="15" spans="1:7">
      <c r="A15" s="294" t="s">
        <v>279</v>
      </c>
      <c r="B15" s="302" t="s">
        <v>280</v>
      </c>
      <c r="C15" s="118" t="s">
        <v>6713</v>
      </c>
      <c r="D15" s="293"/>
      <c r="E15" s="293"/>
      <c r="F15" s="293"/>
      <c r="G15" s="293"/>
    </row>
    <row r="16" spans="1:7">
      <c r="A16" s="294" t="s">
        <v>294</v>
      </c>
      <c r="B16" s="302" t="s">
        <v>280</v>
      </c>
      <c r="C16" s="118" t="s">
        <v>6714</v>
      </c>
      <c r="D16" s="293"/>
      <c r="E16" s="293"/>
      <c r="F16" s="293"/>
      <c r="G16" s="293"/>
    </row>
    <row r="17" spans="1:7">
      <c r="A17" s="294" t="s">
        <v>299</v>
      </c>
      <c r="B17" s="302" t="s">
        <v>280</v>
      </c>
      <c r="C17" s="118" t="s">
        <v>6715</v>
      </c>
      <c r="D17" s="293"/>
      <c r="E17" s="293"/>
      <c r="F17" s="293"/>
      <c r="G17" s="293"/>
    </row>
    <row r="18" spans="1:7">
      <c r="A18" s="294" t="s">
        <v>304</v>
      </c>
      <c r="B18" s="302" t="s">
        <v>280</v>
      </c>
      <c r="C18" s="118" t="s">
        <v>6716</v>
      </c>
      <c r="D18" s="293"/>
      <c r="E18" s="293"/>
      <c r="F18" s="293"/>
      <c r="G18" s="293"/>
    </row>
    <row r="19" spans="1:7">
      <c r="A19" s="294" t="s">
        <v>310</v>
      </c>
      <c r="B19" s="302" t="s">
        <v>280</v>
      </c>
      <c r="C19" s="118" t="s">
        <v>6717</v>
      </c>
      <c r="D19" s="293"/>
      <c r="E19" s="293"/>
      <c r="F19" s="293"/>
      <c r="G19" s="293"/>
    </row>
    <row r="20" spans="1:7">
      <c r="A20" s="294" t="s">
        <v>317</v>
      </c>
      <c r="B20" s="302" t="s">
        <v>280</v>
      </c>
      <c r="C20" s="118" t="s">
        <v>6718</v>
      </c>
      <c r="D20" s="293"/>
      <c r="E20" s="293"/>
      <c r="F20" s="293"/>
      <c r="G20" s="293"/>
    </row>
    <row r="21" spans="1:7">
      <c r="A21" s="294" t="s">
        <v>323</v>
      </c>
      <c r="B21" s="302" t="s">
        <v>280</v>
      </c>
      <c r="C21" s="118" t="s">
        <v>6719</v>
      </c>
      <c r="D21" s="293"/>
      <c r="E21" s="293"/>
      <c r="F21" s="293"/>
      <c r="G21" s="293"/>
    </row>
    <row r="22" spans="1:7">
      <c r="A22" s="294" t="s">
        <v>330</v>
      </c>
      <c r="B22" s="302" t="s">
        <v>280</v>
      </c>
      <c r="C22" s="118" t="s">
        <v>6720</v>
      </c>
      <c r="D22" s="293"/>
      <c r="E22" s="293"/>
      <c r="F22" s="293"/>
      <c r="G22" s="293"/>
    </row>
    <row r="23" spans="1:7">
      <c r="A23" s="294" t="s">
        <v>336</v>
      </c>
      <c r="B23" s="302" t="s">
        <v>280</v>
      </c>
      <c r="C23" s="118" t="s">
        <v>6721</v>
      </c>
      <c r="D23" s="293"/>
      <c r="E23" s="295"/>
      <c r="F23" s="293"/>
      <c r="G23" s="293"/>
    </row>
    <row r="24" spans="1:7">
      <c r="A24" s="294" t="s">
        <v>343</v>
      </c>
      <c r="B24" s="302" t="s">
        <v>280</v>
      </c>
      <c r="C24" s="118" t="s">
        <v>6722</v>
      </c>
      <c r="D24" s="293"/>
      <c r="E24" s="293"/>
      <c r="F24" s="293"/>
      <c r="G24" s="293"/>
    </row>
    <row r="25" spans="1:7">
      <c r="A25" s="294" t="s">
        <v>350</v>
      </c>
      <c r="B25" s="302" t="s">
        <v>280</v>
      </c>
      <c r="C25" s="118" t="s">
        <v>6723</v>
      </c>
      <c r="D25" s="293"/>
      <c r="E25" s="293"/>
      <c r="F25" s="293"/>
      <c r="G25" s="293"/>
    </row>
    <row r="26" spans="1:7">
      <c r="A26" s="294" t="s">
        <v>357</v>
      </c>
      <c r="B26" s="302" t="s">
        <v>280</v>
      </c>
      <c r="C26" s="118" t="s">
        <v>6724</v>
      </c>
      <c r="D26" s="293"/>
      <c r="E26" s="293"/>
      <c r="F26" s="293"/>
      <c r="G26" s="293"/>
    </row>
    <row r="27" spans="1:7">
      <c r="A27" s="294" t="s">
        <v>368</v>
      </c>
      <c r="B27" s="302" t="s">
        <v>280</v>
      </c>
      <c r="C27" s="118" t="s">
        <v>6725</v>
      </c>
      <c r="D27" s="293"/>
      <c r="E27" s="293"/>
      <c r="F27" s="293"/>
      <c r="G27" s="293"/>
    </row>
    <row r="28" spans="1:7">
      <c r="A28" s="294" t="s">
        <v>375</v>
      </c>
      <c r="B28" s="302" t="s">
        <v>280</v>
      </c>
      <c r="C28" s="118" t="s">
        <v>6726</v>
      </c>
      <c r="D28" s="293"/>
      <c r="E28" s="293"/>
      <c r="F28" s="293"/>
      <c r="G28" s="293"/>
    </row>
    <row r="29" spans="1:7">
      <c r="A29" s="294" t="s">
        <v>383</v>
      </c>
      <c r="B29" s="302" t="s">
        <v>280</v>
      </c>
      <c r="C29" s="118" t="s">
        <v>6727</v>
      </c>
      <c r="D29" s="293"/>
      <c r="E29" s="295"/>
      <c r="F29" s="295"/>
      <c r="G29" s="295"/>
    </row>
    <row r="30" spans="1:7">
      <c r="A30" s="294" t="s">
        <v>389</v>
      </c>
      <c r="B30" s="302" t="s">
        <v>280</v>
      </c>
      <c r="C30" s="118" t="s">
        <v>6728</v>
      </c>
      <c r="D30" s="293"/>
      <c r="E30" s="293"/>
      <c r="F30" s="293"/>
      <c r="G30" s="293"/>
    </row>
    <row r="31" spans="1:7">
      <c r="A31" s="294" t="s">
        <v>395</v>
      </c>
      <c r="B31" s="302" t="s">
        <v>280</v>
      </c>
      <c r="C31" s="118" t="s">
        <v>6729</v>
      </c>
      <c r="D31" s="293"/>
      <c r="E31" s="293"/>
      <c r="F31" s="293"/>
      <c r="G31" s="293"/>
    </row>
    <row r="32" spans="1:7">
      <c r="A32" s="294" t="s">
        <v>402</v>
      </c>
      <c r="B32" s="302" t="s">
        <v>280</v>
      </c>
      <c r="C32" s="118" t="s">
        <v>6730</v>
      </c>
      <c r="D32" s="293"/>
      <c r="E32" s="293"/>
      <c r="F32" s="293"/>
      <c r="G32" s="293"/>
    </row>
    <row r="33" spans="1:7">
      <c r="A33" s="294" t="s">
        <v>408</v>
      </c>
      <c r="B33" s="302" t="s">
        <v>280</v>
      </c>
      <c r="C33" s="118" t="s">
        <v>6731</v>
      </c>
      <c r="D33" s="293"/>
      <c r="E33" s="293"/>
      <c r="F33" s="293"/>
      <c r="G33" s="293"/>
    </row>
    <row r="34" spans="1:7">
      <c r="A34" s="294" t="s">
        <v>415</v>
      </c>
      <c r="B34" s="302" t="s">
        <v>280</v>
      </c>
      <c r="C34" s="118" t="s">
        <v>6732</v>
      </c>
      <c r="D34" s="293"/>
      <c r="E34" s="293"/>
      <c r="F34" s="293"/>
      <c r="G34" s="293"/>
    </row>
    <row r="35" spans="1:7">
      <c r="A35" s="294" t="s">
        <v>423</v>
      </c>
      <c r="B35" s="302" t="s">
        <v>424</v>
      </c>
      <c r="C35" s="118" t="s">
        <v>6733</v>
      </c>
      <c r="D35" s="293"/>
      <c r="E35" s="293"/>
      <c r="F35" s="293"/>
      <c r="G35" s="293"/>
    </row>
    <row r="36" spans="1:7">
      <c r="A36" s="294" t="s">
        <v>437</v>
      </c>
      <c r="B36" s="302" t="s">
        <v>438</v>
      </c>
      <c r="C36" s="118" t="s">
        <v>6734</v>
      </c>
      <c r="D36" s="293"/>
      <c r="E36" s="293"/>
      <c r="F36" s="293"/>
      <c r="G36" s="293"/>
    </row>
    <row r="37" spans="1:7">
      <c r="A37" s="294" t="s">
        <v>449</v>
      </c>
      <c r="B37" s="302" t="s">
        <v>450</v>
      </c>
      <c r="C37" s="118" t="s">
        <v>6735</v>
      </c>
      <c r="D37" s="293"/>
      <c r="E37" s="293"/>
      <c r="F37" s="293"/>
      <c r="G37" s="293"/>
    </row>
    <row r="38" spans="1:7">
      <c r="A38" s="294" t="s">
        <v>460</v>
      </c>
      <c r="B38" s="302" t="s">
        <v>461</v>
      </c>
      <c r="C38" s="118" t="s">
        <v>6736</v>
      </c>
      <c r="D38" s="293"/>
      <c r="E38" s="293"/>
      <c r="F38" s="293"/>
      <c r="G38" s="293"/>
    </row>
    <row r="39" spans="1:7">
      <c r="A39" s="294" t="s">
        <v>475</v>
      </c>
      <c r="B39" s="302" t="s">
        <v>476</v>
      </c>
      <c r="C39" s="118" t="s">
        <v>6737</v>
      </c>
      <c r="D39" s="293"/>
      <c r="E39" s="293"/>
      <c r="F39" s="293"/>
      <c r="G39" s="293"/>
    </row>
    <row r="40" spans="1:7">
      <c r="A40" s="294" t="s">
        <v>488</v>
      </c>
      <c r="B40" s="302" t="s">
        <v>489</v>
      </c>
      <c r="C40" s="118" t="s">
        <v>6738</v>
      </c>
      <c r="D40" s="293"/>
      <c r="E40" s="293"/>
      <c r="F40" s="293"/>
      <c r="G40" s="293"/>
    </row>
    <row r="41" spans="1:7">
      <c r="A41" s="294" t="s">
        <v>498</v>
      </c>
      <c r="B41" s="302" t="s">
        <v>499</v>
      </c>
      <c r="C41" s="118" t="s">
        <v>6739</v>
      </c>
      <c r="D41" s="293"/>
      <c r="E41" s="293"/>
      <c r="F41" s="293"/>
      <c r="G41" s="293"/>
    </row>
    <row r="42" spans="1:7">
      <c r="A42" s="294" t="s">
        <v>513</v>
      </c>
      <c r="B42" s="302" t="s">
        <v>499</v>
      </c>
      <c r="C42" s="118" t="s">
        <v>6740</v>
      </c>
      <c r="D42" s="293"/>
      <c r="E42" s="293"/>
      <c r="F42" s="293"/>
      <c r="G42" s="293"/>
    </row>
    <row r="43" spans="1:7">
      <c r="A43" s="294" t="s">
        <v>520</v>
      </c>
      <c r="B43" s="302" t="s">
        <v>499</v>
      </c>
      <c r="C43" s="118" t="s">
        <v>6741</v>
      </c>
      <c r="D43" s="293"/>
      <c r="E43" s="293"/>
      <c r="F43" s="293"/>
      <c r="G43" s="293"/>
    </row>
    <row r="44" spans="1:7">
      <c r="A44" s="294" t="s">
        <v>527</v>
      </c>
      <c r="B44" s="302" t="s">
        <v>528</v>
      </c>
      <c r="C44" s="118" t="s">
        <v>6742</v>
      </c>
      <c r="D44" s="293"/>
      <c r="E44" s="293"/>
      <c r="F44" s="293"/>
      <c r="G44" s="293"/>
    </row>
    <row r="45" spans="1:7">
      <c r="A45" s="294" t="s">
        <v>540</v>
      </c>
      <c r="B45" s="302" t="s">
        <v>541</v>
      </c>
      <c r="C45" s="118" t="s">
        <v>6743</v>
      </c>
      <c r="D45" s="293"/>
      <c r="E45" s="293"/>
      <c r="F45" s="293"/>
      <c r="G45" s="293"/>
    </row>
    <row r="46" spans="1:7">
      <c r="A46" s="294" t="s">
        <v>550</v>
      </c>
      <c r="B46" s="302" t="s">
        <v>551</v>
      </c>
      <c r="C46" s="118" t="s">
        <v>6744</v>
      </c>
      <c r="D46" s="293"/>
      <c r="E46" s="293"/>
      <c r="F46" s="293"/>
      <c r="G46" s="293"/>
    </row>
    <row r="47" spans="1:7">
      <c r="A47" s="294" t="s">
        <v>562</v>
      </c>
      <c r="B47" s="302" t="s">
        <v>563</v>
      </c>
      <c r="C47" s="118" t="s">
        <v>6745</v>
      </c>
      <c r="D47" s="293"/>
      <c r="E47" s="293"/>
      <c r="F47" s="293"/>
      <c r="G47" s="293"/>
    </row>
    <row r="48" spans="1:7">
      <c r="A48" s="294" t="s">
        <v>573</v>
      </c>
      <c r="B48" s="302" t="s">
        <v>563</v>
      </c>
      <c r="C48" s="118" t="s">
        <v>6746</v>
      </c>
      <c r="D48" s="293"/>
      <c r="E48" s="293"/>
      <c r="F48" s="293"/>
      <c r="G48" s="293"/>
    </row>
    <row r="49" spans="1:7">
      <c r="A49" s="294" t="s">
        <v>579</v>
      </c>
      <c r="B49" s="302" t="s">
        <v>563</v>
      </c>
      <c r="C49" s="118" t="s">
        <v>6747</v>
      </c>
      <c r="D49" s="293"/>
      <c r="E49" s="293"/>
      <c r="F49" s="293"/>
      <c r="G49" s="293"/>
    </row>
    <row r="50" spans="1:7">
      <c r="A50" s="294" t="s">
        <v>585</v>
      </c>
      <c r="B50" s="302" t="s">
        <v>563</v>
      </c>
      <c r="C50" s="118" t="s">
        <v>6748</v>
      </c>
      <c r="D50" s="293"/>
      <c r="E50" s="293"/>
      <c r="F50" s="293"/>
      <c r="G50" s="293"/>
    </row>
    <row r="51" spans="1:7">
      <c r="A51" s="294" t="s">
        <v>591</v>
      </c>
      <c r="B51" s="302" t="s">
        <v>563</v>
      </c>
      <c r="C51" s="118" t="s">
        <v>6749</v>
      </c>
      <c r="D51" s="293"/>
      <c r="E51" s="293"/>
      <c r="F51" s="293"/>
      <c r="G51" s="293"/>
    </row>
    <row r="52" spans="1:7">
      <c r="A52" s="294" t="s">
        <v>599</v>
      </c>
      <c r="B52" s="302" t="s">
        <v>563</v>
      </c>
      <c r="C52" s="118" t="s">
        <v>6750</v>
      </c>
      <c r="D52" s="293"/>
      <c r="E52" s="293"/>
      <c r="F52" s="293"/>
      <c r="G52" s="293"/>
    </row>
    <row r="53" spans="1:7">
      <c r="A53" s="294" t="s">
        <v>606</v>
      </c>
      <c r="B53" s="302" t="s">
        <v>563</v>
      </c>
      <c r="C53" s="118" t="s">
        <v>6751</v>
      </c>
      <c r="D53" s="293"/>
      <c r="E53" s="293"/>
      <c r="F53" s="293"/>
      <c r="G53" s="293"/>
    </row>
    <row r="54" spans="1:7">
      <c r="A54" s="294" t="s">
        <v>612</v>
      </c>
      <c r="B54" s="302" t="s">
        <v>563</v>
      </c>
      <c r="C54" s="118" t="s">
        <v>6752</v>
      </c>
      <c r="D54" s="293"/>
      <c r="E54" s="293"/>
      <c r="F54" s="293"/>
      <c r="G54" s="293"/>
    </row>
    <row r="55" spans="1:7">
      <c r="A55" s="294" t="s">
        <v>618</v>
      </c>
      <c r="B55" s="302" t="s">
        <v>563</v>
      </c>
      <c r="C55" s="118" t="s">
        <v>6753</v>
      </c>
      <c r="D55" s="293"/>
      <c r="E55" s="293"/>
      <c r="F55" s="293"/>
      <c r="G55" s="293"/>
    </row>
    <row r="56" spans="1:7">
      <c r="A56" s="294" t="s">
        <v>624</v>
      </c>
      <c r="B56" s="302" t="s">
        <v>625</v>
      </c>
      <c r="C56" s="118" t="s">
        <v>6754</v>
      </c>
      <c r="D56" s="293"/>
      <c r="E56" s="293"/>
      <c r="F56" s="293"/>
      <c r="G56" s="293"/>
    </row>
    <row r="57" spans="1:7">
      <c r="A57" s="294" t="s">
        <v>635</v>
      </c>
      <c r="B57" s="302" t="s">
        <v>636</v>
      </c>
      <c r="C57" s="118" t="s">
        <v>6755</v>
      </c>
      <c r="D57" s="293"/>
      <c r="E57" s="293"/>
      <c r="F57" s="293"/>
      <c r="G57" s="293"/>
    </row>
    <row r="58" spans="1:7">
      <c r="A58" s="294" t="s">
        <v>649</v>
      </c>
      <c r="B58" s="302" t="s">
        <v>650</v>
      </c>
      <c r="C58" s="118" t="s">
        <v>6756</v>
      </c>
      <c r="D58" s="293"/>
      <c r="E58" s="293"/>
      <c r="F58" s="293"/>
      <c r="G58" s="293"/>
    </row>
    <row r="59" spans="1:7">
      <c r="A59" s="294" t="s">
        <v>661</v>
      </c>
      <c r="B59" s="302" t="s">
        <v>662</v>
      </c>
      <c r="C59" s="118" t="s">
        <v>6757</v>
      </c>
      <c r="D59" s="293"/>
      <c r="E59" s="293"/>
      <c r="F59" s="293"/>
      <c r="G59" s="293"/>
    </row>
    <row r="60" spans="1:7">
      <c r="A60" s="294" t="s">
        <v>672</v>
      </c>
      <c r="B60" s="302" t="s">
        <v>673</v>
      </c>
      <c r="C60" s="118" t="s">
        <v>6758</v>
      </c>
      <c r="D60" s="293"/>
      <c r="E60" s="293"/>
      <c r="F60" s="293"/>
      <c r="G60" s="293"/>
    </row>
    <row r="61" spans="1:7">
      <c r="A61" s="294" t="s">
        <v>681</v>
      </c>
      <c r="B61" s="302" t="s">
        <v>682</v>
      </c>
      <c r="C61" s="118" t="s">
        <v>6759</v>
      </c>
      <c r="D61" s="293"/>
      <c r="E61" s="293"/>
      <c r="F61" s="293"/>
      <c r="G61" s="293"/>
    </row>
    <row r="62" spans="1:7">
      <c r="A62" s="294" t="s">
        <v>692</v>
      </c>
      <c r="B62" s="302" t="s">
        <v>693</v>
      </c>
      <c r="C62" s="118" t="s">
        <v>6760</v>
      </c>
      <c r="D62" s="293"/>
      <c r="E62" s="293"/>
      <c r="F62" s="293"/>
      <c r="G62" s="293"/>
    </row>
    <row r="63" spans="1:7">
      <c r="A63" s="294" t="s">
        <v>702</v>
      </c>
      <c r="B63" s="302" t="s">
        <v>703</v>
      </c>
      <c r="C63" s="118" t="s">
        <v>6761</v>
      </c>
      <c r="D63" s="293"/>
      <c r="E63" s="293"/>
      <c r="F63" s="293"/>
      <c r="G63" s="293"/>
    </row>
    <row r="64" spans="1:7">
      <c r="A64" s="294" t="s">
        <v>717</v>
      </c>
      <c r="B64" s="302" t="s">
        <v>718</v>
      </c>
      <c r="C64" s="118" t="s">
        <v>6762</v>
      </c>
      <c r="D64" s="293"/>
      <c r="E64" s="293"/>
      <c r="F64" s="293"/>
      <c r="G64" s="293"/>
    </row>
    <row r="65" spans="1:7">
      <c r="A65" s="294" t="s">
        <v>727</v>
      </c>
      <c r="B65" s="302" t="s">
        <v>728</v>
      </c>
      <c r="C65" s="118" t="s">
        <v>6763</v>
      </c>
      <c r="D65" s="293"/>
      <c r="E65" s="293"/>
      <c r="F65" s="293"/>
      <c r="G65" s="293"/>
    </row>
    <row r="66" spans="1:7">
      <c r="A66" s="294" t="s">
        <v>739</v>
      </c>
      <c r="B66" s="302" t="s">
        <v>728</v>
      </c>
      <c r="C66" s="118" t="s">
        <v>6764</v>
      </c>
      <c r="D66" s="293"/>
      <c r="E66" s="293"/>
      <c r="F66" s="293"/>
      <c r="G66" s="293"/>
    </row>
    <row r="67" spans="1:7">
      <c r="A67" s="294" t="s">
        <v>747</v>
      </c>
      <c r="B67" s="302" t="s">
        <v>728</v>
      </c>
      <c r="C67" s="118" t="s">
        <v>6765</v>
      </c>
      <c r="D67" s="293"/>
      <c r="E67" s="293"/>
      <c r="F67" s="293"/>
      <c r="G67" s="293"/>
    </row>
    <row r="68" spans="1:7">
      <c r="A68" s="294" t="s">
        <v>756</v>
      </c>
      <c r="B68" s="302" t="s">
        <v>728</v>
      </c>
      <c r="C68" s="118" t="s">
        <v>6766</v>
      </c>
      <c r="D68" s="293"/>
      <c r="E68" s="293"/>
      <c r="F68" s="293"/>
      <c r="G68" s="293"/>
    </row>
    <row r="69" spans="1:7">
      <c r="A69" s="294" t="s">
        <v>765</v>
      </c>
      <c r="B69" s="302" t="s">
        <v>766</v>
      </c>
      <c r="C69" s="118" t="s">
        <v>6767</v>
      </c>
      <c r="D69" s="293"/>
      <c r="E69" s="293"/>
      <c r="F69" s="293"/>
      <c r="G69" s="293"/>
    </row>
    <row r="70" spans="1:7">
      <c r="A70" s="294" t="s">
        <v>781</v>
      </c>
      <c r="B70" s="302" t="s">
        <v>782</v>
      </c>
      <c r="C70" s="118" t="s">
        <v>6768</v>
      </c>
      <c r="D70" s="293"/>
      <c r="E70" s="293"/>
      <c r="F70" s="293"/>
      <c r="G70" s="293"/>
    </row>
    <row r="71" spans="1:7">
      <c r="A71" s="294" t="s">
        <v>795</v>
      </c>
      <c r="B71" s="302" t="s">
        <v>796</v>
      </c>
      <c r="C71" s="118" t="s">
        <v>6769</v>
      </c>
      <c r="D71" s="293"/>
      <c r="E71" s="293"/>
      <c r="F71" s="293"/>
      <c r="G71" s="293"/>
    </row>
    <row r="72" spans="1:7">
      <c r="A72" s="294" t="s">
        <v>808</v>
      </c>
      <c r="B72" s="302" t="s">
        <v>809</v>
      </c>
      <c r="C72" s="118" t="s">
        <v>6770</v>
      </c>
      <c r="D72" s="293"/>
      <c r="E72" s="293"/>
      <c r="F72" s="293"/>
      <c r="G72" s="293"/>
    </row>
    <row r="73" spans="1:7">
      <c r="A73" s="294" t="s">
        <v>819</v>
      </c>
      <c r="B73" s="302" t="s">
        <v>820</v>
      </c>
      <c r="C73" s="118" t="s">
        <v>6771</v>
      </c>
      <c r="D73" s="293"/>
      <c r="E73" s="293"/>
      <c r="F73" s="293"/>
      <c r="G73" s="293"/>
    </row>
    <row r="74" spans="1:7">
      <c r="A74" s="294" t="s">
        <v>831</v>
      </c>
      <c r="B74" s="302" t="s">
        <v>832</v>
      </c>
      <c r="C74" s="118" t="s">
        <v>6772</v>
      </c>
      <c r="D74" s="293"/>
      <c r="E74" s="293"/>
      <c r="F74" s="293"/>
      <c r="G74" s="293"/>
    </row>
    <row r="75" spans="1:7">
      <c r="A75" s="294" t="s">
        <v>839</v>
      </c>
      <c r="B75" s="302" t="s">
        <v>840</v>
      </c>
      <c r="C75" s="118" t="s">
        <v>6773</v>
      </c>
      <c r="D75" s="293"/>
      <c r="E75" s="293"/>
      <c r="F75" s="293"/>
      <c r="G75" s="293"/>
    </row>
    <row r="76" spans="1:7">
      <c r="A76" s="294" t="s">
        <v>849</v>
      </c>
      <c r="B76" s="302" t="s">
        <v>850</v>
      </c>
      <c r="C76" s="118" t="s">
        <v>6774</v>
      </c>
      <c r="D76" s="293"/>
      <c r="E76" s="293"/>
      <c r="F76" s="293"/>
      <c r="G76" s="293"/>
    </row>
    <row r="77" spans="1:7">
      <c r="A77" s="294" t="s">
        <v>859</v>
      </c>
      <c r="B77" s="302" t="s">
        <v>860</v>
      </c>
      <c r="C77" s="118" t="s">
        <v>6775</v>
      </c>
      <c r="D77" s="293"/>
      <c r="E77" s="293"/>
      <c r="F77" s="293"/>
      <c r="G77" s="293"/>
    </row>
    <row r="78" spans="1:7">
      <c r="A78" s="294" t="s">
        <v>869</v>
      </c>
      <c r="B78" s="302" t="s">
        <v>870</v>
      </c>
      <c r="C78" s="118" t="s">
        <v>6776</v>
      </c>
      <c r="D78" s="293"/>
      <c r="E78" s="293"/>
      <c r="F78" s="293"/>
      <c r="G78" s="293"/>
    </row>
    <row r="79" spans="1:7">
      <c r="A79" s="294" t="s">
        <v>879</v>
      </c>
      <c r="B79" s="302" t="s">
        <v>880</v>
      </c>
      <c r="C79" s="118" t="s">
        <v>6777</v>
      </c>
      <c r="D79" s="293"/>
      <c r="E79" s="293"/>
      <c r="F79" s="293"/>
      <c r="G79" s="293"/>
    </row>
    <row r="80" spans="1:7">
      <c r="A80" s="294" t="s">
        <v>891</v>
      </c>
      <c r="B80" s="302" t="s">
        <v>892</v>
      </c>
      <c r="C80" s="118" t="s">
        <v>6778</v>
      </c>
      <c r="D80" s="293"/>
      <c r="E80" s="293"/>
      <c r="F80" s="293"/>
      <c r="G80" s="293"/>
    </row>
    <row r="81" spans="1:7">
      <c r="A81" s="294" t="s">
        <v>900</v>
      </c>
      <c r="B81" s="302" t="s">
        <v>901</v>
      </c>
      <c r="C81" s="118" t="s">
        <v>6779</v>
      </c>
      <c r="D81" s="293"/>
      <c r="E81" s="293"/>
      <c r="F81" s="293"/>
      <c r="G81" s="293"/>
    </row>
    <row r="82" spans="1:7">
      <c r="A82" s="294" t="s">
        <v>911</v>
      </c>
      <c r="B82" s="302" t="s">
        <v>912</v>
      </c>
      <c r="C82" s="118" t="s">
        <v>6780</v>
      </c>
      <c r="D82" s="293"/>
      <c r="E82" s="293"/>
      <c r="F82" s="293"/>
      <c r="G82" s="293"/>
    </row>
    <row r="83" spans="1:7">
      <c r="A83" s="294" t="s">
        <v>923</v>
      </c>
      <c r="B83" s="302" t="s">
        <v>924</v>
      </c>
      <c r="C83" s="118" t="s">
        <v>6781</v>
      </c>
      <c r="D83" s="293"/>
      <c r="E83" s="293"/>
      <c r="F83" s="293"/>
      <c r="G83" s="293"/>
    </row>
    <row r="84" spans="1:7">
      <c r="A84" s="294" t="s">
        <v>936</v>
      </c>
      <c r="B84" s="302" t="s">
        <v>937</v>
      </c>
      <c r="C84" s="118" t="s">
        <v>6782</v>
      </c>
      <c r="D84" s="293"/>
      <c r="E84" s="293"/>
      <c r="F84" s="293"/>
      <c r="G84" s="293"/>
    </row>
    <row r="85" spans="1:7">
      <c r="A85" s="294" t="s">
        <v>948</v>
      </c>
      <c r="B85" s="302" t="s">
        <v>949</v>
      </c>
      <c r="C85" s="118" t="s">
        <v>6783</v>
      </c>
      <c r="D85" s="293"/>
      <c r="E85" s="293"/>
      <c r="F85" s="293"/>
      <c r="G85" s="293"/>
    </row>
    <row r="86" spans="1:7">
      <c r="A86" s="294" t="s">
        <v>959</v>
      </c>
      <c r="B86" s="302" t="s">
        <v>960</v>
      </c>
      <c r="C86" s="118" t="s">
        <v>6784</v>
      </c>
      <c r="D86" s="293"/>
      <c r="E86" s="293"/>
      <c r="F86" s="293"/>
      <c r="G86" s="293"/>
    </row>
    <row r="87" spans="1:7">
      <c r="A87" s="294" t="s">
        <v>973</v>
      </c>
      <c r="B87" s="302" t="s">
        <v>974</v>
      </c>
      <c r="C87" s="118" t="s">
        <v>6785</v>
      </c>
      <c r="D87" s="293"/>
      <c r="E87" s="293"/>
      <c r="F87" s="293"/>
      <c r="G87" s="293"/>
    </row>
    <row r="88" spans="1:7">
      <c r="A88" s="294" t="s">
        <v>983</v>
      </c>
      <c r="B88" s="302" t="s">
        <v>984</v>
      </c>
      <c r="C88" s="118" t="s">
        <v>6786</v>
      </c>
      <c r="D88" s="293"/>
      <c r="E88" s="293"/>
      <c r="F88" s="293"/>
      <c r="G88" s="293"/>
    </row>
    <row r="89" spans="1:7">
      <c r="A89" s="294" t="s">
        <v>993</v>
      </c>
      <c r="B89" s="302" t="s">
        <v>994</v>
      </c>
      <c r="C89" s="118" t="s">
        <v>6787</v>
      </c>
      <c r="D89" s="293"/>
      <c r="E89" s="293"/>
      <c r="F89" s="293"/>
      <c r="G89" s="293"/>
    </row>
    <row r="90" spans="1:7">
      <c r="A90" s="294" t="s">
        <v>1003</v>
      </c>
      <c r="B90" s="302" t="s">
        <v>1004</v>
      </c>
      <c r="C90" s="118" t="s">
        <v>6788</v>
      </c>
      <c r="D90" s="293"/>
      <c r="E90" s="293"/>
      <c r="F90" s="293"/>
      <c r="G90" s="293"/>
    </row>
    <row r="91" spans="1:7">
      <c r="A91" s="294" t="s">
        <v>1014</v>
      </c>
      <c r="B91" s="302" t="s">
        <v>1015</v>
      </c>
      <c r="C91" s="118" t="s">
        <v>6789</v>
      </c>
      <c r="D91" s="293"/>
      <c r="E91" s="293"/>
      <c r="F91" s="293"/>
      <c r="G91" s="293"/>
    </row>
    <row r="92" spans="1:7">
      <c r="A92" s="294" t="s">
        <v>1024</v>
      </c>
      <c r="B92" s="302" t="s">
        <v>1025</v>
      </c>
      <c r="C92" s="118" t="s">
        <v>6790</v>
      </c>
      <c r="D92" s="293"/>
      <c r="E92" s="293"/>
      <c r="F92" s="293"/>
      <c r="G92" s="293"/>
    </row>
    <row r="93" spans="1:7">
      <c r="A93" s="294" t="s">
        <v>1034</v>
      </c>
      <c r="B93" s="302" t="s">
        <v>1035</v>
      </c>
      <c r="C93" s="118" t="s">
        <v>6791</v>
      </c>
      <c r="D93" s="293"/>
      <c r="E93" s="293"/>
      <c r="F93" s="293"/>
      <c r="G93" s="293"/>
    </row>
    <row r="94" spans="1:7">
      <c r="A94" s="294" t="s">
        <v>1044</v>
      </c>
      <c r="B94" s="302" t="s">
        <v>1045</v>
      </c>
      <c r="C94" s="118" t="s">
        <v>6792</v>
      </c>
      <c r="D94" s="293"/>
      <c r="E94" s="293"/>
      <c r="F94" s="293"/>
      <c r="G94" s="293"/>
    </row>
    <row r="95" spans="1:7">
      <c r="A95" s="294" t="s">
        <v>1053</v>
      </c>
      <c r="B95" s="302" t="s">
        <v>960</v>
      </c>
      <c r="C95" s="118" t="s">
        <v>6793</v>
      </c>
      <c r="D95" s="293"/>
      <c r="E95" s="293"/>
      <c r="F95" s="293"/>
      <c r="G95" s="293"/>
    </row>
    <row r="96" spans="1:7">
      <c r="A96" s="294" t="s">
        <v>1060</v>
      </c>
      <c r="B96" s="302" t="s">
        <v>1061</v>
      </c>
      <c r="C96" s="118" t="s">
        <v>6794</v>
      </c>
      <c r="D96" s="293"/>
      <c r="E96" s="293"/>
      <c r="F96" s="293"/>
      <c r="G96" s="293"/>
    </row>
    <row r="97" spans="1:7">
      <c r="A97" s="294" t="s">
        <v>1069</v>
      </c>
      <c r="B97" s="302" t="s">
        <v>1070</v>
      </c>
      <c r="C97" s="118" t="s">
        <v>6795</v>
      </c>
      <c r="D97" s="293"/>
      <c r="E97" s="293"/>
      <c r="F97" s="293"/>
      <c r="G97" s="293"/>
    </row>
    <row r="98" spans="1:7">
      <c r="A98" s="294" t="s">
        <v>1080</v>
      </c>
      <c r="B98" s="302" t="s">
        <v>1081</v>
      </c>
      <c r="C98" s="118" t="s">
        <v>6796</v>
      </c>
      <c r="D98" s="293"/>
      <c r="E98" s="293"/>
      <c r="F98" s="293"/>
      <c r="G98" s="293"/>
    </row>
    <row r="99" spans="1:7">
      <c r="A99" s="294" t="s">
        <v>1090</v>
      </c>
      <c r="B99" s="302" t="s">
        <v>1081</v>
      </c>
      <c r="C99" s="118" t="s">
        <v>6797</v>
      </c>
      <c r="D99" s="293"/>
      <c r="E99" s="293"/>
      <c r="F99" s="293"/>
      <c r="G99" s="293"/>
    </row>
    <row r="100" spans="1:7">
      <c r="A100" s="294" t="s">
        <v>1096</v>
      </c>
      <c r="B100" s="302" t="s">
        <v>1081</v>
      </c>
      <c r="C100" s="118" t="s">
        <v>6798</v>
      </c>
      <c r="D100" s="293"/>
      <c r="E100" s="293"/>
      <c r="F100" s="293"/>
      <c r="G100" s="293"/>
    </row>
    <row r="101" spans="1:7">
      <c r="A101" s="294" t="s">
        <v>1102</v>
      </c>
      <c r="B101" s="302" t="s">
        <v>1081</v>
      </c>
      <c r="C101" s="118" t="s">
        <v>6799</v>
      </c>
      <c r="D101" s="293"/>
      <c r="E101" s="293"/>
      <c r="F101" s="293"/>
      <c r="G101" s="293"/>
    </row>
    <row r="102" spans="1:7">
      <c r="A102" s="294" t="s">
        <v>1108</v>
      </c>
      <c r="B102" s="302" t="s">
        <v>1109</v>
      </c>
      <c r="C102" s="118" t="s">
        <v>6800</v>
      </c>
      <c r="D102" s="293"/>
      <c r="E102" s="293"/>
      <c r="F102" s="293"/>
      <c r="G102" s="293"/>
    </row>
    <row r="103" spans="1:7">
      <c r="A103" s="294" t="s">
        <v>1119</v>
      </c>
      <c r="B103" s="302" t="s">
        <v>1109</v>
      </c>
      <c r="C103" s="118" t="s">
        <v>6801</v>
      </c>
      <c r="D103" s="293"/>
      <c r="E103" s="293"/>
      <c r="F103" s="293"/>
      <c r="G103" s="293"/>
    </row>
    <row r="104" spans="1:7">
      <c r="A104" s="294" t="s">
        <v>1126</v>
      </c>
      <c r="B104" s="302" t="s">
        <v>1127</v>
      </c>
      <c r="C104" s="118" t="s">
        <v>6802</v>
      </c>
      <c r="D104" s="293"/>
      <c r="E104" s="293"/>
      <c r="F104" s="293"/>
      <c r="G104" s="293"/>
    </row>
    <row r="105" spans="1:7">
      <c r="A105" s="294" t="s">
        <v>1137</v>
      </c>
      <c r="B105" s="302" t="s">
        <v>1127</v>
      </c>
      <c r="C105" s="118" t="s">
        <v>6803</v>
      </c>
      <c r="D105" s="293"/>
      <c r="E105" s="293"/>
      <c r="F105" s="293"/>
      <c r="G105" s="293"/>
    </row>
    <row r="106" spans="1:7">
      <c r="A106" s="294" t="s">
        <v>1144</v>
      </c>
      <c r="B106" s="302" t="s">
        <v>1145</v>
      </c>
      <c r="C106" s="118" t="s">
        <v>6804</v>
      </c>
      <c r="D106" s="293"/>
      <c r="E106" s="293"/>
      <c r="F106" s="293"/>
      <c r="G106" s="293"/>
    </row>
    <row r="107" spans="1:7">
      <c r="A107" s="294" t="s">
        <v>1152</v>
      </c>
      <c r="B107" s="302" t="s">
        <v>673</v>
      </c>
      <c r="C107" s="118" t="s">
        <v>6805</v>
      </c>
      <c r="D107" s="293"/>
      <c r="E107" s="293"/>
      <c r="F107" s="293"/>
      <c r="G107" s="293"/>
    </row>
    <row r="108" spans="1:7">
      <c r="A108" s="294" t="s">
        <v>1161</v>
      </c>
      <c r="B108" s="302" t="s">
        <v>1162</v>
      </c>
      <c r="C108" s="118" t="s">
        <v>6806</v>
      </c>
      <c r="D108" s="293"/>
      <c r="E108" s="293"/>
      <c r="F108" s="293"/>
      <c r="G108" s="293"/>
    </row>
    <row r="109" spans="1:7">
      <c r="A109" s="294" t="s">
        <v>1171</v>
      </c>
      <c r="B109" s="302" t="s">
        <v>1172</v>
      </c>
      <c r="C109" s="118" t="s">
        <v>6807</v>
      </c>
      <c r="D109" s="293"/>
      <c r="E109" s="293"/>
      <c r="F109" s="293"/>
      <c r="G109" s="293"/>
    </row>
    <row r="110" spans="1:7">
      <c r="A110" s="294" t="s">
        <v>1181</v>
      </c>
      <c r="B110" s="302" t="s">
        <v>1182</v>
      </c>
      <c r="C110" s="118" t="s">
        <v>6808</v>
      </c>
      <c r="D110" s="293"/>
      <c r="E110" s="293"/>
      <c r="F110" s="293"/>
      <c r="G110" s="293"/>
    </row>
    <row r="111" spans="1:7">
      <c r="A111" s="294" t="s">
        <v>1192</v>
      </c>
      <c r="B111" s="302" t="s">
        <v>1193</v>
      </c>
      <c r="C111" s="118" t="s">
        <v>6809</v>
      </c>
      <c r="D111" s="293"/>
      <c r="E111" s="293"/>
      <c r="F111" s="293"/>
      <c r="G111" s="293"/>
    </row>
    <row r="112" spans="1:7">
      <c r="A112" s="294" t="s">
        <v>1204</v>
      </c>
      <c r="B112" s="302" t="s">
        <v>1205</v>
      </c>
      <c r="C112" s="118" t="s">
        <v>6810</v>
      </c>
      <c r="D112" s="293"/>
      <c r="E112" s="293"/>
      <c r="F112" s="293"/>
      <c r="G112" s="293"/>
    </row>
    <row r="113" spans="1:7">
      <c r="A113" s="294" t="s">
        <v>1215</v>
      </c>
      <c r="B113" s="302" t="s">
        <v>1216</v>
      </c>
      <c r="C113" s="118" t="s">
        <v>6811</v>
      </c>
      <c r="D113" s="293"/>
      <c r="E113" s="293"/>
      <c r="F113" s="293"/>
      <c r="G113" s="293"/>
    </row>
    <row r="114" spans="1:7">
      <c r="A114" s="294" t="s">
        <v>1227</v>
      </c>
      <c r="B114" s="302" t="s">
        <v>1228</v>
      </c>
      <c r="C114" s="118" t="s">
        <v>6812</v>
      </c>
      <c r="D114" s="293"/>
      <c r="E114" s="293"/>
      <c r="F114" s="293"/>
      <c r="G114" s="293"/>
    </row>
    <row r="115" spans="1:7">
      <c r="A115" s="294" t="s">
        <v>1237</v>
      </c>
      <c r="B115" s="302" t="s">
        <v>1238</v>
      </c>
      <c r="C115" s="118" t="s">
        <v>6813</v>
      </c>
      <c r="D115" s="293"/>
      <c r="E115" s="293"/>
      <c r="F115" s="293"/>
      <c r="G115" s="293"/>
    </row>
    <row r="116" spans="1:7">
      <c r="A116" s="294" t="s">
        <v>1248</v>
      </c>
      <c r="B116" s="302" t="s">
        <v>1249</v>
      </c>
      <c r="C116" s="118" t="s">
        <v>6814</v>
      </c>
      <c r="D116" s="293"/>
      <c r="E116" s="293"/>
      <c r="F116" s="293"/>
      <c r="G116" s="293"/>
    </row>
    <row r="117" spans="1:7">
      <c r="A117" s="294" t="s">
        <v>1260</v>
      </c>
      <c r="B117" s="302" t="s">
        <v>1261</v>
      </c>
      <c r="C117" s="118" t="s">
        <v>6815</v>
      </c>
      <c r="D117" s="293"/>
      <c r="E117" s="293"/>
      <c r="F117" s="293"/>
      <c r="G117" s="293"/>
    </row>
    <row r="118" spans="1:7">
      <c r="A118" s="294" t="s">
        <v>1270</v>
      </c>
      <c r="B118" s="302" t="s">
        <v>1271</v>
      </c>
      <c r="C118" s="118" t="s">
        <v>6816</v>
      </c>
      <c r="D118" s="293"/>
      <c r="E118" s="293"/>
      <c r="F118" s="293"/>
      <c r="G118" s="293"/>
    </row>
    <row r="119" spans="1:7">
      <c r="A119" s="294" t="s">
        <v>1280</v>
      </c>
      <c r="B119" s="302" t="s">
        <v>1281</v>
      </c>
      <c r="C119" s="118" t="s">
        <v>6817</v>
      </c>
      <c r="D119" s="293"/>
      <c r="E119" s="293"/>
      <c r="F119" s="293"/>
      <c r="G119" s="293"/>
    </row>
    <row r="120" spans="1:7">
      <c r="A120" s="294" t="s">
        <v>1290</v>
      </c>
      <c r="B120" s="302" t="s">
        <v>1291</v>
      </c>
      <c r="C120" s="118" t="s">
        <v>6818</v>
      </c>
      <c r="D120" s="293"/>
      <c r="E120" s="293"/>
      <c r="F120" s="293"/>
      <c r="G120" s="293"/>
    </row>
    <row r="121" spans="1:7">
      <c r="A121" s="294" t="s">
        <v>1300</v>
      </c>
      <c r="B121" s="302" t="s">
        <v>1301</v>
      </c>
      <c r="C121" s="118" t="s">
        <v>6819</v>
      </c>
      <c r="D121" s="293"/>
      <c r="E121" s="293"/>
      <c r="F121" s="293"/>
      <c r="G121" s="293"/>
    </row>
    <row r="122" spans="1:7">
      <c r="A122" s="294" t="s">
        <v>1311</v>
      </c>
      <c r="B122" s="302" t="s">
        <v>1312</v>
      </c>
      <c r="C122" s="118" t="s">
        <v>6820</v>
      </c>
      <c r="D122" s="293"/>
      <c r="E122" s="293"/>
      <c r="F122" s="293"/>
      <c r="G122" s="293"/>
    </row>
    <row r="123" spans="1:7">
      <c r="A123" s="294" t="s">
        <v>1321</v>
      </c>
      <c r="B123" s="302" t="s">
        <v>1322</v>
      </c>
      <c r="C123" s="118" t="s">
        <v>6821</v>
      </c>
      <c r="D123" s="293"/>
      <c r="E123" s="293"/>
      <c r="F123" s="293"/>
      <c r="G123" s="293"/>
    </row>
    <row r="124" spans="1:7">
      <c r="A124" s="294" t="s">
        <v>1332</v>
      </c>
      <c r="B124" s="302" t="s">
        <v>1333</v>
      </c>
      <c r="C124" s="118" t="s">
        <v>6822</v>
      </c>
      <c r="D124" s="293"/>
      <c r="E124" s="293"/>
      <c r="F124" s="293"/>
      <c r="G124" s="293"/>
    </row>
    <row r="125" spans="1:7">
      <c r="A125" s="294" t="s">
        <v>1341</v>
      </c>
      <c r="B125" s="302" t="s">
        <v>1342</v>
      </c>
      <c r="C125" s="118" t="s">
        <v>6823</v>
      </c>
      <c r="D125" s="293"/>
      <c r="E125" s="293"/>
      <c r="F125" s="293"/>
      <c r="G125" s="293"/>
    </row>
    <row r="126" spans="1:7">
      <c r="A126" s="294" t="s">
        <v>1352</v>
      </c>
      <c r="B126" s="302" t="s">
        <v>1353</v>
      </c>
      <c r="C126" s="118" t="s">
        <v>6824</v>
      </c>
      <c r="D126" s="293"/>
      <c r="E126" s="293"/>
      <c r="F126" s="293"/>
      <c r="G126" s="293"/>
    </row>
    <row r="127" spans="1:7">
      <c r="A127" s="294" t="s">
        <v>1363</v>
      </c>
      <c r="B127" s="302" t="s">
        <v>1364</v>
      </c>
      <c r="C127" s="118" t="s">
        <v>6825</v>
      </c>
      <c r="D127" s="293"/>
      <c r="E127" s="293"/>
      <c r="F127" s="293"/>
      <c r="G127" s="293"/>
    </row>
    <row r="128" spans="1:7">
      <c r="A128" s="294" t="s">
        <v>1374</v>
      </c>
      <c r="B128" s="302" t="s">
        <v>1375</v>
      </c>
      <c r="C128" s="118" t="s">
        <v>6826</v>
      </c>
      <c r="D128" s="293"/>
      <c r="E128" s="293"/>
      <c r="F128" s="293"/>
      <c r="G128" s="293"/>
    </row>
    <row r="129" spans="1:7">
      <c r="A129" s="294" t="s">
        <v>1385</v>
      </c>
      <c r="B129" s="302" t="s">
        <v>1386</v>
      </c>
      <c r="C129" s="118" t="s">
        <v>6827</v>
      </c>
      <c r="D129" s="293"/>
      <c r="E129" s="293"/>
      <c r="F129" s="293"/>
      <c r="G129" s="293"/>
    </row>
    <row r="130" spans="1:7">
      <c r="A130" s="294" t="s">
        <v>1395</v>
      </c>
      <c r="B130" s="302" t="s">
        <v>1396</v>
      </c>
      <c r="C130" s="118" t="s">
        <v>6828</v>
      </c>
      <c r="D130" s="293"/>
      <c r="E130" s="293"/>
      <c r="F130" s="293"/>
      <c r="G130" s="293"/>
    </row>
    <row r="131" spans="1:7">
      <c r="A131" s="294" t="s">
        <v>1403</v>
      </c>
      <c r="B131" s="302" t="s">
        <v>1404</v>
      </c>
      <c r="C131" s="118" t="s">
        <v>6829</v>
      </c>
      <c r="D131" s="293"/>
      <c r="E131" s="293"/>
      <c r="F131" s="293"/>
      <c r="G131" s="293"/>
    </row>
    <row r="132" spans="1:7">
      <c r="A132" s="294" t="s">
        <v>1412</v>
      </c>
      <c r="B132" s="302" t="s">
        <v>1413</v>
      </c>
      <c r="C132" s="118" t="s">
        <v>6830</v>
      </c>
      <c r="D132" s="293"/>
      <c r="E132" s="293"/>
      <c r="F132" s="293"/>
      <c r="G132" s="293"/>
    </row>
    <row r="133" spans="1:7">
      <c r="A133" s="294" t="s">
        <v>1422</v>
      </c>
      <c r="B133" s="302" t="s">
        <v>1423</v>
      </c>
      <c r="C133" s="118" t="s">
        <v>6831</v>
      </c>
      <c r="D133" s="293"/>
      <c r="E133" s="293"/>
      <c r="F133" s="293"/>
      <c r="G133" s="293"/>
    </row>
    <row r="134" spans="1:7">
      <c r="A134" s="294" t="s">
        <v>1432</v>
      </c>
      <c r="B134" s="302" t="s">
        <v>1433</v>
      </c>
      <c r="C134" s="118" t="s">
        <v>6832</v>
      </c>
      <c r="D134" s="293"/>
      <c r="E134" s="293"/>
      <c r="F134" s="293"/>
      <c r="G134" s="293"/>
    </row>
    <row r="135" spans="1:7">
      <c r="A135" s="294" t="s">
        <v>1442</v>
      </c>
      <c r="B135" s="302" t="s">
        <v>1443</v>
      </c>
      <c r="C135" s="118" t="s">
        <v>6833</v>
      </c>
      <c r="D135" s="293"/>
      <c r="E135" s="293"/>
      <c r="F135" s="293"/>
      <c r="G135" s="293"/>
    </row>
    <row r="136" spans="1:7">
      <c r="A136" s="294" t="s">
        <v>1452</v>
      </c>
      <c r="B136" s="302" t="s">
        <v>1453</v>
      </c>
      <c r="C136" s="118" t="s">
        <v>6834</v>
      </c>
      <c r="D136" s="293"/>
      <c r="E136" s="293"/>
      <c r="F136" s="293"/>
      <c r="G136" s="293"/>
    </row>
    <row r="137" spans="1:7">
      <c r="A137" s="294" t="s">
        <v>1462</v>
      </c>
      <c r="B137" s="302" t="s">
        <v>1463</v>
      </c>
      <c r="C137" s="118" t="s">
        <v>6835</v>
      </c>
      <c r="D137" s="293"/>
      <c r="E137" s="293"/>
      <c r="F137" s="293"/>
      <c r="G137" s="293"/>
    </row>
    <row r="138" spans="1:7">
      <c r="A138" s="294" t="s">
        <v>1470</v>
      </c>
      <c r="B138" s="302" t="s">
        <v>1471</v>
      </c>
      <c r="C138" s="118" t="s">
        <v>6836</v>
      </c>
      <c r="D138" s="293"/>
      <c r="E138" s="293"/>
      <c r="F138" s="293"/>
      <c r="G138" s="293"/>
    </row>
    <row r="139" spans="1:7">
      <c r="A139" s="294" t="s">
        <v>1481</v>
      </c>
      <c r="B139" s="302" t="s">
        <v>1482</v>
      </c>
      <c r="C139" s="118" t="s">
        <v>6837</v>
      </c>
      <c r="D139" s="293"/>
      <c r="E139" s="293"/>
      <c r="F139" s="293"/>
      <c r="G139" s="293"/>
    </row>
    <row r="140" spans="1:7">
      <c r="A140" s="294" t="s">
        <v>1490</v>
      </c>
      <c r="B140" s="302" t="s">
        <v>1491</v>
      </c>
      <c r="C140" s="118" t="s">
        <v>6838</v>
      </c>
      <c r="D140" s="293"/>
      <c r="E140" s="293"/>
      <c r="F140" s="293"/>
      <c r="G140" s="293"/>
    </row>
    <row r="141" spans="1:7">
      <c r="A141" s="294" t="s">
        <v>1502</v>
      </c>
      <c r="B141" s="302" t="s">
        <v>1503</v>
      </c>
      <c r="C141" s="118" t="s">
        <v>6839</v>
      </c>
      <c r="D141" s="293"/>
      <c r="E141" s="293"/>
      <c r="F141" s="293"/>
      <c r="G141" s="293"/>
    </row>
    <row r="142" spans="1:7">
      <c r="A142" s="294" t="s">
        <v>1511</v>
      </c>
      <c r="B142" s="302" t="s">
        <v>1512</v>
      </c>
      <c r="C142" s="118" t="s">
        <v>6840</v>
      </c>
      <c r="D142" s="293"/>
      <c r="E142" s="293"/>
      <c r="F142" s="293"/>
      <c r="G142" s="293"/>
    </row>
    <row r="143" spans="1:7">
      <c r="A143" s="294" t="s">
        <v>1520</v>
      </c>
      <c r="B143" s="302" t="s">
        <v>1521</v>
      </c>
      <c r="C143" s="118" t="s">
        <v>6841</v>
      </c>
      <c r="D143" s="293"/>
      <c r="E143" s="293"/>
      <c r="F143" s="293"/>
      <c r="G143" s="293"/>
    </row>
    <row r="144" spans="1:7">
      <c r="A144" s="294" t="s">
        <v>1530</v>
      </c>
      <c r="B144" s="302" t="s">
        <v>1531</v>
      </c>
      <c r="C144" s="118" t="s">
        <v>6842</v>
      </c>
      <c r="D144" s="293"/>
      <c r="E144" s="293"/>
      <c r="F144" s="293"/>
      <c r="G144" s="293"/>
    </row>
    <row r="145" spans="1:7">
      <c r="A145" s="294" t="s">
        <v>1541</v>
      </c>
      <c r="B145" s="302" t="s">
        <v>1542</v>
      </c>
      <c r="C145" s="118" t="s">
        <v>6843</v>
      </c>
      <c r="D145" s="293"/>
      <c r="E145" s="293"/>
      <c r="F145" s="293"/>
      <c r="G145" s="293"/>
    </row>
    <row r="146" spans="1:7">
      <c r="A146" s="294" t="s">
        <v>1548</v>
      </c>
      <c r="B146" s="302" t="s">
        <v>1549</v>
      </c>
      <c r="C146" s="118" t="s">
        <v>6844</v>
      </c>
      <c r="D146" s="293"/>
      <c r="E146" s="293"/>
      <c r="F146" s="293"/>
      <c r="G146" s="293"/>
    </row>
    <row r="147" spans="1:7">
      <c r="A147" s="294" t="s">
        <v>1558</v>
      </c>
      <c r="B147" s="302" t="s">
        <v>1559</v>
      </c>
      <c r="C147" s="118" t="s">
        <v>6845</v>
      </c>
      <c r="D147" s="293"/>
      <c r="E147" s="293"/>
      <c r="F147" s="293"/>
      <c r="G147" s="293"/>
    </row>
    <row r="148" spans="1:7">
      <c r="A148" s="294" t="s">
        <v>1567</v>
      </c>
      <c r="B148" s="302" t="s">
        <v>1568</v>
      </c>
      <c r="C148" s="118" t="s">
        <v>6846</v>
      </c>
      <c r="D148" s="293"/>
      <c r="E148" s="293"/>
      <c r="F148" s="293"/>
      <c r="G148" s="293"/>
    </row>
    <row r="149" spans="1:7">
      <c r="A149" s="294" t="s">
        <v>1578</v>
      </c>
      <c r="B149" s="302" t="s">
        <v>1579</v>
      </c>
      <c r="C149" s="118" t="s">
        <v>6847</v>
      </c>
      <c r="D149" s="293"/>
      <c r="E149" s="293"/>
      <c r="F149" s="293"/>
      <c r="G149" s="293"/>
    </row>
    <row r="150" spans="1:7">
      <c r="A150" s="294" t="s">
        <v>1588</v>
      </c>
      <c r="B150" s="302" t="s">
        <v>1589</v>
      </c>
      <c r="C150" s="118" t="s">
        <v>6848</v>
      </c>
      <c r="D150" s="293"/>
      <c r="E150" s="293"/>
      <c r="F150" s="293"/>
      <c r="G150" s="293"/>
    </row>
    <row r="151" spans="1:7">
      <c r="A151" s="294" t="s">
        <v>1600</v>
      </c>
      <c r="B151" s="302" t="s">
        <v>1601</v>
      </c>
      <c r="C151" s="118" t="s">
        <v>6849</v>
      </c>
      <c r="D151" s="293"/>
      <c r="E151" s="293"/>
      <c r="F151" s="293"/>
      <c r="G151" s="293"/>
    </row>
    <row r="152" spans="1:7">
      <c r="A152" s="294" t="s">
        <v>1610</v>
      </c>
      <c r="B152" s="302" t="s">
        <v>1611</v>
      </c>
      <c r="C152" s="118" t="s">
        <v>6850</v>
      </c>
      <c r="D152" s="293"/>
      <c r="E152" s="293"/>
      <c r="F152" s="293"/>
      <c r="G152" s="293"/>
    </row>
    <row r="153" spans="1:7">
      <c r="A153" s="294" t="s">
        <v>1621</v>
      </c>
      <c r="B153" s="302" t="s">
        <v>1622</v>
      </c>
      <c r="C153" s="118" t="s">
        <v>6851</v>
      </c>
      <c r="D153" s="293"/>
      <c r="E153" s="293"/>
      <c r="F153" s="293"/>
      <c r="G153" s="293"/>
    </row>
    <row r="154" spans="1:7">
      <c r="A154" s="294" t="s">
        <v>1631</v>
      </c>
      <c r="B154" s="302" t="s">
        <v>1622</v>
      </c>
      <c r="C154" s="118" t="s">
        <v>6852</v>
      </c>
      <c r="D154" s="293"/>
      <c r="E154" s="293"/>
      <c r="F154" s="293"/>
      <c r="G154" s="293"/>
    </row>
    <row r="155" spans="1:7">
      <c r="A155" s="294" t="s">
        <v>1641</v>
      </c>
      <c r="B155" s="302" t="s">
        <v>1622</v>
      </c>
      <c r="C155" s="118" t="s">
        <v>6853</v>
      </c>
      <c r="D155" s="293"/>
      <c r="E155" s="293"/>
      <c r="F155" s="293"/>
      <c r="G155" s="293"/>
    </row>
    <row r="156" spans="1:7">
      <c r="A156" s="294" t="s">
        <v>1646</v>
      </c>
      <c r="B156" s="302" t="s">
        <v>1622</v>
      </c>
      <c r="C156" s="118" t="s">
        <v>6854</v>
      </c>
      <c r="D156" s="293"/>
      <c r="E156" s="293"/>
      <c r="F156" s="293"/>
      <c r="G156" s="293"/>
    </row>
    <row r="157" spans="1:7">
      <c r="A157" s="294" t="s">
        <v>1652</v>
      </c>
      <c r="B157" s="302" t="s">
        <v>1653</v>
      </c>
      <c r="C157" s="118" t="s">
        <v>6855</v>
      </c>
      <c r="D157" s="293"/>
      <c r="E157" s="293"/>
      <c r="F157" s="293"/>
      <c r="G157" s="293"/>
    </row>
    <row r="158" spans="1:7">
      <c r="A158" s="294" t="s">
        <v>1662</v>
      </c>
      <c r="B158" s="302" t="s">
        <v>1663</v>
      </c>
      <c r="C158" s="118" t="s">
        <v>6856</v>
      </c>
      <c r="D158" s="293"/>
      <c r="E158" s="293"/>
      <c r="F158" s="293"/>
      <c r="G158" s="293"/>
    </row>
    <row r="159" spans="1:7">
      <c r="A159" s="294" t="s">
        <v>1673</v>
      </c>
      <c r="B159" s="302" t="s">
        <v>1674</v>
      </c>
      <c r="C159" s="118" t="s">
        <v>6857</v>
      </c>
      <c r="D159" s="293"/>
      <c r="E159" s="293"/>
      <c r="F159" s="293"/>
      <c r="G159" s="293"/>
    </row>
    <row r="160" spans="1:7">
      <c r="A160" s="294" t="s">
        <v>1682</v>
      </c>
      <c r="B160" s="302" t="s">
        <v>1683</v>
      </c>
      <c r="C160" s="118" t="s">
        <v>6858</v>
      </c>
      <c r="D160" s="293"/>
      <c r="E160" s="293"/>
      <c r="F160" s="293"/>
      <c r="G160" s="293"/>
    </row>
    <row r="161" spans="1:7">
      <c r="A161" s="294" t="s">
        <v>1691</v>
      </c>
      <c r="B161" s="302" t="s">
        <v>1692</v>
      </c>
      <c r="C161" s="118" t="s">
        <v>6859</v>
      </c>
      <c r="D161" s="293"/>
      <c r="E161" s="293"/>
      <c r="F161" s="293"/>
      <c r="G161" s="293"/>
    </row>
    <row r="162" spans="1:7">
      <c r="A162" s="294" t="s">
        <v>1700</v>
      </c>
      <c r="B162" s="302" t="s">
        <v>1701</v>
      </c>
      <c r="C162" s="118" t="s">
        <v>6860</v>
      </c>
      <c r="D162" s="293"/>
      <c r="E162" s="293"/>
      <c r="F162" s="293"/>
      <c r="G162" s="293"/>
    </row>
    <row r="163" spans="1:7">
      <c r="A163" s="294" t="s">
        <v>1711</v>
      </c>
      <c r="B163" s="302" t="s">
        <v>1712</v>
      </c>
      <c r="C163" s="118" t="s">
        <v>6861</v>
      </c>
      <c r="D163" s="293"/>
      <c r="E163" s="293"/>
      <c r="F163" s="293"/>
      <c r="G163" s="293"/>
    </row>
    <row r="164" spans="1:7">
      <c r="A164" s="294" t="s">
        <v>1720</v>
      </c>
      <c r="B164" s="302" t="s">
        <v>1413</v>
      </c>
      <c r="C164" s="118" t="s">
        <v>6862</v>
      </c>
      <c r="D164" s="293"/>
      <c r="E164" s="293"/>
      <c r="F164" s="293"/>
      <c r="G164" s="293"/>
    </row>
    <row r="165" spans="1:7">
      <c r="A165" s="296" t="s">
        <v>1726</v>
      </c>
      <c r="B165" s="303" t="s">
        <v>1727</v>
      </c>
      <c r="C165" s="118" t="s">
        <v>6863</v>
      </c>
      <c r="D165" s="293"/>
      <c r="E165" s="293"/>
      <c r="F165" s="293"/>
      <c r="G165" s="293"/>
    </row>
    <row r="166" spans="1:7">
      <c r="A166" s="294" t="s">
        <v>1734</v>
      </c>
      <c r="B166" s="302" t="s">
        <v>1413</v>
      </c>
      <c r="C166" s="118" t="s">
        <v>6864</v>
      </c>
      <c r="D166" s="293"/>
      <c r="E166" s="293"/>
      <c r="F166" s="293"/>
      <c r="G166" s="293"/>
    </row>
    <row r="167" spans="1:7">
      <c r="A167" s="294" t="s">
        <v>1740</v>
      </c>
      <c r="B167" s="302" t="s">
        <v>1413</v>
      </c>
      <c r="C167" s="118" t="s">
        <v>6865</v>
      </c>
      <c r="D167" s="293"/>
      <c r="E167" s="293"/>
      <c r="F167" s="293"/>
      <c r="G167" s="293"/>
    </row>
    <row r="168" spans="1:7">
      <c r="A168" s="294" t="s">
        <v>1745</v>
      </c>
      <c r="B168" s="302" t="s">
        <v>1413</v>
      </c>
      <c r="C168" s="118" t="s">
        <v>6866</v>
      </c>
      <c r="D168" s="293"/>
      <c r="E168" s="293"/>
      <c r="F168" s="293"/>
      <c r="G168" s="293"/>
    </row>
    <row r="169" spans="1:7">
      <c r="A169" s="294" t="s">
        <v>1751</v>
      </c>
      <c r="B169" s="302" t="s">
        <v>1752</v>
      </c>
      <c r="C169" s="118" t="s">
        <v>6867</v>
      </c>
      <c r="D169" s="293"/>
      <c r="E169" s="293"/>
      <c r="F169" s="293"/>
      <c r="G169" s="293"/>
    </row>
    <row r="170" spans="1:7">
      <c r="A170" s="294" t="s">
        <v>1761</v>
      </c>
      <c r="B170" s="302" t="s">
        <v>1762</v>
      </c>
      <c r="C170" s="118" t="s">
        <v>6868</v>
      </c>
      <c r="D170" s="293"/>
      <c r="E170" s="293"/>
      <c r="F170" s="293"/>
      <c r="G170" s="293"/>
    </row>
    <row r="171" spans="1:7">
      <c r="A171" s="294" t="s">
        <v>1773</v>
      </c>
      <c r="B171" s="302" t="s">
        <v>1774</v>
      </c>
      <c r="C171" s="118" t="s">
        <v>6869</v>
      </c>
      <c r="D171" s="293"/>
      <c r="E171" s="293"/>
      <c r="F171" s="293"/>
      <c r="G171" s="293"/>
    </row>
    <row r="172" spans="1:7">
      <c r="A172" s="294" t="s">
        <v>1781</v>
      </c>
      <c r="B172" s="302" t="s">
        <v>1782</v>
      </c>
      <c r="C172" s="118" t="s">
        <v>6870</v>
      </c>
      <c r="D172" s="293"/>
      <c r="E172" s="293"/>
      <c r="F172" s="293"/>
      <c r="G172" s="293"/>
    </row>
    <row r="173" spans="1:7">
      <c r="A173" s="294" t="s">
        <v>1793</v>
      </c>
      <c r="B173" s="302" t="s">
        <v>1794</v>
      </c>
      <c r="C173" s="118" t="s">
        <v>6871</v>
      </c>
      <c r="D173" s="293"/>
      <c r="E173" s="293"/>
      <c r="F173" s="293"/>
      <c r="G173" s="293"/>
    </row>
    <row r="174" spans="1:7">
      <c r="A174" s="294" t="s">
        <v>1803</v>
      </c>
      <c r="B174" s="302" t="s">
        <v>1804</v>
      </c>
      <c r="C174" s="118" t="s">
        <v>6872</v>
      </c>
      <c r="D174" s="293"/>
      <c r="E174" s="293"/>
      <c r="F174" s="293"/>
      <c r="G174" s="293"/>
    </row>
    <row r="175" spans="1:7">
      <c r="A175" s="294" t="s">
        <v>1810</v>
      </c>
      <c r="B175" s="302" t="s">
        <v>1811</v>
      </c>
      <c r="C175" s="118" t="s">
        <v>6873</v>
      </c>
      <c r="D175" s="293"/>
      <c r="E175" s="293"/>
      <c r="F175" s="293"/>
      <c r="G175" s="293"/>
    </row>
    <row r="176" spans="1:7">
      <c r="A176" s="294" t="s">
        <v>1821</v>
      </c>
      <c r="B176" s="302" t="s">
        <v>1216</v>
      </c>
      <c r="C176" s="118" t="s">
        <v>6874</v>
      </c>
      <c r="D176" s="293"/>
      <c r="E176" s="293"/>
      <c r="F176" s="293"/>
      <c r="G176" s="293"/>
    </row>
    <row r="177" spans="1:7">
      <c r="A177" s="294" t="s">
        <v>1829</v>
      </c>
      <c r="B177" s="302" t="s">
        <v>1216</v>
      </c>
      <c r="C177" s="118" t="s">
        <v>6875</v>
      </c>
      <c r="D177" s="293"/>
      <c r="E177" s="293"/>
      <c r="F177" s="293"/>
      <c r="G177" s="293"/>
    </row>
    <row r="178" spans="1:7">
      <c r="A178" s="294" t="s">
        <v>1834</v>
      </c>
      <c r="B178" s="302" t="s">
        <v>1216</v>
      </c>
      <c r="C178" s="118" t="s">
        <v>6876</v>
      </c>
      <c r="D178" s="293"/>
      <c r="E178" s="293"/>
      <c r="F178" s="293"/>
      <c r="G178" s="293"/>
    </row>
    <row r="179" spans="1:7">
      <c r="A179" s="297" t="s">
        <v>1840</v>
      </c>
      <c r="B179" s="302" t="s">
        <v>1841</v>
      </c>
      <c r="C179" s="118" t="s">
        <v>6877</v>
      </c>
      <c r="D179" s="293"/>
      <c r="E179" s="293"/>
      <c r="F179" s="293"/>
      <c r="G179" s="293"/>
    </row>
    <row r="180" spans="1:7">
      <c r="A180" s="294" t="s">
        <v>1859</v>
      </c>
      <c r="B180" s="302" t="s">
        <v>1860</v>
      </c>
      <c r="C180" s="118" t="s">
        <v>6878</v>
      </c>
      <c r="D180" s="293"/>
      <c r="E180" s="293"/>
      <c r="F180" s="293"/>
      <c r="G180" s="293"/>
    </row>
    <row r="181" spans="1:7">
      <c r="A181" s="297" t="s">
        <v>1877</v>
      </c>
      <c r="B181" s="302" t="s">
        <v>1878</v>
      </c>
      <c r="C181" s="118" t="s">
        <v>6879</v>
      </c>
      <c r="D181" s="293"/>
      <c r="E181" s="293"/>
      <c r="F181" s="293"/>
      <c r="G181" s="293"/>
    </row>
    <row r="182" spans="1:7">
      <c r="A182" s="294" t="s">
        <v>1895</v>
      </c>
      <c r="B182" s="302" t="s">
        <v>1896</v>
      </c>
      <c r="C182" s="118" t="s">
        <v>6880</v>
      </c>
      <c r="D182" s="293"/>
      <c r="E182" s="293"/>
      <c r="F182" s="293"/>
      <c r="G182" s="293"/>
    </row>
    <row r="183" spans="1:7">
      <c r="A183" s="294" t="s">
        <v>1911</v>
      </c>
      <c r="B183" s="302" t="s">
        <v>1912</v>
      </c>
      <c r="C183" s="118" t="s">
        <v>6881</v>
      </c>
      <c r="D183" s="293"/>
      <c r="E183" s="293"/>
      <c r="F183" s="293"/>
      <c r="G183" s="293"/>
    </row>
    <row r="184" spans="1:7">
      <c r="A184" s="297" t="s">
        <v>1923</v>
      </c>
      <c r="B184" s="302" t="s">
        <v>1924</v>
      </c>
      <c r="C184" s="118" t="s">
        <v>6882</v>
      </c>
      <c r="D184" s="293"/>
      <c r="E184" s="293"/>
      <c r="F184" s="293"/>
      <c r="G184" s="293"/>
    </row>
    <row r="185" spans="1:7">
      <c r="A185" s="294" t="s">
        <v>1935</v>
      </c>
      <c r="B185" s="302" t="s">
        <v>1936</v>
      </c>
      <c r="C185" s="118" t="s">
        <v>6883</v>
      </c>
      <c r="D185" s="293"/>
      <c r="E185" s="293"/>
      <c r="F185" s="293"/>
      <c r="G185" s="293"/>
    </row>
    <row r="186" spans="1:7">
      <c r="A186" s="294" t="s">
        <v>1948</v>
      </c>
      <c r="B186" s="302" t="s">
        <v>1949</v>
      </c>
      <c r="C186" s="118" t="s">
        <v>6884</v>
      </c>
      <c r="D186" s="293"/>
      <c r="E186" s="293"/>
      <c r="F186" s="293"/>
      <c r="G186" s="293"/>
    </row>
    <row r="187" spans="1:7">
      <c r="A187" s="294" t="s">
        <v>1960</v>
      </c>
      <c r="B187" s="302" t="s">
        <v>1961</v>
      </c>
      <c r="C187" s="118" t="s">
        <v>6885</v>
      </c>
      <c r="D187" s="293"/>
      <c r="E187" s="293"/>
      <c r="F187" s="293"/>
      <c r="G187" s="293"/>
    </row>
    <row r="188" spans="1:7">
      <c r="A188" s="294" t="s">
        <v>1971</v>
      </c>
      <c r="B188" s="302" t="s">
        <v>1972</v>
      </c>
      <c r="C188" s="118" t="s">
        <v>6886</v>
      </c>
      <c r="D188" s="293"/>
      <c r="E188" s="293"/>
      <c r="F188" s="293"/>
      <c r="G188" s="293"/>
    </row>
    <row r="189" spans="1:7">
      <c r="A189" s="294" t="s">
        <v>1983</v>
      </c>
      <c r="B189" s="302" t="s">
        <v>1984</v>
      </c>
      <c r="C189" s="118" t="s">
        <v>6887</v>
      </c>
      <c r="D189" s="293"/>
      <c r="E189" s="293"/>
      <c r="F189" s="293"/>
      <c r="G189" s="293"/>
    </row>
    <row r="190" spans="1:7">
      <c r="A190" s="294" t="s">
        <v>1997</v>
      </c>
      <c r="B190" s="302" t="s">
        <v>1998</v>
      </c>
      <c r="C190" s="118" t="s">
        <v>6888</v>
      </c>
      <c r="D190" s="293"/>
      <c r="E190" s="293"/>
      <c r="F190" s="293"/>
      <c r="G190" s="293"/>
    </row>
    <row r="191" spans="1:7" ht="23.25">
      <c r="A191" s="294" t="s">
        <v>2009</v>
      </c>
      <c r="B191" s="302" t="s">
        <v>2010</v>
      </c>
      <c r="C191" s="118" t="s">
        <v>6889</v>
      </c>
      <c r="D191" s="293"/>
      <c r="E191" s="293"/>
      <c r="F191" s="293"/>
      <c r="G191" s="293"/>
    </row>
    <row r="192" spans="1:7">
      <c r="A192" s="294" t="s">
        <v>2022</v>
      </c>
      <c r="B192" s="302" t="s">
        <v>2023</v>
      </c>
      <c r="C192" s="118" t="s">
        <v>6890</v>
      </c>
      <c r="D192" s="293"/>
      <c r="E192" s="293"/>
      <c r="F192" s="293"/>
      <c r="G192" s="293"/>
    </row>
    <row r="193" spans="1:7">
      <c r="A193" s="294" t="s">
        <v>2033</v>
      </c>
      <c r="B193" s="304" t="s">
        <v>2034</v>
      </c>
      <c r="C193" s="118" t="s">
        <v>6891</v>
      </c>
      <c r="D193" s="293"/>
      <c r="E193" s="293"/>
      <c r="F193" s="293"/>
      <c r="G193" s="293"/>
    </row>
    <row r="194" spans="1:7">
      <c r="A194" s="294" t="s">
        <v>2044</v>
      </c>
      <c r="B194" s="304" t="s">
        <v>2045</v>
      </c>
      <c r="C194" s="118" t="s">
        <v>6892</v>
      </c>
      <c r="D194" s="293"/>
      <c r="E194" s="293"/>
      <c r="F194" s="293"/>
      <c r="G194" s="293"/>
    </row>
    <row r="195" spans="1:7">
      <c r="A195" s="294" t="s">
        <v>2052</v>
      </c>
      <c r="B195" s="304" t="s">
        <v>2053</v>
      </c>
      <c r="C195" s="118" t="s">
        <v>6893</v>
      </c>
      <c r="D195" s="293"/>
      <c r="E195" s="293"/>
      <c r="F195" s="293"/>
      <c r="G195" s="293"/>
    </row>
    <row r="196" spans="1:7" ht="45.75">
      <c r="A196" s="294" t="s">
        <v>2059</v>
      </c>
      <c r="B196" s="304" t="s">
        <v>2060</v>
      </c>
      <c r="C196" s="127" t="s">
        <v>6894</v>
      </c>
      <c r="D196" s="293"/>
      <c r="E196" s="293"/>
      <c r="F196" s="293"/>
      <c r="G196" s="293"/>
    </row>
    <row r="197" spans="1:7">
      <c r="A197" s="294" t="s">
        <v>2074</v>
      </c>
      <c r="B197" s="304" t="s">
        <v>2075</v>
      </c>
      <c r="C197" s="118" t="s">
        <v>6895</v>
      </c>
      <c r="D197" s="293"/>
      <c r="E197" s="293"/>
      <c r="F197" s="293"/>
      <c r="G197" s="293"/>
    </row>
    <row r="198" spans="1:7">
      <c r="A198" s="294" t="s">
        <v>2087</v>
      </c>
      <c r="B198" s="304" t="s">
        <v>2088</v>
      </c>
      <c r="C198" s="118" t="s">
        <v>6892</v>
      </c>
      <c r="D198" s="293"/>
      <c r="E198" s="293"/>
      <c r="F198" s="293"/>
      <c r="G198" s="293"/>
    </row>
    <row r="199" spans="1:7">
      <c r="A199" s="294" t="s">
        <v>2094</v>
      </c>
      <c r="B199" s="304" t="s">
        <v>2095</v>
      </c>
      <c r="C199" s="118" t="s">
        <v>6896</v>
      </c>
      <c r="D199" s="293"/>
      <c r="E199" s="293"/>
      <c r="F199" s="293"/>
      <c r="G199" s="293"/>
    </row>
    <row r="200" spans="1:7">
      <c r="A200" s="294" t="s">
        <v>2101</v>
      </c>
      <c r="B200" s="304" t="s">
        <v>2102</v>
      </c>
      <c r="C200" s="118" t="s">
        <v>6897</v>
      </c>
      <c r="D200" s="293"/>
      <c r="E200" s="293"/>
      <c r="F200" s="293"/>
      <c r="G200" s="293"/>
    </row>
    <row r="201" spans="1:7">
      <c r="A201" s="294" t="s">
        <v>2109</v>
      </c>
      <c r="B201" s="304" t="s">
        <v>2110</v>
      </c>
      <c r="C201" s="118" t="s">
        <v>6898</v>
      </c>
      <c r="D201" s="293"/>
      <c r="E201" s="293"/>
      <c r="F201" s="293"/>
      <c r="G201" s="293"/>
    </row>
    <row r="202" spans="1:7" ht="40.5" customHeight="1">
      <c r="A202" s="294" t="s">
        <v>2115</v>
      </c>
      <c r="B202" s="304" t="s">
        <v>2116</v>
      </c>
      <c r="C202" s="127" t="s">
        <v>6899</v>
      </c>
      <c r="D202" s="293"/>
      <c r="E202" s="293"/>
      <c r="F202" s="293"/>
      <c r="G202" s="293"/>
    </row>
    <row r="203" spans="1:7">
      <c r="A203" s="294" t="s">
        <v>2122</v>
      </c>
      <c r="B203" s="304" t="s">
        <v>2123</v>
      </c>
      <c r="C203" s="118" t="s">
        <v>6900</v>
      </c>
      <c r="D203" s="293"/>
      <c r="E203" s="293"/>
      <c r="F203" s="293"/>
      <c r="G203" s="293"/>
    </row>
    <row r="204" spans="1:7">
      <c r="A204" s="294" t="s">
        <v>2137</v>
      </c>
      <c r="B204" s="304" t="s">
        <v>2138</v>
      </c>
      <c r="C204" s="118" t="s">
        <v>6901</v>
      </c>
      <c r="D204" s="293"/>
      <c r="E204" s="293"/>
      <c r="F204" s="293"/>
      <c r="G204" s="293"/>
    </row>
    <row r="205" spans="1:7">
      <c r="A205" s="294" t="s">
        <v>2147</v>
      </c>
      <c r="B205" s="304" t="s">
        <v>2148</v>
      </c>
      <c r="C205" s="118" t="s">
        <v>6780</v>
      </c>
      <c r="D205" s="293"/>
      <c r="E205" s="293"/>
      <c r="F205" s="293"/>
      <c r="G205" s="293"/>
    </row>
    <row r="206" spans="1:7">
      <c r="A206" s="299" t="s">
        <v>2156</v>
      </c>
      <c r="B206" s="305" t="s">
        <v>2157</v>
      </c>
      <c r="C206" s="170" t="s">
        <v>6902</v>
      </c>
      <c r="D206" s="293"/>
      <c r="E206" s="293"/>
      <c r="F206" s="293"/>
      <c r="G206" s="293"/>
    </row>
    <row r="207" spans="1:7">
      <c r="A207" s="294" t="s">
        <v>2165</v>
      </c>
      <c r="B207" s="304" t="s">
        <v>2166</v>
      </c>
      <c r="C207" s="118" t="s">
        <v>6903</v>
      </c>
      <c r="D207" s="293"/>
      <c r="E207" s="293"/>
      <c r="F207" s="293"/>
      <c r="G207" s="293"/>
    </row>
    <row r="208" spans="1:7">
      <c r="A208" s="294" t="s">
        <v>2174</v>
      </c>
      <c r="B208" s="304" t="s">
        <v>2175</v>
      </c>
      <c r="C208" s="118" t="s">
        <v>6904</v>
      </c>
      <c r="D208" s="293"/>
      <c r="E208" s="293"/>
      <c r="F208" s="293"/>
      <c r="G208" s="293"/>
    </row>
    <row r="209" spans="1:7">
      <c r="A209" s="294" t="s">
        <v>2183</v>
      </c>
      <c r="B209" s="304" t="s">
        <v>2184</v>
      </c>
      <c r="C209" s="118" t="s">
        <v>6905</v>
      </c>
      <c r="D209" s="293"/>
      <c r="E209" s="293"/>
      <c r="F209" s="293"/>
      <c r="G209" s="293"/>
    </row>
    <row r="210" spans="1:7">
      <c r="A210" s="294" t="s">
        <v>2196</v>
      </c>
      <c r="B210" s="306" t="s">
        <v>2197</v>
      </c>
      <c r="C210" s="118" t="s">
        <v>6906</v>
      </c>
      <c r="D210" s="293"/>
      <c r="E210" s="293"/>
      <c r="F210" s="293"/>
      <c r="G210" s="293"/>
    </row>
    <row r="211" spans="1:7">
      <c r="A211" s="294" t="s">
        <v>2204</v>
      </c>
      <c r="B211" s="304" t="s">
        <v>2205</v>
      </c>
      <c r="C211" s="118" t="s">
        <v>6907</v>
      </c>
      <c r="D211" s="293"/>
      <c r="E211" s="293"/>
      <c r="F211" s="293"/>
      <c r="G211" s="293"/>
    </row>
    <row r="212" spans="1:7">
      <c r="A212" s="294" t="s">
        <v>2215</v>
      </c>
      <c r="B212" s="304" t="s">
        <v>2216</v>
      </c>
      <c r="C212" s="118" t="s">
        <v>6908</v>
      </c>
      <c r="D212" s="293"/>
      <c r="E212" s="293"/>
      <c r="F212" s="293"/>
      <c r="G212" s="293"/>
    </row>
    <row r="213" spans="1:7">
      <c r="A213" s="294" t="s">
        <v>2225</v>
      </c>
      <c r="B213" s="304" t="s">
        <v>2226</v>
      </c>
      <c r="C213" s="118" t="s">
        <v>6909</v>
      </c>
      <c r="D213" s="293"/>
      <c r="E213" s="293"/>
      <c r="F213" s="293"/>
      <c r="G213" s="293"/>
    </row>
    <row r="214" spans="1:7">
      <c r="A214" s="294" t="s">
        <v>2237</v>
      </c>
      <c r="B214" s="304" t="s">
        <v>2238</v>
      </c>
      <c r="C214" s="118" t="s">
        <v>6910</v>
      </c>
      <c r="D214" s="293"/>
      <c r="E214" s="293"/>
      <c r="F214" s="293"/>
      <c r="G214" s="293"/>
    </row>
    <row r="215" spans="1:7">
      <c r="A215" s="294" t="s">
        <v>2246</v>
      </c>
      <c r="B215" s="304" t="s">
        <v>2247</v>
      </c>
      <c r="C215" s="118" t="s">
        <v>6911</v>
      </c>
      <c r="D215" s="293"/>
      <c r="E215" s="293"/>
      <c r="F215" s="293"/>
      <c r="G215" s="293"/>
    </row>
    <row r="216" spans="1:7">
      <c r="A216" s="294" t="s">
        <v>2251</v>
      </c>
      <c r="B216" s="304" t="s">
        <v>2252</v>
      </c>
      <c r="C216" s="118" t="s">
        <v>6912</v>
      </c>
      <c r="D216" s="293"/>
      <c r="E216" s="293"/>
      <c r="F216" s="293"/>
      <c r="G216" s="293"/>
    </row>
    <row r="217" spans="1:7">
      <c r="A217" s="294" t="s">
        <v>2258</v>
      </c>
      <c r="B217" s="304" t="s">
        <v>2259</v>
      </c>
      <c r="C217" s="118" t="s">
        <v>6913</v>
      </c>
      <c r="D217" s="293"/>
      <c r="E217" s="293"/>
      <c r="F217" s="293"/>
      <c r="G217" s="293"/>
    </row>
    <row r="218" spans="1:7">
      <c r="A218" s="294" t="s">
        <v>2267</v>
      </c>
      <c r="B218" s="304" t="s">
        <v>2268</v>
      </c>
      <c r="C218" s="118" t="s">
        <v>6914</v>
      </c>
      <c r="D218" s="293"/>
      <c r="E218" s="293"/>
      <c r="F218" s="293"/>
      <c r="G218" s="293"/>
    </row>
    <row r="219" spans="1:7">
      <c r="A219" s="294" t="s">
        <v>2277</v>
      </c>
      <c r="B219" s="304" t="s">
        <v>2278</v>
      </c>
      <c r="C219" s="118" t="s">
        <v>6915</v>
      </c>
      <c r="D219" s="293"/>
      <c r="E219" s="293"/>
      <c r="F219" s="293"/>
      <c r="G219" s="293"/>
    </row>
    <row r="220" spans="1:7">
      <c r="A220" s="294" t="s">
        <v>2285</v>
      </c>
      <c r="B220" s="304" t="s">
        <v>2286</v>
      </c>
      <c r="C220" s="118" t="s">
        <v>6916</v>
      </c>
      <c r="D220" s="293"/>
      <c r="E220" s="293"/>
      <c r="F220" s="293"/>
      <c r="G220" s="293"/>
    </row>
    <row r="221" spans="1:7">
      <c r="A221" s="294" t="s">
        <v>2294</v>
      </c>
      <c r="B221" s="304" t="s">
        <v>2268</v>
      </c>
      <c r="C221" s="118" t="s">
        <v>6917</v>
      </c>
      <c r="D221" s="293"/>
      <c r="E221" s="293"/>
      <c r="F221" s="293"/>
      <c r="G221" s="293"/>
    </row>
    <row r="222" spans="1:7">
      <c r="A222" s="294" t="s">
        <v>2302</v>
      </c>
      <c r="B222" s="304" t="s">
        <v>2303</v>
      </c>
      <c r="C222" s="118" t="s">
        <v>6918</v>
      </c>
      <c r="D222" s="293"/>
      <c r="E222" s="293"/>
      <c r="F222" s="293"/>
      <c r="G222" s="293"/>
    </row>
    <row r="223" spans="1:7">
      <c r="A223" s="294" t="s">
        <v>2312</v>
      </c>
      <c r="B223" s="304" t="s">
        <v>2313</v>
      </c>
      <c r="C223" s="118" t="s">
        <v>6919</v>
      </c>
      <c r="D223" s="293"/>
      <c r="E223" s="293"/>
      <c r="F223" s="293"/>
      <c r="G223" s="293"/>
    </row>
    <row r="224" spans="1:7">
      <c r="A224" s="294" t="s">
        <v>2323</v>
      </c>
      <c r="B224" s="304" t="s">
        <v>2324</v>
      </c>
      <c r="C224" s="118" t="s">
        <v>6920</v>
      </c>
      <c r="D224" s="293"/>
      <c r="E224" s="293"/>
      <c r="F224" s="293"/>
      <c r="G224" s="293"/>
    </row>
    <row r="225" spans="1:7">
      <c r="A225" s="294" t="s">
        <v>2332</v>
      </c>
      <c r="B225" s="304" t="s">
        <v>2333</v>
      </c>
      <c r="C225" s="118" t="s">
        <v>6921</v>
      </c>
      <c r="D225" s="293"/>
      <c r="E225" s="293"/>
      <c r="F225" s="293"/>
      <c r="G225" s="293"/>
    </row>
    <row r="226" spans="1:7">
      <c r="A226" s="294" t="s">
        <v>2342</v>
      </c>
      <c r="B226" s="304" t="s">
        <v>2343</v>
      </c>
      <c r="C226" s="118" t="s">
        <v>6922</v>
      </c>
      <c r="D226" s="293"/>
      <c r="E226" s="293"/>
      <c r="F226" s="293"/>
      <c r="G226" s="293"/>
    </row>
    <row r="227" spans="1:7">
      <c r="A227" s="294" t="s">
        <v>2354</v>
      </c>
      <c r="B227" s="304" t="s">
        <v>2355</v>
      </c>
      <c r="C227" s="301" t="s">
        <v>6709</v>
      </c>
      <c r="D227" s="293"/>
      <c r="E227" s="293"/>
      <c r="F227" s="293"/>
      <c r="G227" s="293"/>
    </row>
    <row r="228" spans="1:7">
      <c r="A228" s="294" t="s">
        <v>2362</v>
      </c>
      <c r="B228" s="304" t="s">
        <v>2363</v>
      </c>
      <c r="C228" s="118" t="s">
        <v>6923</v>
      </c>
      <c r="D228" s="293"/>
      <c r="E228" s="293"/>
      <c r="F228" s="293"/>
      <c r="G228" s="293"/>
    </row>
    <row r="229" spans="1:7">
      <c r="A229" s="294" t="s">
        <v>2373</v>
      </c>
      <c r="B229" s="304" t="s">
        <v>2374</v>
      </c>
      <c r="C229" s="118" t="s">
        <v>6789</v>
      </c>
      <c r="D229" s="293"/>
      <c r="E229" s="293"/>
      <c r="F229" s="293"/>
      <c r="G229" s="293"/>
    </row>
    <row r="230" spans="1:7">
      <c r="A230" s="294" t="s">
        <v>2382</v>
      </c>
      <c r="B230" s="304" t="s">
        <v>2383</v>
      </c>
      <c r="C230" s="118" t="s">
        <v>6924</v>
      </c>
      <c r="D230" s="293"/>
      <c r="E230" s="293"/>
      <c r="F230" s="293"/>
      <c r="G230" s="293"/>
    </row>
    <row r="231" spans="1:7">
      <c r="A231" s="294" t="s">
        <v>2391</v>
      </c>
      <c r="B231" s="304" t="s">
        <v>2392</v>
      </c>
      <c r="C231" s="118" t="s">
        <v>6707</v>
      </c>
      <c r="D231" s="293"/>
      <c r="E231" s="293"/>
      <c r="F231" s="293"/>
      <c r="G231" s="293"/>
    </row>
    <row r="232" spans="1:7">
      <c r="A232" s="294" t="s">
        <v>2398</v>
      </c>
      <c r="B232" s="304" t="s">
        <v>2399</v>
      </c>
      <c r="C232" s="118" t="s">
        <v>6925</v>
      </c>
      <c r="D232" s="293"/>
      <c r="E232" s="293"/>
      <c r="F232" s="293"/>
      <c r="G232" s="293"/>
    </row>
    <row r="233" spans="1:7">
      <c r="A233" s="294" t="s">
        <v>2409</v>
      </c>
      <c r="B233" s="304" t="s">
        <v>2410</v>
      </c>
      <c r="C233" s="118" t="s">
        <v>6804</v>
      </c>
      <c r="D233" s="293"/>
      <c r="E233" s="293"/>
      <c r="F233" s="293"/>
      <c r="G233" s="293"/>
    </row>
    <row r="234" spans="1:7">
      <c r="A234" s="294" t="s">
        <v>2416</v>
      </c>
      <c r="B234" s="304" t="s">
        <v>2417</v>
      </c>
      <c r="C234" s="118" t="s">
        <v>6926</v>
      </c>
      <c r="D234" s="293"/>
      <c r="E234" s="293"/>
      <c r="F234" s="293"/>
      <c r="G234" s="293"/>
    </row>
    <row r="235" spans="1:7">
      <c r="A235" s="294" t="s">
        <v>2427</v>
      </c>
      <c r="B235" s="304" t="s">
        <v>2428</v>
      </c>
      <c r="C235" s="118" t="s">
        <v>6927</v>
      </c>
      <c r="D235" s="293"/>
      <c r="E235" s="293"/>
      <c r="F235" s="293"/>
      <c r="G235" s="293"/>
    </row>
    <row r="236" spans="1:7">
      <c r="A236" s="294" t="s">
        <v>2434</v>
      </c>
      <c r="B236" s="304" t="s">
        <v>2435</v>
      </c>
      <c r="C236" s="118" t="s">
        <v>6928</v>
      </c>
      <c r="D236" s="293"/>
      <c r="E236" s="293"/>
      <c r="F236" s="293"/>
      <c r="G236" s="293"/>
    </row>
    <row r="237" spans="1:7">
      <c r="A237" s="294" t="s">
        <v>2444</v>
      </c>
      <c r="B237" s="304" t="s">
        <v>2383</v>
      </c>
      <c r="C237" s="118" t="s">
        <v>6929</v>
      </c>
      <c r="D237" s="293"/>
      <c r="E237" s="293"/>
      <c r="F237" s="293"/>
      <c r="G237" s="293"/>
    </row>
    <row r="238" spans="1:7">
      <c r="A238" s="294" t="s">
        <v>2449</v>
      </c>
      <c r="B238" s="304" t="s">
        <v>2450</v>
      </c>
      <c r="C238" s="118" t="s">
        <v>6930</v>
      </c>
      <c r="D238" s="293"/>
      <c r="E238" s="293"/>
      <c r="F238" s="293"/>
      <c r="G238" s="293"/>
    </row>
    <row r="239" spans="1:7">
      <c r="A239" s="294" t="s">
        <v>2461</v>
      </c>
      <c r="B239" s="304" t="s">
        <v>2462</v>
      </c>
      <c r="C239" s="118" t="s">
        <v>6778</v>
      </c>
      <c r="D239" s="293"/>
      <c r="E239" s="293"/>
      <c r="F239" s="293"/>
      <c r="G239" s="293"/>
    </row>
    <row r="240" spans="1:7">
      <c r="A240" s="294" t="s">
        <v>2469</v>
      </c>
      <c r="B240" s="304" t="s">
        <v>2470</v>
      </c>
      <c r="C240" s="118" t="s">
        <v>6931</v>
      </c>
      <c r="D240" s="293"/>
      <c r="E240" s="293"/>
      <c r="F240" s="293"/>
      <c r="G240" s="293"/>
    </row>
    <row r="241" spans="1:7">
      <c r="A241" s="294" t="s">
        <v>2479</v>
      </c>
      <c r="B241" s="304" t="s">
        <v>2470</v>
      </c>
      <c r="C241" s="118" t="s">
        <v>6932</v>
      </c>
      <c r="D241" s="293"/>
      <c r="E241" s="293"/>
      <c r="F241" s="293"/>
      <c r="G241" s="293"/>
    </row>
    <row r="242" spans="1:7">
      <c r="A242" s="294" t="s">
        <v>2485</v>
      </c>
      <c r="B242" s="304" t="s">
        <v>2486</v>
      </c>
      <c r="C242" s="118" t="s">
        <v>6933</v>
      </c>
      <c r="D242" s="293"/>
      <c r="E242" s="293"/>
      <c r="F242" s="293"/>
      <c r="G242" s="293"/>
    </row>
    <row r="243" spans="1:7">
      <c r="A243" s="294" t="s">
        <v>2495</v>
      </c>
      <c r="B243" s="304" t="s">
        <v>2486</v>
      </c>
      <c r="C243" s="118" t="s">
        <v>6934</v>
      </c>
      <c r="D243" s="293"/>
      <c r="E243" s="293"/>
      <c r="F243" s="293"/>
      <c r="G243" s="293"/>
    </row>
    <row r="244" spans="1:7">
      <c r="A244" s="294" t="s">
        <v>2501</v>
      </c>
      <c r="B244" s="304" t="s">
        <v>2502</v>
      </c>
      <c r="C244" s="118" t="s">
        <v>6935</v>
      </c>
      <c r="D244" s="293"/>
      <c r="E244" s="293"/>
      <c r="F244" s="293"/>
      <c r="G244" s="293"/>
    </row>
    <row r="245" spans="1:7">
      <c r="A245" s="294" t="s">
        <v>2513</v>
      </c>
      <c r="B245" s="304" t="s">
        <v>2502</v>
      </c>
      <c r="C245" s="118" t="s">
        <v>6936</v>
      </c>
      <c r="D245" s="293"/>
      <c r="E245" s="293"/>
      <c r="F245" s="293"/>
      <c r="G245" s="293"/>
    </row>
    <row r="246" spans="1:7">
      <c r="A246" s="294" t="s">
        <v>2520</v>
      </c>
      <c r="B246" s="304" t="s">
        <v>2521</v>
      </c>
      <c r="C246" s="118" t="s">
        <v>6840</v>
      </c>
      <c r="D246" s="293"/>
      <c r="E246" s="293"/>
      <c r="F246" s="293"/>
      <c r="G246" s="293"/>
    </row>
    <row r="247" spans="1:7">
      <c r="A247" s="294" t="s">
        <v>2528</v>
      </c>
      <c r="B247" s="304" t="s">
        <v>2529</v>
      </c>
      <c r="C247" s="118" t="s">
        <v>6743</v>
      </c>
      <c r="D247" s="293"/>
      <c r="E247" s="293"/>
      <c r="F247" s="293"/>
      <c r="G247" s="293"/>
    </row>
    <row r="248" spans="1:7">
      <c r="A248" s="294" t="s">
        <v>2537</v>
      </c>
      <c r="B248" s="304"/>
      <c r="C248" s="118" t="s">
        <v>6937</v>
      </c>
      <c r="D248" s="293"/>
      <c r="E248" s="293"/>
      <c r="F248" s="293"/>
      <c r="G248" s="293"/>
    </row>
    <row r="249" spans="1:7">
      <c r="A249" s="294" t="s">
        <v>2550</v>
      </c>
      <c r="B249" s="304"/>
      <c r="C249" s="118" t="s">
        <v>6937</v>
      </c>
      <c r="D249" s="293"/>
      <c r="E249" s="293"/>
      <c r="F249" s="293"/>
      <c r="G249" s="293"/>
    </row>
    <row r="250" spans="1:7">
      <c r="A250" s="294" t="s">
        <v>2558</v>
      </c>
      <c r="B250" s="304" t="s">
        <v>2559</v>
      </c>
      <c r="C250" s="118" t="s">
        <v>6782</v>
      </c>
      <c r="D250" s="293"/>
      <c r="E250" s="293"/>
      <c r="F250" s="293"/>
      <c r="G250" s="293"/>
    </row>
    <row r="251" spans="1:7">
      <c r="A251" s="294" t="s">
        <v>2568</v>
      </c>
      <c r="B251" s="304" t="s">
        <v>2569</v>
      </c>
      <c r="C251" s="118" t="s">
        <v>6786</v>
      </c>
      <c r="D251" s="293"/>
      <c r="E251" s="293"/>
      <c r="F251" s="293"/>
      <c r="G251" s="293"/>
    </row>
    <row r="252" spans="1:7">
      <c r="A252" s="294" t="s">
        <v>2577</v>
      </c>
      <c r="B252" s="304" t="s">
        <v>2578</v>
      </c>
      <c r="C252" s="118" t="s">
        <v>6938</v>
      </c>
      <c r="D252" s="293"/>
      <c r="E252" s="293"/>
      <c r="F252" s="293"/>
      <c r="G252" s="293"/>
    </row>
    <row r="253" spans="1:7">
      <c r="A253" s="294" t="s">
        <v>2587</v>
      </c>
      <c r="B253" s="304" t="s">
        <v>2588</v>
      </c>
      <c r="C253" s="118" t="s">
        <v>6939</v>
      </c>
      <c r="D253" s="293"/>
      <c r="E253" s="293"/>
      <c r="F253" s="293"/>
      <c r="G253" s="293"/>
    </row>
    <row r="254" spans="1:7">
      <c r="A254" s="294" t="s">
        <v>2597</v>
      </c>
      <c r="B254" s="304" t="s">
        <v>2598</v>
      </c>
      <c r="C254" s="118" t="s">
        <v>6772</v>
      </c>
      <c r="D254" s="293"/>
      <c r="E254" s="293"/>
      <c r="F254" s="293"/>
      <c r="G254" s="293"/>
    </row>
    <row r="255" spans="1:7">
      <c r="A255" s="294" t="s">
        <v>2606</v>
      </c>
      <c r="B255" s="304" t="s">
        <v>2607</v>
      </c>
      <c r="C255" s="118" t="s">
        <v>6940</v>
      </c>
      <c r="D255" s="293"/>
      <c r="E255" s="293"/>
      <c r="F255" s="293"/>
      <c r="G255" s="293"/>
    </row>
    <row r="256" spans="1:7">
      <c r="A256" s="294" t="s">
        <v>2615</v>
      </c>
      <c r="B256" s="304" t="s">
        <v>2616</v>
      </c>
      <c r="C256" s="118" t="s">
        <v>6941</v>
      </c>
      <c r="D256" s="293"/>
      <c r="E256" s="293"/>
      <c r="F256" s="293"/>
      <c r="G256" s="293"/>
    </row>
    <row r="257" spans="1:7">
      <c r="A257" s="294" t="s">
        <v>2626</v>
      </c>
      <c r="B257" s="304" t="s">
        <v>2627</v>
      </c>
      <c r="C257" s="118" t="s">
        <v>6937</v>
      </c>
      <c r="D257" s="293"/>
      <c r="E257" s="293"/>
      <c r="F257" s="293"/>
      <c r="G257" s="293"/>
    </row>
    <row r="258" spans="1:7">
      <c r="A258" s="294"/>
      <c r="B258" s="314" t="s">
        <v>6942</v>
      </c>
      <c r="C258" s="118" t="s">
        <v>6943</v>
      </c>
      <c r="D258" s="315">
        <v>74164865</v>
      </c>
      <c r="E258" s="293" t="s">
        <v>6944</v>
      </c>
      <c r="F258" s="293" t="s">
        <v>203</v>
      </c>
      <c r="G258" s="293"/>
    </row>
    <row r="259" spans="1:7">
      <c r="A259" s="294"/>
      <c r="B259" s="314" t="s">
        <v>6945</v>
      </c>
      <c r="C259" s="118" t="s">
        <v>6946</v>
      </c>
      <c r="D259" s="315">
        <v>4499315</v>
      </c>
      <c r="E259" s="293" t="s">
        <v>6947</v>
      </c>
      <c r="F259" s="293" t="s">
        <v>2799</v>
      </c>
      <c r="G259" s="293"/>
    </row>
    <row r="260" spans="1:7">
      <c r="A260" s="294"/>
      <c r="B260" s="314" t="s">
        <v>6948</v>
      </c>
      <c r="C260" s="118" t="s">
        <v>6949</v>
      </c>
      <c r="D260" s="315">
        <v>136705401</v>
      </c>
      <c r="E260" s="293" t="s">
        <v>6950</v>
      </c>
      <c r="F260" s="293" t="s">
        <v>2072</v>
      </c>
      <c r="G260" s="293" t="s">
        <v>4927</v>
      </c>
    </row>
    <row r="261" spans="1:7">
      <c r="A261" s="294"/>
      <c r="B261" s="314" t="s">
        <v>6951</v>
      </c>
      <c r="C261" s="118"/>
      <c r="D261" s="315">
        <v>430507143</v>
      </c>
      <c r="E261" s="293" t="s">
        <v>6952</v>
      </c>
      <c r="F261" s="293" t="s">
        <v>6953</v>
      </c>
      <c r="G261" s="293"/>
    </row>
    <row r="262" spans="1:7">
      <c r="A262" s="294"/>
      <c r="B262" s="314" t="s">
        <v>6954</v>
      </c>
      <c r="C262" s="118" t="s">
        <v>6955</v>
      </c>
      <c r="D262" s="315">
        <v>136705401</v>
      </c>
      <c r="E262" s="293" t="s">
        <v>6956</v>
      </c>
      <c r="F262" s="293" t="s">
        <v>6957</v>
      </c>
      <c r="G262" s="293"/>
    </row>
    <row r="263" spans="1:7">
      <c r="A263" s="294"/>
      <c r="B263" s="314" t="s">
        <v>6958</v>
      </c>
      <c r="C263" s="118"/>
      <c r="D263" s="315"/>
      <c r="E263" s="293"/>
      <c r="F263" s="293"/>
      <c r="G263" s="293"/>
    </row>
    <row r="264" spans="1:7">
      <c r="A264" s="294" t="s">
        <v>2640</v>
      </c>
      <c r="B264" s="304" t="s">
        <v>2641</v>
      </c>
      <c r="C264" s="118" t="s">
        <v>6959</v>
      </c>
      <c r="D264" s="315"/>
      <c r="E264" s="293"/>
      <c r="F264" s="293" t="s">
        <v>6960</v>
      </c>
      <c r="G264" s="293"/>
    </row>
    <row r="265" spans="1:7">
      <c r="A265" s="294" t="s">
        <v>2653</v>
      </c>
      <c r="B265" s="304" t="s">
        <v>2654</v>
      </c>
      <c r="C265" s="118" t="s">
        <v>6961</v>
      </c>
      <c r="D265" s="315"/>
      <c r="E265" s="293"/>
      <c r="F265" s="293" t="s">
        <v>2408</v>
      </c>
      <c r="G265" s="293"/>
    </row>
    <row r="266" spans="1:7">
      <c r="A266" s="294" t="s">
        <v>2665</v>
      </c>
      <c r="B266" s="304" t="s">
        <v>2666</v>
      </c>
      <c r="C266" s="293" t="s">
        <v>6962</v>
      </c>
      <c r="D266" s="315"/>
      <c r="E266" s="293"/>
      <c r="F266" s="293" t="s">
        <v>6960</v>
      </c>
      <c r="G266" s="293"/>
    </row>
    <row r="267" spans="1:7">
      <c r="A267" s="294" t="s">
        <v>2678</v>
      </c>
      <c r="B267" s="298" t="s">
        <v>6963</v>
      </c>
      <c r="C267" s="293" t="s">
        <v>6964</v>
      </c>
      <c r="D267" s="315"/>
      <c r="E267" s="293"/>
      <c r="F267" s="293" t="s">
        <v>6960</v>
      </c>
      <c r="G267" s="293"/>
    </row>
    <row r="268" spans="1:7">
      <c r="A268" s="294" t="s">
        <v>2687</v>
      </c>
      <c r="B268" s="298" t="s">
        <v>6965</v>
      </c>
      <c r="C268" s="293" t="s">
        <v>6966</v>
      </c>
      <c r="D268" s="315"/>
      <c r="E268" s="293"/>
      <c r="F268" s="293" t="s">
        <v>6960</v>
      </c>
      <c r="G268" s="293"/>
    </row>
    <row r="269" spans="1:7">
      <c r="A269" s="294" t="s">
        <v>2697</v>
      </c>
      <c r="B269" s="298" t="s">
        <v>6967</v>
      </c>
      <c r="C269" s="293" t="s">
        <v>6968</v>
      </c>
      <c r="D269" s="315"/>
      <c r="E269" s="293"/>
      <c r="F269" s="293" t="s">
        <v>6960</v>
      </c>
      <c r="G269" s="293"/>
    </row>
    <row r="270" spans="1:7">
      <c r="A270" s="294" t="s">
        <v>2706</v>
      </c>
      <c r="B270" s="298" t="s">
        <v>6969</v>
      </c>
      <c r="C270" s="293" t="s">
        <v>6970</v>
      </c>
      <c r="D270" s="315"/>
      <c r="E270" s="293"/>
      <c r="F270" s="293" t="s">
        <v>6960</v>
      </c>
      <c r="G270" s="293"/>
    </row>
    <row r="271" spans="1:7">
      <c r="A271" s="294" t="s">
        <v>2714</v>
      </c>
      <c r="B271" s="298" t="s">
        <v>6971</v>
      </c>
      <c r="C271" s="293" t="s">
        <v>6972</v>
      </c>
      <c r="D271" s="315"/>
      <c r="E271" s="293"/>
      <c r="F271" s="293" t="s">
        <v>6960</v>
      </c>
      <c r="G271" s="293"/>
    </row>
    <row r="272" spans="1:7">
      <c r="A272" s="294" t="s">
        <v>2724</v>
      </c>
      <c r="B272" s="298" t="s">
        <v>6973</v>
      </c>
      <c r="C272" s="293" t="s">
        <v>6974</v>
      </c>
      <c r="D272" s="315"/>
      <c r="E272" s="293"/>
      <c r="F272" s="293" t="s">
        <v>2494</v>
      </c>
      <c r="G272" s="293"/>
    </row>
    <row r="273" spans="1:7">
      <c r="A273" s="294" t="s">
        <v>2734</v>
      </c>
      <c r="B273" s="298" t="s">
        <v>6973</v>
      </c>
      <c r="C273" s="293" t="s">
        <v>6975</v>
      </c>
      <c r="D273" s="315"/>
      <c r="E273" s="293"/>
      <c r="F273" s="293" t="s">
        <v>2494</v>
      </c>
      <c r="G273" s="293"/>
    </row>
    <row r="274" spans="1:7">
      <c r="A274" s="294" t="s">
        <v>2741</v>
      </c>
      <c r="B274" s="298" t="s">
        <v>6976</v>
      </c>
      <c r="C274" s="293" t="s">
        <v>6977</v>
      </c>
      <c r="D274" s="315"/>
      <c r="E274" s="293"/>
      <c r="F274" s="293" t="s">
        <v>2494</v>
      </c>
      <c r="G274" s="293"/>
    </row>
    <row r="275" spans="1:7">
      <c r="A275" s="294"/>
      <c r="B275" s="314" t="s">
        <v>6978</v>
      </c>
      <c r="C275" s="293"/>
      <c r="D275" s="315"/>
      <c r="E275" s="293"/>
      <c r="F275" s="293" t="s">
        <v>6957</v>
      </c>
      <c r="G275" s="293"/>
    </row>
    <row r="276" spans="1:7">
      <c r="A276" s="294" t="s">
        <v>2750</v>
      </c>
      <c r="B276" s="298" t="s">
        <v>6979</v>
      </c>
      <c r="C276" s="293" t="s">
        <v>6980</v>
      </c>
      <c r="D276" s="293"/>
      <c r="E276" s="293"/>
      <c r="F276" s="293" t="s">
        <v>6981</v>
      </c>
      <c r="G276" s="293"/>
    </row>
    <row r="277" spans="1:7">
      <c r="A277" s="294" t="s">
        <v>2758</v>
      </c>
      <c r="B277" s="298" t="s">
        <v>6982</v>
      </c>
      <c r="C277" s="293" t="s">
        <v>2761</v>
      </c>
      <c r="D277" s="293"/>
      <c r="E277" s="293"/>
      <c r="F277" s="293" t="s">
        <v>2494</v>
      </c>
      <c r="G277" s="293"/>
    </row>
    <row r="278" spans="1:7">
      <c r="A278" s="294" t="s">
        <v>2765</v>
      </c>
      <c r="B278" s="298" t="s">
        <v>2021</v>
      </c>
      <c r="C278" s="293" t="s">
        <v>6983</v>
      </c>
      <c r="D278" s="293"/>
      <c r="E278" s="293"/>
      <c r="F278" s="293" t="s">
        <v>2799</v>
      </c>
      <c r="G278" s="293"/>
    </row>
    <row r="279" spans="1:7">
      <c r="A279" s="294">
        <v>271</v>
      </c>
      <c r="B279" s="298" t="s">
        <v>6984</v>
      </c>
      <c r="C279" t="s">
        <v>6985</v>
      </c>
      <c r="F279" t="s">
        <v>2512</v>
      </c>
    </row>
    <row r="280" spans="1:7">
      <c r="A280" s="294" t="s">
        <v>2773</v>
      </c>
      <c r="B280" s="314" t="s">
        <v>6986</v>
      </c>
      <c r="C280" s="118"/>
      <c r="D280" s="315"/>
      <c r="E280" s="293"/>
      <c r="F280" s="293" t="s">
        <v>2494</v>
      </c>
      <c r="G280" s="293"/>
    </row>
    <row r="281" spans="1:7">
      <c r="A281" s="294" t="s">
        <v>2782</v>
      </c>
      <c r="B281" s="298" t="s">
        <v>6987</v>
      </c>
      <c r="C281" s="293" t="s">
        <v>6988</v>
      </c>
      <c r="D281" s="315"/>
      <c r="E281" s="293"/>
      <c r="F281" s="293" t="s">
        <v>6989</v>
      </c>
      <c r="G281" s="293"/>
    </row>
    <row r="282" spans="1:7">
      <c r="A282" s="294" t="s">
        <v>2791</v>
      </c>
      <c r="B282" s="298" t="s">
        <v>6990</v>
      </c>
      <c r="C282" s="293" t="s">
        <v>6991</v>
      </c>
      <c r="D282" s="315"/>
      <c r="E282" s="293"/>
      <c r="F282" s="293" t="s">
        <v>6992</v>
      </c>
      <c r="G282" s="293"/>
    </row>
    <row r="283" spans="1:7">
      <c r="A283" s="294" t="s">
        <v>2800</v>
      </c>
      <c r="B283" s="298" t="s">
        <v>6993</v>
      </c>
      <c r="C283" s="293" t="s">
        <v>6994</v>
      </c>
      <c r="D283" s="315">
        <v>15516000</v>
      </c>
      <c r="E283" s="293">
        <v>3</v>
      </c>
      <c r="F283" s="293" t="s">
        <v>2408</v>
      </c>
      <c r="G283" s="293"/>
    </row>
    <row r="284" spans="1:7">
      <c r="A284" s="294" t="s">
        <v>2807</v>
      </c>
      <c r="B284" s="298" t="s">
        <v>6995</v>
      </c>
      <c r="C284" s="293" t="s">
        <v>6996</v>
      </c>
      <c r="D284" s="315">
        <v>15516000</v>
      </c>
      <c r="E284" s="293"/>
      <c r="F284" s="293" t="s">
        <v>2408</v>
      </c>
      <c r="G284" s="293"/>
    </row>
    <row r="285" spans="1:7">
      <c r="A285" s="294" t="s">
        <v>2817</v>
      </c>
      <c r="B285" s="298" t="s">
        <v>6997</v>
      </c>
      <c r="C285" s="293" t="s">
        <v>6998</v>
      </c>
      <c r="D285" s="293"/>
      <c r="E285" s="293"/>
      <c r="F285" s="293" t="s">
        <v>6960</v>
      </c>
      <c r="G285" s="293"/>
    </row>
    <row r="286" spans="1:7">
      <c r="A286" s="294" t="s">
        <v>2827</v>
      </c>
      <c r="B286" s="298" t="s">
        <v>6999</v>
      </c>
      <c r="C286" s="293" t="s">
        <v>7000</v>
      </c>
      <c r="D286" s="293"/>
      <c r="E286" s="293"/>
      <c r="F286" s="293" t="s">
        <v>2494</v>
      </c>
      <c r="G286" s="293"/>
    </row>
    <row r="287" spans="1:7">
      <c r="A287" s="319" t="s">
        <v>2839</v>
      </c>
      <c r="B287" s="320" t="s">
        <v>7001</v>
      </c>
      <c r="C287" s="321" t="s">
        <v>2843</v>
      </c>
      <c r="D287" s="321" t="s">
        <v>7002</v>
      </c>
      <c r="E287" s="321">
        <v>3</v>
      </c>
      <c r="F287" s="321" t="s">
        <v>6957</v>
      </c>
      <c r="G287" s="293"/>
    </row>
    <row r="288" spans="1:7">
      <c r="A288" s="294" t="s">
        <v>2845</v>
      </c>
      <c r="B288" s="298" t="s">
        <v>7003</v>
      </c>
      <c r="C288" s="293" t="s">
        <v>7004</v>
      </c>
      <c r="D288" s="321" t="s">
        <v>7005</v>
      </c>
      <c r="E288" s="293"/>
      <c r="F288" s="293" t="s">
        <v>2851</v>
      </c>
    </row>
    <row r="289" spans="1:7">
      <c r="A289" s="319" t="s">
        <v>2852</v>
      </c>
      <c r="B289" s="320" t="s">
        <v>7006</v>
      </c>
      <c r="C289" s="321" t="s">
        <v>2857</v>
      </c>
      <c r="D289" s="321" t="s">
        <v>7007</v>
      </c>
      <c r="E289" s="321"/>
      <c r="F289" s="321" t="s">
        <v>7008</v>
      </c>
    </row>
    <row r="290" spans="1:7" s="293" customFormat="1">
      <c r="A290" s="294" t="s">
        <v>2859</v>
      </c>
      <c r="B290" s="298" t="s">
        <v>7009</v>
      </c>
      <c r="C290" s="293" t="s">
        <v>7010</v>
      </c>
      <c r="D290" s="322">
        <v>9040000</v>
      </c>
      <c r="F290" s="293" t="s">
        <v>2408</v>
      </c>
    </row>
    <row r="291" spans="1:7" s="293" customFormat="1">
      <c r="A291" s="294" t="s">
        <v>2864</v>
      </c>
      <c r="B291" s="298" t="s">
        <v>7011</v>
      </c>
      <c r="C291" s="293" t="s">
        <v>7012</v>
      </c>
      <c r="D291" s="322">
        <v>9040000</v>
      </c>
      <c r="F291" s="293" t="s">
        <v>2408</v>
      </c>
    </row>
    <row r="292" spans="1:7">
      <c r="A292" s="294" t="s">
        <v>2875</v>
      </c>
      <c r="B292" s="298" t="s">
        <v>7013</v>
      </c>
      <c r="C292" s="293" t="s">
        <v>7014</v>
      </c>
      <c r="D292" s="322">
        <v>4600000</v>
      </c>
      <c r="E292" s="293">
        <v>2</v>
      </c>
      <c r="F292" s="293" t="s">
        <v>7015</v>
      </c>
      <c r="G292" s="293"/>
    </row>
    <row r="293" spans="1:7">
      <c r="A293" s="294" t="s">
        <v>2882</v>
      </c>
      <c r="B293" s="298" t="s">
        <v>7016</v>
      </c>
      <c r="C293" s="293" t="s">
        <v>1778</v>
      </c>
      <c r="D293" s="322">
        <v>4600000</v>
      </c>
      <c r="E293" s="293">
        <v>2</v>
      </c>
      <c r="F293" s="293" t="s">
        <v>6957</v>
      </c>
      <c r="G293" s="293"/>
    </row>
    <row r="294" spans="1:7">
      <c r="A294" s="294" t="s">
        <v>2890</v>
      </c>
      <c r="B294" s="298" t="s">
        <v>7017</v>
      </c>
      <c r="C294" s="293" t="s">
        <v>7018</v>
      </c>
      <c r="D294" s="293"/>
      <c r="E294" s="293"/>
      <c r="F294" s="293" t="s">
        <v>7019</v>
      </c>
      <c r="G294" s="293"/>
    </row>
    <row r="295" spans="1:7">
      <c r="A295" s="294" t="s">
        <v>2900</v>
      </c>
      <c r="B295" s="298" t="s">
        <v>7020</v>
      </c>
      <c r="C295" s="293" t="s">
        <v>7021</v>
      </c>
      <c r="D295" s="293"/>
      <c r="E295" s="293"/>
      <c r="F295" s="293" t="s">
        <v>7022</v>
      </c>
      <c r="G295" s="293"/>
    </row>
    <row r="296" spans="1:7">
      <c r="A296" s="294" t="s">
        <v>2904</v>
      </c>
      <c r="B296" s="298" t="s">
        <v>7023</v>
      </c>
      <c r="C296" s="293" t="s">
        <v>7024</v>
      </c>
      <c r="D296" s="293"/>
      <c r="E296" s="293"/>
      <c r="F296" s="293" t="s">
        <v>7019</v>
      </c>
      <c r="G296" s="293"/>
    </row>
    <row r="297" spans="1:7">
      <c r="A297" s="294" t="s">
        <v>2911</v>
      </c>
      <c r="B297" s="298" t="s">
        <v>7025</v>
      </c>
      <c r="C297" s="293" t="s">
        <v>7026</v>
      </c>
      <c r="D297" s="293"/>
      <c r="E297" s="293"/>
      <c r="F297" s="293" t="s">
        <v>7019</v>
      </c>
      <c r="G297" s="293"/>
    </row>
    <row r="298" spans="1:7">
      <c r="A298" s="323" t="s">
        <v>2915</v>
      </c>
      <c r="B298" s="324" t="s">
        <v>7027</v>
      </c>
      <c r="C298" t="s">
        <v>2920</v>
      </c>
      <c r="F298" t="s">
        <v>7028</v>
      </c>
    </row>
    <row r="299" spans="1:7">
      <c r="A299" s="307" t="s">
        <v>2922</v>
      </c>
      <c r="B299" s="308" t="s">
        <v>7029</v>
      </c>
      <c r="C299" t="s">
        <v>1747</v>
      </c>
      <c r="E299">
        <v>2</v>
      </c>
      <c r="F299" t="s">
        <v>2408</v>
      </c>
    </row>
    <row r="300" spans="1:7">
      <c r="A300" s="307" t="s">
        <v>2922</v>
      </c>
      <c r="B300" s="308" t="s">
        <v>7029</v>
      </c>
      <c r="C300" s="293" t="s">
        <v>1747</v>
      </c>
      <c r="D300" s="293"/>
      <c r="E300" s="293">
        <v>2</v>
      </c>
      <c r="F300" s="293" t="s">
        <v>2408</v>
      </c>
      <c r="G300" s="293"/>
    </row>
    <row r="301" spans="1:7">
      <c r="A301" s="307" t="s">
        <v>2927</v>
      </c>
      <c r="B301" s="308" t="s">
        <v>7030</v>
      </c>
      <c r="C301" s="313" t="s">
        <v>7031</v>
      </c>
      <c r="D301" s="313"/>
      <c r="E301" s="313">
        <v>2</v>
      </c>
      <c r="F301" s="313" t="s">
        <v>6989</v>
      </c>
      <c r="G301" s="293"/>
    </row>
    <row r="302" spans="1:7">
      <c r="A302" s="307" t="s">
        <v>2932</v>
      </c>
      <c r="B302" s="298" t="s">
        <v>7032</v>
      </c>
      <c r="C302" s="293" t="s">
        <v>7033</v>
      </c>
      <c r="D302" s="293"/>
      <c r="E302" s="293">
        <v>2</v>
      </c>
      <c r="F302" s="293" t="s">
        <v>6957</v>
      </c>
      <c r="G302" s="293"/>
    </row>
    <row r="303" spans="1:7">
      <c r="A303" s="307" t="s">
        <v>2940</v>
      </c>
      <c r="B303" s="308" t="s">
        <v>7034</v>
      </c>
      <c r="C303" s="293" t="s">
        <v>7035</v>
      </c>
      <c r="D303" s="293"/>
      <c r="E303" s="293">
        <v>2</v>
      </c>
      <c r="F303" s="293" t="s">
        <v>6989</v>
      </c>
      <c r="G303" s="293"/>
    </row>
    <row r="304" spans="1:7">
      <c r="A304" s="307" t="s">
        <v>2944</v>
      </c>
      <c r="B304" s="332" t="s">
        <v>7036</v>
      </c>
      <c r="C304" s="293" t="s">
        <v>7037</v>
      </c>
      <c r="D304" s="293"/>
      <c r="E304" s="293"/>
      <c r="F304" s="293" t="s">
        <v>6957</v>
      </c>
      <c r="G304" s="293"/>
    </row>
    <row r="305" spans="1:7">
      <c r="A305" s="307" t="s">
        <v>2948</v>
      </c>
      <c r="B305" s="332" t="s">
        <v>7038</v>
      </c>
      <c r="C305" s="293" t="s">
        <v>7039</v>
      </c>
      <c r="D305" s="293"/>
      <c r="E305" s="293"/>
      <c r="F305" s="293" t="s">
        <v>6957</v>
      </c>
      <c r="G305" s="293"/>
    </row>
    <row r="306" spans="1:7">
      <c r="A306" s="307" t="s">
        <v>2952</v>
      </c>
      <c r="B306" s="332" t="s">
        <v>7040</v>
      </c>
      <c r="C306" s="293" t="s">
        <v>2049</v>
      </c>
      <c r="D306" s="293"/>
      <c r="E306" s="293"/>
      <c r="F306" s="293" t="s">
        <v>6957</v>
      </c>
      <c r="G306" s="293"/>
    </row>
    <row r="307" spans="1:7">
      <c r="A307" s="307" t="s">
        <v>2956</v>
      </c>
      <c r="B307" s="332" t="s">
        <v>7041</v>
      </c>
      <c r="C307" s="293" t="s">
        <v>7042</v>
      </c>
      <c r="D307" s="293"/>
      <c r="E307" s="293"/>
      <c r="F307" s="293" t="s">
        <v>6957</v>
      </c>
      <c r="G307" s="293"/>
    </row>
    <row r="308" spans="1:7">
      <c r="A308" s="307" t="s">
        <v>2960</v>
      </c>
      <c r="B308" s="308" t="s">
        <v>7043</v>
      </c>
      <c r="C308" s="293" t="s">
        <v>7044</v>
      </c>
      <c r="D308" s="293"/>
      <c r="E308" s="293"/>
      <c r="F308" s="293" t="s">
        <v>7019</v>
      </c>
      <c r="G308" s="293"/>
    </row>
    <row r="309" spans="1:7">
      <c r="A309" s="307" t="s">
        <v>2964</v>
      </c>
      <c r="B309" s="298" t="s">
        <v>2965</v>
      </c>
      <c r="C309" s="293" t="s">
        <v>7045</v>
      </c>
      <c r="D309" s="322">
        <v>4600000</v>
      </c>
      <c r="E309" s="293">
        <v>2</v>
      </c>
      <c r="F309" s="293" t="s">
        <v>6957</v>
      </c>
      <c r="G309" s="293"/>
    </row>
    <row r="310" spans="1:7">
      <c r="A310" s="307" t="s">
        <v>2971</v>
      </c>
      <c r="B310" s="298" t="s">
        <v>2965</v>
      </c>
      <c r="C310" s="293" t="s">
        <v>7046</v>
      </c>
      <c r="D310" s="322">
        <v>4600000</v>
      </c>
      <c r="E310" s="293">
        <v>2</v>
      </c>
      <c r="F310" s="293" t="s">
        <v>6957</v>
      </c>
      <c r="G310" s="293"/>
    </row>
    <row r="311" spans="1:7">
      <c r="A311" s="307" t="s">
        <v>2975</v>
      </c>
      <c r="B311" s="308" t="s">
        <v>7047</v>
      </c>
      <c r="C311" s="293" t="s">
        <v>7048</v>
      </c>
      <c r="D311" s="322">
        <v>4600000</v>
      </c>
      <c r="E311" s="293">
        <v>2</v>
      </c>
      <c r="F311" s="293" t="s">
        <v>7049</v>
      </c>
      <c r="G311" s="293"/>
    </row>
    <row r="312" spans="1:7">
      <c r="A312" s="294" t="s">
        <v>2982</v>
      </c>
      <c r="B312" s="314" t="s">
        <v>6951</v>
      </c>
      <c r="C312" s="118"/>
      <c r="D312" s="315">
        <v>430507143</v>
      </c>
      <c r="E312" s="293" t="s">
        <v>6952</v>
      </c>
      <c r="F312" s="293" t="s">
        <v>203</v>
      </c>
      <c r="G312" s="293"/>
    </row>
    <row r="313" spans="1:7">
      <c r="A313" s="307" t="s">
        <v>2988</v>
      </c>
      <c r="B313" s="332" t="s">
        <v>7050</v>
      </c>
      <c r="C313" s="293"/>
      <c r="D313" s="322"/>
      <c r="E313" s="293"/>
      <c r="F313" s="293" t="s">
        <v>203</v>
      </c>
      <c r="G313" s="293"/>
    </row>
    <row r="314" spans="1:7">
      <c r="A314" s="294" t="s">
        <v>2989</v>
      </c>
      <c r="B314" s="314" t="s">
        <v>6958</v>
      </c>
      <c r="C314" s="118"/>
      <c r="D314" s="315"/>
      <c r="E314" s="293"/>
      <c r="F314" s="293" t="s">
        <v>203</v>
      </c>
      <c r="G314" s="293"/>
    </row>
    <row r="315" spans="1:7">
      <c r="A315" s="307" t="s">
        <v>2990</v>
      </c>
      <c r="B315" s="308" t="s">
        <v>7051</v>
      </c>
      <c r="C315" s="293" t="s">
        <v>7052</v>
      </c>
      <c r="D315" s="293"/>
      <c r="E315" s="293"/>
      <c r="F315" s="293" t="s">
        <v>7019</v>
      </c>
      <c r="G315" s="293"/>
    </row>
    <row r="316" spans="1:7">
      <c r="A316" s="307" t="s">
        <v>2997</v>
      </c>
      <c r="B316" s="308" t="s">
        <v>7053</v>
      </c>
      <c r="C316" s="293" t="s">
        <v>7054</v>
      </c>
      <c r="D316" s="293" t="s">
        <v>7055</v>
      </c>
      <c r="E316" s="293">
        <v>2</v>
      </c>
      <c r="F316" s="293" t="s">
        <v>2851</v>
      </c>
      <c r="G316" s="293"/>
    </row>
    <row r="317" spans="1:7">
      <c r="A317" s="307" t="s">
        <v>3005</v>
      </c>
      <c r="B317" s="308" t="s">
        <v>7056</v>
      </c>
      <c r="C317" s="333" t="s">
        <v>7057</v>
      </c>
      <c r="D317" s="322">
        <v>5166667</v>
      </c>
      <c r="E317" s="293" t="s">
        <v>7058</v>
      </c>
      <c r="F317" s="293" t="s">
        <v>2408</v>
      </c>
      <c r="G317" s="293"/>
    </row>
    <row r="318" spans="1:7">
      <c r="A318" s="307" t="s">
        <v>3012</v>
      </c>
      <c r="B318" s="331" t="s">
        <v>7059</v>
      </c>
      <c r="C318" s="293" t="s">
        <v>7060</v>
      </c>
      <c r="D318" s="293" t="s">
        <v>7061</v>
      </c>
      <c r="E318" s="293" t="s">
        <v>7062</v>
      </c>
      <c r="F318" s="293" t="s">
        <v>6989</v>
      </c>
      <c r="G318" s="293"/>
    </row>
    <row r="319" spans="1:7">
      <c r="A319" s="307" t="s">
        <v>7063</v>
      </c>
      <c r="B319" s="308" t="s">
        <v>7064</v>
      </c>
      <c r="C319" s="293" t="s">
        <v>7065</v>
      </c>
      <c r="D319" s="293" t="s">
        <v>7066</v>
      </c>
      <c r="E319" s="293" t="s">
        <v>7067</v>
      </c>
      <c r="F319" s="293" t="s">
        <v>2408</v>
      </c>
      <c r="G319" s="293"/>
    </row>
    <row r="320" spans="1:7">
      <c r="A320" s="294"/>
      <c r="B320" s="314" t="s">
        <v>7068</v>
      </c>
      <c r="C320" s="293" t="s">
        <v>7069</v>
      </c>
      <c r="D320" s="315"/>
      <c r="E320" s="293"/>
      <c r="F320" s="293" t="s">
        <v>6957</v>
      </c>
      <c r="G320" s="293"/>
    </row>
    <row r="321" spans="1:7">
      <c r="A321" s="307"/>
      <c r="B321" s="308" t="s">
        <v>7070</v>
      </c>
      <c r="C321" s="293"/>
      <c r="D321" s="293" t="s">
        <v>7071</v>
      </c>
      <c r="E321" s="293" t="s">
        <v>7072</v>
      </c>
      <c r="F321" s="293" t="s">
        <v>6989</v>
      </c>
      <c r="G321" s="293"/>
    </row>
    <row r="322" spans="1:7">
      <c r="A322" s="307"/>
      <c r="B322" s="314" t="s">
        <v>7073</v>
      </c>
      <c r="C322" s="293"/>
      <c r="D322" s="293"/>
      <c r="E322" s="293"/>
      <c r="F322" s="293" t="s">
        <v>6957</v>
      </c>
      <c r="G322" s="293"/>
    </row>
    <row r="323" spans="1:7">
      <c r="A323" s="307"/>
      <c r="B323" s="308"/>
    </row>
    <row r="324" spans="1:7">
      <c r="A324" s="307"/>
      <c r="B324" s="308"/>
    </row>
    <row r="325" spans="1:7">
      <c r="A325" s="307"/>
      <c r="B325" s="308"/>
    </row>
    <row r="326" spans="1:7">
      <c r="A326" s="307"/>
      <c r="B326" s="308"/>
    </row>
    <row r="327" spans="1:7">
      <c r="A327" s="307"/>
      <c r="B327" s="308"/>
    </row>
    <row r="328" spans="1:7">
      <c r="A328" s="307"/>
      <c r="B328" s="308"/>
    </row>
    <row r="329" spans="1:7">
      <c r="A329" s="307"/>
      <c r="B329" s="308"/>
    </row>
    <row r="330" spans="1:7">
      <c r="A330" s="307"/>
      <c r="B330" s="308"/>
    </row>
    <row r="331" spans="1:7">
      <c r="A331" s="307"/>
      <c r="B331" s="308"/>
    </row>
    <row r="332" spans="1:7">
      <c r="A332" s="307"/>
      <c r="B332" s="308"/>
    </row>
    <row r="333" spans="1:7">
      <c r="A333" s="307"/>
      <c r="B333" s="308"/>
    </row>
    <row r="334" spans="1:7">
      <c r="A334" s="307"/>
      <c r="B334" s="308"/>
    </row>
    <row r="335" spans="1:7">
      <c r="A335" s="307"/>
      <c r="B335" s="308"/>
    </row>
    <row r="336" spans="1:7">
      <c r="A336" s="307"/>
      <c r="B336" s="308"/>
    </row>
    <row r="337" spans="1:2">
      <c r="A337" s="307"/>
      <c r="B337" s="308"/>
    </row>
    <row r="338" spans="1:2">
      <c r="A338" s="307"/>
      <c r="B338" s="308"/>
    </row>
    <row r="339" spans="1:2">
      <c r="A339" s="307"/>
      <c r="B339" s="308"/>
    </row>
    <row r="340" spans="1:2">
      <c r="A340" s="307"/>
      <c r="B340" s="308"/>
    </row>
    <row r="341" spans="1:2">
      <c r="A341" s="307"/>
      <c r="B341" s="308"/>
    </row>
    <row r="342" spans="1:2">
      <c r="A342" s="307"/>
      <c r="B342" s="308"/>
    </row>
    <row r="343" spans="1:2">
      <c r="A343" s="307"/>
      <c r="B343" s="308"/>
    </row>
    <row r="344" spans="1:2">
      <c r="A344" s="307"/>
      <c r="B344" s="308"/>
    </row>
    <row r="345" spans="1:2">
      <c r="A345" s="307"/>
      <c r="B345" s="308"/>
    </row>
    <row r="346" spans="1:2">
      <c r="A346" s="307"/>
      <c r="B346" s="308"/>
    </row>
    <row r="347" spans="1:2">
      <c r="A347" s="307"/>
      <c r="B347" s="308"/>
    </row>
    <row r="348" spans="1:2">
      <c r="A348" s="307"/>
      <c r="B348" s="308"/>
    </row>
    <row r="349" spans="1:2">
      <c r="A349" s="307"/>
      <c r="B349" s="308"/>
    </row>
    <row r="350" spans="1:2">
      <c r="A350" s="307"/>
      <c r="B350" s="308"/>
    </row>
    <row r="351" spans="1:2">
      <c r="A351" s="307"/>
      <c r="B351" s="308"/>
    </row>
    <row r="352" spans="1:2">
      <c r="A352" s="307"/>
      <c r="B352" s="308"/>
    </row>
    <row r="353" spans="1:2">
      <c r="A353" s="307"/>
      <c r="B353" s="308"/>
    </row>
    <row r="354" spans="1:2">
      <c r="A354" s="307"/>
      <c r="B354" s="308"/>
    </row>
    <row r="355" spans="1:2">
      <c r="A355" s="307"/>
      <c r="B355" s="308"/>
    </row>
    <row r="356" spans="1:2">
      <c r="A356" s="307"/>
      <c r="B356" s="308"/>
    </row>
    <row r="357" spans="1:2">
      <c r="A357" s="307"/>
      <c r="B357" s="308"/>
    </row>
    <row r="358" spans="1:2">
      <c r="A358" s="307"/>
      <c r="B358" s="308"/>
    </row>
    <row r="359" spans="1:2">
      <c r="A359" s="307"/>
      <c r="B359" s="308"/>
    </row>
    <row r="360" spans="1:2">
      <c r="A360" s="307"/>
      <c r="B360" s="308"/>
    </row>
    <row r="361" spans="1:2">
      <c r="A361" s="307"/>
      <c r="B361" s="308"/>
    </row>
    <row r="362" spans="1:2">
      <c r="A362" s="307"/>
      <c r="B362" s="308"/>
    </row>
    <row r="363" spans="1:2">
      <c r="A363" s="307"/>
      <c r="B363" s="308"/>
    </row>
    <row r="364" spans="1:2">
      <c r="A364" s="307"/>
      <c r="B364" s="308"/>
    </row>
    <row r="365" spans="1:2">
      <c r="A365" s="307"/>
      <c r="B365" s="308"/>
    </row>
    <row r="366" spans="1:2">
      <c r="A366" s="307"/>
      <c r="B366" s="308"/>
    </row>
    <row r="367" spans="1:2">
      <c r="A367" s="307"/>
      <c r="B367" s="308"/>
    </row>
    <row r="368" spans="1:2">
      <c r="A368" s="307"/>
      <c r="B368" s="308"/>
    </row>
    <row r="369" spans="1:2">
      <c r="A369" s="307"/>
      <c r="B369" s="308"/>
    </row>
    <row r="370" spans="1:2">
      <c r="A370" s="307"/>
      <c r="B370" s="308"/>
    </row>
    <row r="371" spans="1:2">
      <c r="A371" s="307"/>
      <c r="B371" s="308"/>
    </row>
    <row r="372" spans="1:2">
      <c r="A372" s="307"/>
      <c r="B372" s="308"/>
    </row>
    <row r="373" spans="1:2">
      <c r="A373" s="307"/>
      <c r="B373" s="308"/>
    </row>
    <row r="374" spans="1:2">
      <c r="A374" s="307"/>
      <c r="B374" s="308"/>
    </row>
    <row r="375" spans="1:2">
      <c r="A375" s="307"/>
      <c r="B375" s="308"/>
    </row>
    <row r="376" spans="1:2">
      <c r="A376" s="307"/>
      <c r="B376" s="308"/>
    </row>
    <row r="377" spans="1:2">
      <c r="A377" s="307"/>
      <c r="B377" s="308"/>
    </row>
    <row r="378" spans="1:2">
      <c r="A378" s="307"/>
      <c r="B378" s="308"/>
    </row>
    <row r="379" spans="1:2">
      <c r="A379" s="307"/>
      <c r="B379" s="308"/>
    </row>
    <row r="380" spans="1:2">
      <c r="A380" s="307"/>
      <c r="B380" s="308"/>
    </row>
    <row r="381" spans="1:2">
      <c r="A381" s="307"/>
      <c r="B381" s="308"/>
    </row>
    <row r="382" spans="1:2">
      <c r="A382" s="307"/>
      <c r="B382" s="308"/>
    </row>
    <row r="383" spans="1:2">
      <c r="A383" s="307"/>
      <c r="B383" s="308"/>
    </row>
    <row r="384" spans="1:2">
      <c r="A384" s="307"/>
      <c r="B384" s="308"/>
    </row>
    <row r="385" spans="1:2">
      <c r="A385" s="307"/>
      <c r="B385" s="308"/>
    </row>
    <row r="386" spans="1:2">
      <c r="A386" s="307"/>
      <c r="B386" s="308"/>
    </row>
    <row r="387" spans="1:2">
      <c r="A387" s="307"/>
      <c r="B387" s="308"/>
    </row>
    <row r="388" spans="1:2">
      <c r="A388" s="307"/>
      <c r="B388" s="308"/>
    </row>
    <row r="389" spans="1:2">
      <c r="A389" s="307"/>
      <c r="B389" s="308"/>
    </row>
    <row r="390" spans="1:2">
      <c r="A390" s="307"/>
      <c r="B390" s="308"/>
    </row>
    <row r="391" spans="1:2">
      <c r="A391" s="307"/>
      <c r="B391" s="308"/>
    </row>
    <row r="392" spans="1:2">
      <c r="A392" s="307"/>
      <c r="B392" s="308"/>
    </row>
    <row r="393" spans="1:2">
      <c r="A393" s="307"/>
      <c r="B393" s="308"/>
    </row>
    <row r="394" spans="1:2">
      <c r="A394" s="307"/>
      <c r="B394" s="308"/>
    </row>
    <row r="395" spans="1:2">
      <c r="A395" s="307"/>
      <c r="B395" s="308"/>
    </row>
    <row r="396" spans="1:2">
      <c r="A396" s="307"/>
      <c r="B396" s="308"/>
    </row>
    <row r="397" spans="1:2">
      <c r="A397" s="307"/>
      <c r="B397" s="308"/>
    </row>
    <row r="398" spans="1:2">
      <c r="A398" s="307"/>
      <c r="B398" s="308"/>
    </row>
    <row r="399" spans="1:2">
      <c r="A399" s="307"/>
      <c r="B399" s="308"/>
    </row>
    <row r="400" spans="1:2">
      <c r="A400" s="307"/>
      <c r="B400" s="308"/>
    </row>
    <row r="401" spans="1:2">
      <c r="A401" s="307"/>
      <c r="B401" s="308"/>
    </row>
    <row r="402" spans="1:2">
      <c r="A402" s="307"/>
      <c r="B402" s="308"/>
    </row>
    <row r="403" spans="1:2">
      <c r="A403" s="307"/>
      <c r="B403" s="308"/>
    </row>
    <row r="404" spans="1:2">
      <c r="A404" s="307"/>
      <c r="B404" s="308"/>
    </row>
    <row r="405" spans="1:2">
      <c r="A405" s="307"/>
      <c r="B405" s="308"/>
    </row>
    <row r="406" spans="1:2">
      <c r="A406" s="307"/>
      <c r="B406" s="308"/>
    </row>
    <row r="407" spans="1:2">
      <c r="A407" s="307"/>
      <c r="B407" s="308"/>
    </row>
    <row r="408" spans="1:2">
      <c r="A408" s="307"/>
      <c r="B408" s="308"/>
    </row>
    <row r="409" spans="1:2">
      <c r="A409" s="307"/>
      <c r="B409" s="308"/>
    </row>
    <row r="410" spans="1:2">
      <c r="A410" s="307"/>
      <c r="B410" s="308"/>
    </row>
    <row r="411" spans="1:2">
      <c r="A411" s="307"/>
      <c r="B411" s="308"/>
    </row>
    <row r="412" spans="1:2">
      <c r="A412" s="307"/>
      <c r="B412" s="308"/>
    </row>
    <row r="413" spans="1:2">
      <c r="A413" s="307"/>
      <c r="B413" s="309"/>
    </row>
    <row r="414" spans="1:2">
      <c r="A414" s="307"/>
      <c r="B414" s="308"/>
    </row>
    <row r="415" spans="1:2">
      <c r="A415" s="307"/>
      <c r="B415" s="308"/>
    </row>
    <row r="416" spans="1:2">
      <c r="A416" s="307"/>
      <c r="B416" s="308"/>
    </row>
    <row r="417" spans="1:2">
      <c r="A417" s="307"/>
      <c r="B417" s="308"/>
    </row>
    <row r="418" spans="1:2">
      <c r="A418" s="307"/>
      <c r="B418" s="308"/>
    </row>
    <row r="419" spans="1:2">
      <c r="A419" s="307"/>
      <c r="B419" s="308"/>
    </row>
    <row r="420" spans="1:2">
      <c r="A420" s="307"/>
      <c r="B420" s="308"/>
    </row>
    <row r="421" spans="1:2">
      <c r="A421" s="307"/>
      <c r="B421" s="308"/>
    </row>
    <row r="422" spans="1:2">
      <c r="A422" s="307"/>
      <c r="B422" s="308"/>
    </row>
    <row r="423" spans="1:2">
      <c r="A423" s="307"/>
      <c r="B423" s="308"/>
    </row>
    <row r="424" spans="1:2">
      <c r="A424" s="307"/>
      <c r="B424" s="308"/>
    </row>
    <row r="425" spans="1:2">
      <c r="A425" s="307"/>
      <c r="B425" s="308"/>
    </row>
    <row r="426" spans="1:2">
      <c r="A426" s="307"/>
      <c r="B426" s="308"/>
    </row>
    <row r="427" spans="1:2">
      <c r="A427" s="307"/>
      <c r="B427" s="308"/>
    </row>
    <row r="428" spans="1:2">
      <c r="A428" s="307"/>
      <c r="B428" s="308"/>
    </row>
    <row r="429" spans="1:2">
      <c r="A429" s="307"/>
      <c r="B429" s="308"/>
    </row>
    <row r="430" spans="1:2">
      <c r="A430" s="307"/>
      <c r="B430" s="308"/>
    </row>
    <row r="431" spans="1:2">
      <c r="A431" s="307"/>
      <c r="B431" s="308"/>
    </row>
    <row r="432" spans="1:2">
      <c r="A432" s="307"/>
      <c r="B432" s="308"/>
    </row>
    <row r="433" spans="1:2">
      <c r="A433" s="307"/>
      <c r="B433" s="308"/>
    </row>
    <row r="434" spans="1:2">
      <c r="A434" s="307"/>
      <c r="B434" s="308"/>
    </row>
    <row r="435" spans="1:2">
      <c r="A435" s="307"/>
      <c r="B435" s="308"/>
    </row>
    <row r="436" spans="1:2">
      <c r="A436" s="307"/>
      <c r="B436" s="308"/>
    </row>
    <row r="437" spans="1:2">
      <c r="A437" s="307"/>
      <c r="B437" s="308"/>
    </row>
    <row r="438" spans="1:2">
      <c r="A438" s="307"/>
      <c r="B438" s="308"/>
    </row>
    <row r="439" spans="1:2">
      <c r="A439" s="307"/>
      <c r="B439" s="308"/>
    </row>
    <row r="440" spans="1:2">
      <c r="A440" s="307"/>
      <c r="B440" s="308"/>
    </row>
    <row r="441" spans="1:2">
      <c r="A441" s="307"/>
      <c r="B441" s="308"/>
    </row>
    <row r="442" spans="1:2">
      <c r="A442" s="307"/>
      <c r="B442" s="308"/>
    </row>
    <row r="443" spans="1:2">
      <c r="A443" s="307"/>
      <c r="B443" s="308"/>
    </row>
    <row r="444" spans="1:2">
      <c r="A444" s="307"/>
      <c r="B444" s="308"/>
    </row>
    <row r="445" spans="1:2">
      <c r="A445" s="307"/>
      <c r="B445" s="308"/>
    </row>
    <row r="446" spans="1:2">
      <c r="A446" s="307"/>
      <c r="B446" s="308"/>
    </row>
    <row r="447" spans="1:2">
      <c r="A447" s="307"/>
      <c r="B447" s="308"/>
    </row>
    <row r="448" spans="1:2">
      <c r="A448" s="307"/>
      <c r="B448" s="308"/>
    </row>
    <row r="449" spans="1:2">
      <c r="A449" s="307"/>
      <c r="B449" s="308"/>
    </row>
    <row r="450" spans="1:2">
      <c r="A450" s="307"/>
      <c r="B450" s="308"/>
    </row>
    <row r="451" spans="1:2">
      <c r="A451" s="307"/>
      <c r="B451" s="308"/>
    </row>
    <row r="452" spans="1:2">
      <c r="A452" s="307"/>
      <c r="B452" s="308"/>
    </row>
    <row r="453" spans="1:2">
      <c r="A453" s="307"/>
      <c r="B453" s="308"/>
    </row>
    <row r="454" spans="1:2">
      <c r="A454" s="307"/>
      <c r="B454" s="308"/>
    </row>
    <row r="455" spans="1:2">
      <c r="A455" s="307"/>
      <c r="B455" s="308"/>
    </row>
    <row r="456" spans="1:2">
      <c r="A456" s="307"/>
      <c r="B456" s="308"/>
    </row>
    <row r="457" spans="1:2">
      <c r="A457" s="307"/>
      <c r="B457" s="308"/>
    </row>
    <row r="458" spans="1:2">
      <c r="A458" s="307"/>
      <c r="B458" s="308"/>
    </row>
    <row r="459" spans="1:2">
      <c r="A459" s="307"/>
      <c r="B459" s="308"/>
    </row>
    <row r="460" spans="1:2">
      <c r="A460" s="307"/>
      <c r="B460" s="308"/>
    </row>
    <row r="461" spans="1:2">
      <c r="A461" s="307"/>
      <c r="B461" s="308"/>
    </row>
    <row r="462" spans="1:2">
      <c r="A462" s="307"/>
      <c r="B462" s="308"/>
    </row>
    <row r="463" spans="1:2">
      <c r="A463" s="307"/>
      <c r="B463" s="308"/>
    </row>
    <row r="464" spans="1:2">
      <c r="A464" s="307"/>
      <c r="B464" s="308"/>
    </row>
    <row r="465" spans="1:2">
      <c r="A465" s="307"/>
      <c r="B465" s="308"/>
    </row>
    <row r="466" spans="1:2">
      <c r="A466" s="307"/>
      <c r="B466" s="308"/>
    </row>
    <row r="467" spans="1:2">
      <c r="A467" s="307"/>
      <c r="B467" s="308"/>
    </row>
    <row r="468" spans="1:2">
      <c r="A468" s="307"/>
      <c r="B468" s="308"/>
    </row>
    <row r="469" spans="1:2">
      <c r="A469" s="307"/>
      <c r="B469" s="308"/>
    </row>
    <row r="470" spans="1:2">
      <c r="A470" s="307"/>
      <c r="B470" s="308"/>
    </row>
    <row r="471" spans="1:2">
      <c r="A471" s="307"/>
      <c r="B471" s="308"/>
    </row>
    <row r="472" spans="1:2">
      <c r="A472" s="307"/>
      <c r="B472" s="308"/>
    </row>
    <row r="473" spans="1:2">
      <c r="A473" s="307"/>
      <c r="B473" s="308"/>
    </row>
    <row r="474" spans="1:2">
      <c r="A474" s="307"/>
      <c r="B474" s="308"/>
    </row>
    <row r="475" spans="1:2">
      <c r="A475" s="307"/>
      <c r="B475" s="308"/>
    </row>
    <row r="476" spans="1:2">
      <c r="A476" s="307"/>
      <c r="B476" s="308"/>
    </row>
    <row r="477" spans="1:2">
      <c r="A477" s="307"/>
      <c r="B477" s="308"/>
    </row>
    <row r="478" spans="1:2">
      <c r="A478" s="307"/>
      <c r="B478" s="308"/>
    </row>
    <row r="479" spans="1:2">
      <c r="A479" s="307"/>
      <c r="B479" s="308"/>
    </row>
    <row r="480" spans="1:2">
      <c r="A480" s="307"/>
      <c r="B480" s="308"/>
    </row>
    <row r="481" spans="1:2">
      <c r="A481" s="307"/>
      <c r="B481" s="308"/>
    </row>
    <row r="482" spans="1:2">
      <c r="A482" s="307"/>
      <c r="B482" s="308"/>
    </row>
    <row r="483" spans="1:2">
      <c r="A483" s="307"/>
      <c r="B483" s="308"/>
    </row>
    <row r="484" spans="1:2">
      <c r="A484" s="307"/>
      <c r="B484" s="308"/>
    </row>
    <row r="485" spans="1:2">
      <c r="A485" s="307"/>
      <c r="B485" s="308"/>
    </row>
    <row r="486" spans="1:2">
      <c r="A486" s="307"/>
      <c r="B486" s="308"/>
    </row>
    <row r="487" spans="1:2">
      <c r="A487" s="307"/>
      <c r="B487" s="308"/>
    </row>
    <row r="488" spans="1:2">
      <c r="A488" s="307"/>
      <c r="B488" s="308"/>
    </row>
    <row r="489" spans="1:2">
      <c r="A489" s="307"/>
      <c r="B489" s="308"/>
    </row>
    <row r="490" spans="1:2">
      <c r="A490" s="307"/>
      <c r="B490" s="308"/>
    </row>
    <row r="491" spans="1:2">
      <c r="A491" s="307"/>
      <c r="B491" s="308"/>
    </row>
    <row r="492" spans="1:2">
      <c r="A492" s="307"/>
      <c r="B492" s="308"/>
    </row>
    <row r="493" spans="1:2">
      <c r="A493" s="307"/>
      <c r="B493" s="308"/>
    </row>
    <row r="494" spans="1:2">
      <c r="A494" s="307"/>
      <c r="B494" s="308"/>
    </row>
    <row r="495" spans="1:2">
      <c r="A495" s="307"/>
      <c r="B495" s="308"/>
    </row>
    <row r="496" spans="1:2">
      <c r="A496" s="307"/>
      <c r="B496" s="308"/>
    </row>
    <row r="497" spans="1:2">
      <c r="A497" s="307"/>
      <c r="B497" s="309"/>
    </row>
    <row r="498" spans="1:2">
      <c r="A498" s="307"/>
      <c r="B498" s="308"/>
    </row>
    <row r="499" spans="1:2">
      <c r="A499" s="307"/>
      <c r="B499" s="308"/>
    </row>
    <row r="500" spans="1:2">
      <c r="A500" s="307"/>
      <c r="B500" s="308"/>
    </row>
    <row r="501" spans="1:2">
      <c r="A501" s="307"/>
      <c r="B501" s="308"/>
    </row>
    <row r="502" spans="1:2">
      <c r="A502" s="307"/>
      <c r="B502" s="308"/>
    </row>
    <row r="503" spans="1:2">
      <c r="A503" s="307"/>
      <c r="B503" s="308"/>
    </row>
    <row r="504" spans="1:2">
      <c r="A504" s="307"/>
      <c r="B504" s="308"/>
    </row>
    <row r="505" spans="1:2">
      <c r="A505" s="307"/>
      <c r="B505" s="308"/>
    </row>
    <row r="506" spans="1:2">
      <c r="A506" s="307"/>
      <c r="B506" s="308"/>
    </row>
    <row r="507" spans="1:2">
      <c r="A507" s="307"/>
      <c r="B507" s="308"/>
    </row>
    <row r="508" spans="1:2">
      <c r="A508" s="307"/>
      <c r="B508" s="308"/>
    </row>
    <row r="509" spans="1:2">
      <c r="A509" s="307"/>
      <c r="B509" s="308"/>
    </row>
    <row r="510" spans="1:2">
      <c r="A510" s="307"/>
      <c r="B510" s="309"/>
    </row>
    <row r="511" spans="1:2">
      <c r="A511" s="307"/>
      <c r="B511" s="308"/>
    </row>
    <row r="512" spans="1:2">
      <c r="A512" s="307"/>
      <c r="B512" s="308"/>
    </row>
    <row r="513" spans="1:2">
      <c r="A513" s="307"/>
      <c r="B513" s="308"/>
    </row>
    <row r="514" spans="1:2">
      <c r="A514" s="307"/>
      <c r="B514" s="309"/>
    </row>
    <row r="515" spans="1:2">
      <c r="A515" s="307"/>
      <c r="B515" s="308"/>
    </row>
    <row r="516" spans="1:2">
      <c r="A516" s="307"/>
      <c r="B516" s="308"/>
    </row>
    <row r="517" spans="1:2">
      <c r="A517" s="307"/>
      <c r="B517" s="308"/>
    </row>
    <row r="518" spans="1:2">
      <c r="A518" s="307"/>
      <c r="B518" s="308"/>
    </row>
    <row r="519" spans="1:2">
      <c r="A519" s="307"/>
      <c r="B519" s="308"/>
    </row>
    <row r="520" spans="1:2">
      <c r="A520" s="307"/>
      <c r="B520" s="308"/>
    </row>
    <row r="521" spans="1:2">
      <c r="A521" s="307"/>
      <c r="B521" s="308"/>
    </row>
    <row r="522" spans="1:2">
      <c r="A522" s="307"/>
      <c r="B522" s="308"/>
    </row>
    <row r="523" spans="1:2">
      <c r="A523" s="307"/>
      <c r="B523" s="308"/>
    </row>
    <row r="524" spans="1:2">
      <c r="A524" s="307"/>
      <c r="B524" s="308"/>
    </row>
    <row r="525" spans="1:2">
      <c r="A525" s="307"/>
      <c r="B525" s="308"/>
    </row>
    <row r="526" spans="1:2">
      <c r="A526" s="307"/>
      <c r="B526" s="308"/>
    </row>
    <row r="527" spans="1:2">
      <c r="A527" s="307"/>
      <c r="B527" s="308"/>
    </row>
    <row r="528" spans="1:2">
      <c r="A528" s="307"/>
      <c r="B528" s="308"/>
    </row>
    <row r="529" spans="1:2">
      <c r="A529" s="307"/>
      <c r="B529" s="308"/>
    </row>
    <row r="530" spans="1:2">
      <c r="A530" s="307"/>
      <c r="B530" s="308"/>
    </row>
    <row r="531" spans="1:2">
      <c r="A531" s="307"/>
      <c r="B531" s="308"/>
    </row>
    <row r="532" spans="1:2">
      <c r="A532" s="307"/>
      <c r="B532" s="308"/>
    </row>
    <row r="533" spans="1:2">
      <c r="A533" s="307"/>
      <c r="B533" s="308"/>
    </row>
    <row r="534" spans="1:2">
      <c r="A534" s="307"/>
      <c r="B534" s="308"/>
    </row>
    <row r="535" spans="1:2">
      <c r="A535" s="307"/>
      <c r="B535" s="308"/>
    </row>
    <row r="536" spans="1:2">
      <c r="A536" s="307"/>
      <c r="B536" s="308"/>
    </row>
    <row r="537" spans="1:2">
      <c r="A537" s="307"/>
      <c r="B537" s="308"/>
    </row>
    <row r="538" spans="1:2">
      <c r="A538" s="307"/>
      <c r="B538" s="308"/>
    </row>
    <row r="539" spans="1:2">
      <c r="A539" s="307"/>
      <c r="B539" s="308"/>
    </row>
    <row r="540" spans="1:2">
      <c r="A540" s="307"/>
      <c r="B540" s="308"/>
    </row>
    <row r="541" spans="1:2">
      <c r="A541" s="307"/>
      <c r="B541" s="308"/>
    </row>
    <row r="542" spans="1:2">
      <c r="A542" s="307"/>
      <c r="B542" s="308"/>
    </row>
    <row r="543" spans="1:2">
      <c r="A543" s="307"/>
      <c r="B543" s="308"/>
    </row>
    <row r="544" spans="1:2">
      <c r="A544" s="307"/>
      <c r="B544" s="308"/>
    </row>
    <row r="545" spans="1:2">
      <c r="A545" s="307"/>
      <c r="B545" s="308"/>
    </row>
    <row r="546" spans="1:2">
      <c r="A546" s="307"/>
      <c r="B546" s="308"/>
    </row>
    <row r="547" spans="1:2">
      <c r="A547" s="307"/>
      <c r="B547" s="308"/>
    </row>
    <row r="548" spans="1:2">
      <c r="A548" s="307"/>
      <c r="B548" s="308"/>
    </row>
    <row r="549" spans="1:2">
      <c r="A549" s="307"/>
      <c r="B549" s="308"/>
    </row>
    <row r="550" spans="1:2">
      <c r="A550" s="307"/>
      <c r="B550" s="308"/>
    </row>
    <row r="551" spans="1:2">
      <c r="A551" s="307"/>
      <c r="B551" s="308"/>
    </row>
    <row r="552" spans="1:2">
      <c r="A552" s="307"/>
      <c r="B552" s="308"/>
    </row>
    <row r="553" spans="1:2">
      <c r="A553" s="307"/>
      <c r="B553" s="308"/>
    </row>
    <row r="554" spans="1:2">
      <c r="A554" s="307"/>
      <c r="B554" s="308"/>
    </row>
    <row r="555" spans="1:2">
      <c r="A555" s="307"/>
      <c r="B555" s="308"/>
    </row>
    <row r="556" spans="1:2">
      <c r="A556" s="307"/>
      <c r="B556" s="308"/>
    </row>
    <row r="557" spans="1:2">
      <c r="A557" s="307"/>
      <c r="B557" s="308"/>
    </row>
    <row r="558" spans="1:2">
      <c r="A558" s="307"/>
      <c r="B558" s="308"/>
    </row>
    <row r="559" spans="1:2">
      <c r="A559" s="307"/>
      <c r="B559" s="308"/>
    </row>
    <row r="560" spans="1:2">
      <c r="A560" s="307"/>
      <c r="B560" s="308"/>
    </row>
    <row r="561" spans="1:2">
      <c r="A561" s="307"/>
      <c r="B561" s="308"/>
    </row>
    <row r="562" spans="1:2">
      <c r="A562" s="307"/>
      <c r="B562" s="308"/>
    </row>
    <row r="563" spans="1:2">
      <c r="A563" s="307"/>
      <c r="B563" s="308"/>
    </row>
    <row r="564" spans="1:2">
      <c r="A564" s="307"/>
      <c r="B564" s="308"/>
    </row>
    <row r="565" spans="1:2">
      <c r="A565" s="307"/>
      <c r="B565" s="308"/>
    </row>
    <row r="566" spans="1:2">
      <c r="A566" s="307"/>
      <c r="B566" s="308"/>
    </row>
    <row r="567" spans="1:2">
      <c r="A567" s="307"/>
      <c r="B567" s="308"/>
    </row>
    <row r="568" spans="1:2">
      <c r="A568" s="307"/>
      <c r="B568" s="308"/>
    </row>
    <row r="569" spans="1:2">
      <c r="A569" s="307"/>
      <c r="B569" s="308"/>
    </row>
    <row r="570" spans="1:2">
      <c r="A570" s="307"/>
      <c r="B570" s="308"/>
    </row>
    <row r="571" spans="1:2">
      <c r="A571" s="307"/>
      <c r="B571" s="308"/>
    </row>
    <row r="572" spans="1:2">
      <c r="A572" s="307"/>
      <c r="B572" s="308"/>
    </row>
    <row r="573" spans="1:2">
      <c r="A573" s="307"/>
      <c r="B573" s="308"/>
    </row>
    <row r="574" spans="1:2">
      <c r="A574" s="307"/>
      <c r="B574" s="308"/>
    </row>
    <row r="575" spans="1:2">
      <c r="A575" s="307"/>
      <c r="B575" s="308"/>
    </row>
    <row r="576" spans="1:2">
      <c r="A576" s="307"/>
      <c r="B576" s="308"/>
    </row>
    <row r="577" spans="1:2">
      <c r="A577" s="307"/>
      <c r="B577" s="308"/>
    </row>
    <row r="578" spans="1:2">
      <c r="A578" s="307"/>
      <c r="B578" s="308"/>
    </row>
    <row r="579" spans="1:2">
      <c r="A579" s="307"/>
      <c r="B579" s="308"/>
    </row>
    <row r="580" spans="1:2">
      <c r="A580" s="307"/>
      <c r="B580" s="308"/>
    </row>
    <row r="581" spans="1:2">
      <c r="A581" s="307"/>
      <c r="B581" s="308"/>
    </row>
    <row r="582" spans="1:2">
      <c r="A582" s="307"/>
      <c r="B582" s="308"/>
    </row>
    <row r="583" spans="1:2">
      <c r="A583" s="307"/>
      <c r="B583" s="308"/>
    </row>
    <row r="584" spans="1:2">
      <c r="A584" s="307"/>
      <c r="B584" s="308"/>
    </row>
    <row r="585" spans="1:2">
      <c r="A585" s="307"/>
      <c r="B585" s="308"/>
    </row>
    <row r="586" spans="1:2">
      <c r="A586" s="307"/>
      <c r="B586" s="308"/>
    </row>
    <row r="587" spans="1:2">
      <c r="A587" s="307"/>
      <c r="B587" s="308"/>
    </row>
    <row r="588" spans="1:2">
      <c r="A588" s="307"/>
      <c r="B588" s="308"/>
    </row>
    <row r="589" spans="1:2">
      <c r="A589" s="307"/>
      <c r="B589" s="308"/>
    </row>
    <row r="590" spans="1:2">
      <c r="A590" s="307"/>
      <c r="B590" s="308"/>
    </row>
    <row r="591" spans="1:2">
      <c r="A591" s="307"/>
      <c r="B591" s="308"/>
    </row>
    <row r="592" spans="1:2">
      <c r="A592" s="307"/>
      <c r="B592" s="308"/>
    </row>
    <row r="593" spans="1:2">
      <c r="A593" s="307"/>
      <c r="B593" s="308"/>
    </row>
    <row r="594" spans="1:2">
      <c r="A594" s="307"/>
      <c r="B594" s="308"/>
    </row>
    <row r="595" spans="1:2">
      <c r="A595" s="307"/>
      <c r="B595" s="308"/>
    </row>
    <row r="596" spans="1:2">
      <c r="A596" s="307"/>
      <c r="B596" s="308"/>
    </row>
    <row r="597" spans="1:2">
      <c r="A597" s="307"/>
      <c r="B597" s="308"/>
    </row>
    <row r="598" spans="1:2">
      <c r="A598" s="307"/>
      <c r="B598" s="308"/>
    </row>
    <row r="599" spans="1:2">
      <c r="A599" s="307"/>
      <c r="B599" s="308"/>
    </row>
    <row r="600" spans="1:2">
      <c r="A600" s="307"/>
      <c r="B600" s="308"/>
    </row>
    <row r="601" spans="1:2">
      <c r="A601" s="307"/>
      <c r="B601" s="308"/>
    </row>
    <row r="602" spans="1:2">
      <c r="A602" s="307"/>
      <c r="B602" s="308"/>
    </row>
    <row r="603" spans="1:2">
      <c r="A603" s="307"/>
      <c r="B603" s="308"/>
    </row>
    <row r="604" spans="1:2">
      <c r="A604" s="307"/>
      <c r="B604" s="308"/>
    </row>
    <row r="605" spans="1:2">
      <c r="A605" s="307"/>
      <c r="B605" s="308"/>
    </row>
    <row r="606" spans="1:2">
      <c r="A606" s="307"/>
      <c r="B606" s="308"/>
    </row>
    <row r="607" spans="1:2">
      <c r="A607" s="307"/>
      <c r="B607" s="308"/>
    </row>
    <row r="608" spans="1:2">
      <c r="A608" s="307"/>
      <c r="B608" s="308"/>
    </row>
    <row r="609" spans="1:2">
      <c r="A609" s="307"/>
      <c r="B609" s="308"/>
    </row>
    <row r="610" spans="1:2">
      <c r="A610" s="307"/>
      <c r="B610" s="308"/>
    </row>
    <row r="611" spans="1:2">
      <c r="A611" s="307"/>
      <c r="B611" s="308"/>
    </row>
    <row r="612" spans="1:2">
      <c r="A612" s="307"/>
      <c r="B612" s="308"/>
    </row>
    <row r="613" spans="1:2">
      <c r="A613" s="307"/>
      <c r="B613" s="308"/>
    </row>
    <row r="614" spans="1:2">
      <c r="A614" s="307"/>
      <c r="B614" s="308"/>
    </row>
    <row r="615" spans="1:2">
      <c r="A615" s="307"/>
      <c r="B615" s="308"/>
    </row>
    <row r="616" spans="1:2">
      <c r="A616" s="307"/>
      <c r="B616" s="308"/>
    </row>
    <row r="617" spans="1:2">
      <c r="A617" s="307"/>
      <c r="B617" s="308"/>
    </row>
    <row r="618" spans="1:2">
      <c r="A618" s="307"/>
      <c r="B618" s="308"/>
    </row>
    <row r="619" spans="1:2">
      <c r="A619" s="307"/>
      <c r="B619" s="308"/>
    </row>
    <row r="620" spans="1:2">
      <c r="A620" s="307"/>
      <c r="B620" s="308"/>
    </row>
    <row r="621" spans="1:2">
      <c r="A621" s="307"/>
      <c r="B621" s="308"/>
    </row>
    <row r="622" spans="1:2">
      <c r="A622" s="307"/>
      <c r="B622" s="308"/>
    </row>
    <row r="623" spans="1:2">
      <c r="A623" s="307"/>
      <c r="B623" s="308"/>
    </row>
    <row r="624" spans="1:2">
      <c r="A624" s="307"/>
      <c r="B624" s="308"/>
    </row>
    <row r="625" spans="1:2">
      <c r="A625" s="307"/>
      <c r="B625" s="308"/>
    </row>
    <row r="626" spans="1:2">
      <c r="A626" s="307"/>
      <c r="B626" s="308"/>
    </row>
    <row r="627" spans="1:2">
      <c r="A627" s="307"/>
      <c r="B627" s="308"/>
    </row>
    <row r="628" spans="1:2">
      <c r="A628" s="307"/>
      <c r="B628" s="308"/>
    </row>
    <row r="629" spans="1:2">
      <c r="A629" s="307"/>
      <c r="B629" s="308"/>
    </row>
    <row r="630" spans="1:2">
      <c r="A630" s="307"/>
      <c r="B630" s="308"/>
    </row>
    <row r="631" spans="1:2">
      <c r="A631" s="307"/>
      <c r="B631" s="308"/>
    </row>
    <row r="632" spans="1:2">
      <c r="A632" s="307"/>
      <c r="B632" s="308"/>
    </row>
    <row r="633" spans="1:2">
      <c r="A633" s="307"/>
      <c r="B633" s="308"/>
    </row>
    <row r="634" spans="1:2">
      <c r="A634" s="307"/>
      <c r="B634" s="308"/>
    </row>
    <row r="635" spans="1:2">
      <c r="A635" s="307"/>
      <c r="B635" s="308"/>
    </row>
    <row r="636" spans="1:2">
      <c r="A636" s="307"/>
      <c r="B636" s="308"/>
    </row>
    <row r="637" spans="1:2">
      <c r="A637" s="307"/>
      <c r="B637" s="308"/>
    </row>
    <row r="638" spans="1:2">
      <c r="A638" s="307"/>
      <c r="B638" s="308"/>
    </row>
    <row r="639" spans="1:2">
      <c r="A639" s="307"/>
      <c r="B639" s="308"/>
    </row>
    <row r="640" spans="1:2">
      <c r="A640" s="307"/>
      <c r="B640" s="308"/>
    </row>
    <row r="641" spans="1:2">
      <c r="A641" s="307"/>
      <c r="B641" s="308"/>
    </row>
    <row r="642" spans="1:2">
      <c r="A642" s="307"/>
      <c r="B642" s="308"/>
    </row>
    <row r="643" spans="1:2">
      <c r="A643" s="307"/>
      <c r="B643" s="308"/>
    </row>
    <row r="644" spans="1:2">
      <c r="A644" s="307"/>
      <c r="B644" s="308"/>
    </row>
    <row r="645" spans="1:2">
      <c r="A645" s="307"/>
      <c r="B645" s="308"/>
    </row>
    <row r="646" spans="1:2">
      <c r="A646" s="307"/>
      <c r="B646" s="308"/>
    </row>
    <row r="647" spans="1:2">
      <c r="A647" s="307"/>
      <c r="B647" s="308"/>
    </row>
    <row r="648" spans="1:2">
      <c r="A648" s="307"/>
      <c r="B648" s="308"/>
    </row>
    <row r="649" spans="1:2">
      <c r="A649" s="307"/>
      <c r="B649" s="308"/>
    </row>
    <row r="650" spans="1:2">
      <c r="A650" s="307"/>
      <c r="B650" s="308"/>
    </row>
    <row r="651" spans="1:2">
      <c r="A651" s="307"/>
      <c r="B651" s="308"/>
    </row>
    <row r="652" spans="1:2">
      <c r="A652" s="307"/>
      <c r="B652" s="308"/>
    </row>
    <row r="653" spans="1:2">
      <c r="A653" s="307"/>
      <c r="B653" s="308"/>
    </row>
    <row r="654" spans="1:2">
      <c r="A654" s="307"/>
      <c r="B654" s="308"/>
    </row>
    <row r="655" spans="1:2">
      <c r="A655" s="307"/>
      <c r="B655" s="308"/>
    </row>
    <row r="656" spans="1:2">
      <c r="A656" s="307"/>
      <c r="B656" s="308"/>
    </row>
    <row r="657" spans="1:2">
      <c r="A657" s="307"/>
      <c r="B657" s="308"/>
    </row>
    <row r="658" spans="1:2">
      <c r="A658" s="307"/>
      <c r="B658" s="308"/>
    </row>
    <row r="659" spans="1:2">
      <c r="A659" s="307"/>
      <c r="B659" s="308"/>
    </row>
    <row r="660" spans="1:2">
      <c r="A660" s="307"/>
      <c r="B660" s="308"/>
    </row>
    <row r="661" spans="1:2">
      <c r="A661" s="307"/>
      <c r="B661" s="308"/>
    </row>
    <row r="662" spans="1:2">
      <c r="A662" s="307"/>
      <c r="B662" s="308"/>
    </row>
    <row r="663" spans="1:2">
      <c r="A663" s="307"/>
      <c r="B663" s="308"/>
    </row>
    <row r="664" spans="1:2">
      <c r="A664" s="307"/>
      <c r="B664" s="308"/>
    </row>
    <row r="665" spans="1:2">
      <c r="A665" s="307"/>
      <c r="B665" s="308"/>
    </row>
    <row r="666" spans="1:2">
      <c r="A666" s="307"/>
      <c r="B666" s="308"/>
    </row>
    <row r="667" spans="1:2">
      <c r="A667" s="307"/>
      <c r="B667" s="308"/>
    </row>
    <row r="668" spans="1:2">
      <c r="A668" s="307"/>
      <c r="B668" s="308"/>
    </row>
    <row r="669" spans="1:2">
      <c r="A669" s="307"/>
      <c r="B669" s="308"/>
    </row>
    <row r="670" spans="1:2">
      <c r="A670" s="307"/>
      <c r="B670" s="308"/>
    </row>
    <row r="671" spans="1:2">
      <c r="A671" s="307"/>
      <c r="B671" s="308"/>
    </row>
    <row r="672" spans="1:2">
      <c r="A672" s="307"/>
      <c r="B672" s="308"/>
    </row>
    <row r="673" spans="1:2">
      <c r="A673" s="307"/>
      <c r="B673" s="308"/>
    </row>
    <row r="674" spans="1:2">
      <c r="A674" s="307"/>
      <c r="B674" s="308"/>
    </row>
    <row r="675" spans="1:2">
      <c r="A675" s="307"/>
      <c r="B675" s="308"/>
    </row>
    <row r="676" spans="1:2">
      <c r="A676" s="307"/>
      <c r="B676" s="308"/>
    </row>
    <row r="677" spans="1:2">
      <c r="A677" s="307"/>
      <c r="B677" s="308"/>
    </row>
    <row r="678" spans="1:2">
      <c r="A678" s="307"/>
      <c r="B678" s="308"/>
    </row>
    <row r="679" spans="1:2">
      <c r="A679" s="307"/>
      <c r="B679" s="308"/>
    </row>
    <row r="680" spans="1:2">
      <c r="A680" s="307"/>
      <c r="B680" s="308"/>
    </row>
    <row r="681" spans="1:2">
      <c r="A681" s="307"/>
      <c r="B681" s="308"/>
    </row>
    <row r="682" spans="1:2">
      <c r="A682" s="307"/>
      <c r="B682" s="308"/>
    </row>
    <row r="683" spans="1:2">
      <c r="A683" s="307"/>
      <c r="B683" s="308"/>
    </row>
    <row r="684" spans="1:2">
      <c r="A684" s="307"/>
      <c r="B684" s="308"/>
    </row>
    <row r="685" spans="1:2">
      <c r="A685" s="307"/>
      <c r="B685" s="308"/>
    </row>
    <row r="686" spans="1:2">
      <c r="A686" s="307"/>
      <c r="B686" s="308"/>
    </row>
    <row r="687" spans="1:2">
      <c r="A687" s="307"/>
      <c r="B687" s="308"/>
    </row>
    <row r="688" spans="1:2">
      <c r="A688" s="307"/>
      <c r="B688" s="308"/>
    </row>
    <row r="689" spans="1:2">
      <c r="A689" s="307"/>
      <c r="B689" s="308"/>
    </row>
    <row r="690" spans="1:2">
      <c r="A690" s="307"/>
      <c r="B690" s="308"/>
    </row>
    <row r="691" spans="1:2">
      <c r="A691" s="307"/>
      <c r="B691" s="308"/>
    </row>
    <row r="692" spans="1:2">
      <c r="A692" s="307"/>
      <c r="B692" s="308"/>
    </row>
    <row r="693" spans="1:2">
      <c r="A693" s="307"/>
      <c r="B693" s="308"/>
    </row>
    <row r="694" spans="1:2">
      <c r="A694" s="307"/>
      <c r="B694" s="308"/>
    </row>
    <row r="695" spans="1:2">
      <c r="A695" s="307"/>
      <c r="B695" s="308"/>
    </row>
    <row r="696" spans="1:2">
      <c r="A696" s="307"/>
      <c r="B696" s="308"/>
    </row>
    <row r="697" spans="1:2">
      <c r="A697" s="307"/>
      <c r="B697" s="308"/>
    </row>
    <row r="698" spans="1:2">
      <c r="A698" s="307"/>
      <c r="B698" s="308"/>
    </row>
    <row r="699" spans="1:2">
      <c r="A699" s="307"/>
      <c r="B699" s="308"/>
    </row>
    <row r="700" spans="1:2">
      <c r="A700" s="307"/>
      <c r="B700" s="308"/>
    </row>
    <row r="701" spans="1:2">
      <c r="A701" s="307"/>
      <c r="B701" s="308"/>
    </row>
    <row r="702" spans="1:2">
      <c r="A702" s="307"/>
      <c r="B702" s="308"/>
    </row>
    <row r="703" spans="1:2">
      <c r="A703" s="307"/>
      <c r="B703" s="308"/>
    </row>
    <row r="704" spans="1:2">
      <c r="A704" s="307"/>
      <c r="B704" s="308"/>
    </row>
    <row r="705" spans="1:2">
      <c r="A705" s="307"/>
      <c r="B705" s="308"/>
    </row>
    <row r="706" spans="1:2">
      <c r="A706" s="307"/>
      <c r="B706" s="308"/>
    </row>
    <row r="707" spans="1:2">
      <c r="A707" s="307"/>
      <c r="B707" s="308"/>
    </row>
    <row r="708" spans="1:2">
      <c r="A708" s="307"/>
      <c r="B708" s="308"/>
    </row>
    <row r="709" spans="1:2">
      <c r="A709" s="307"/>
      <c r="B709" s="308"/>
    </row>
    <row r="710" spans="1:2">
      <c r="A710" s="307"/>
      <c r="B710" s="308"/>
    </row>
    <row r="711" spans="1:2">
      <c r="A711" s="307"/>
      <c r="B711" s="308"/>
    </row>
    <row r="712" spans="1:2">
      <c r="A712" s="307"/>
      <c r="B712" s="308"/>
    </row>
    <row r="713" spans="1:2">
      <c r="A713" s="307"/>
      <c r="B713" s="308"/>
    </row>
    <row r="714" spans="1:2">
      <c r="A714" s="307"/>
      <c r="B714" s="308"/>
    </row>
    <row r="715" spans="1:2">
      <c r="A715" s="307"/>
      <c r="B715" s="308"/>
    </row>
    <row r="716" spans="1:2">
      <c r="A716" s="307"/>
      <c r="B716" s="308"/>
    </row>
    <row r="717" spans="1:2">
      <c r="A717" s="307"/>
      <c r="B717" s="308"/>
    </row>
    <row r="718" spans="1:2">
      <c r="A718" s="307"/>
      <c r="B718" s="308"/>
    </row>
    <row r="719" spans="1:2">
      <c r="A719" s="307"/>
      <c r="B719" s="308"/>
    </row>
    <row r="720" spans="1:2">
      <c r="A720" s="307"/>
      <c r="B720" s="308"/>
    </row>
    <row r="721" spans="1:2">
      <c r="A721" s="307"/>
      <c r="B721" s="308"/>
    </row>
    <row r="722" spans="1:2">
      <c r="A722" s="307"/>
      <c r="B722" s="310"/>
    </row>
    <row r="723" spans="1:2">
      <c r="A723" s="311"/>
      <c r="B723" s="310"/>
    </row>
    <row r="724" spans="1:2">
      <c r="A724" s="311"/>
      <c r="B724" s="310"/>
    </row>
    <row r="725" spans="1:2">
      <c r="A725" s="311"/>
      <c r="B725" s="310"/>
    </row>
    <row r="726" spans="1:2">
      <c r="A726" s="311"/>
      <c r="B726" s="310"/>
    </row>
    <row r="727" spans="1:2">
      <c r="A727" s="311"/>
      <c r="B727" s="312"/>
    </row>
    <row r="728" spans="1:2">
      <c r="A728" s="311"/>
      <c r="B728" s="310"/>
    </row>
    <row r="729" spans="1:2">
      <c r="A729" s="311"/>
      <c r="B729" s="310"/>
    </row>
    <row r="730" spans="1:2">
      <c r="A730" s="311"/>
      <c r="B730" s="310"/>
    </row>
    <row r="731" spans="1:2">
      <c r="A731" s="311"/>
      <c r="B731" s="310"/>
    </row>
    <row r="732" spans="1:2">
      <c r="A732" s="311"/>
      <c r="B732" s="310"/>
    </row>
    <row r="733" spans="1:2">
      <c r="A733" s="311"/>
      <c r="B733" s="310"/>
    </row>
    <row r="734" spans="1:2">
      <c r="A734" s="311"/>
      <c r="B734" s="310"/>
    </row>
    <row r="735" spans="1:2">
      <c r="A735" s="311"/>
      <c r="B735" s="310"/>
    </row>
    <row r="736" spans="1:2">
      <c r="A736" s="311"/>
      <c r="B736" s="310"/>
    </row>
    <row r="737" spans="1:2">
      <c r="A737" s="311"/>
      <c r="B737" s="310"/>
    </row>
    <row r="738" spans="1:2">
      <c r="A738" s="311"/>
      <c r="B738" s="310"/>
    </row>
    <row r="739" spans="1:2">
      <c r="A739" s="311"/>
      <c r="B739" s="310"/>
    </row>
    <row r="740" spans="1:2">
      <c r="A740" s="311"/>
      <c r="B740" s="310"/>
    </row>
    <row r="741" spans="1:2">
      <c r="A741" s="311"/>
      <c r="B741" s="310"/>
    </row>
    <row r="742" spans="1:2">
      <c r="A742" s="311"/>
      <c r="B742" s="310"/>
    </row>
    <row r="743" spans="1:2">
      <c r="A743" s="311"/>
      <c r="B743" s="310"/>
    </row>
    <row r="744" spans="1:2">
      <c r="A744" s="311"/>
      <c r="B744" s="310"/>
    </row>
    <row r="745" spans="1:2">
      <c r="A745" s="311"/>
      <c r="B745" s="310"/>
    </row>
    <row r="746" spans="1:2">
      <c r="A746" s="311"/>
      <c r="B746" s="310"/>
    </row>
    <row r="747" spans="1:2">
      <c r="A747" s="311"/>
      <c r="B747" s="310"/>
    </row>
    <row r="748" spans="1:2">
      <c r="A748" s="311"/>
      <c r="B748" s="310"/>
    </row>
    <row r="749" spans="1:2">
      <c r="A749" s="311"/>
      <c r="B749" s="310"/>
    </row>
    <row r="750" spans="1:2">
      <c r="A750" s="311"/>
      <c r="B750" s="310"/>
    </row>
    <row r="751" spans="1:2">
      <c r="A751" s="311"/>
      <c r="B751" s="310"/>
    </row>
    <row r="752" spans="1:2">
      <c r="A752" s="311"/>
      <c r="B752" s="310"/>
    </row>
    <row r="753" spans="1:2">
      <c r="A753" s="311"/>
      <c r="B753" s="310"/>
    </row>
    <row r="754" spans="1:2">
      <c r="A754" s="311"/>
      <c r="B754" s="310"/>
    </row>
    <row r="755" spans="1:2">
      <c r="A755" s="311"/>
      <c r="B755" s="310"/>
    </row>
    <row r="756" spans="1:2">
      <c r="A756" s="311"/>
      <c r="B756" s="310"/>
    </row>
    <row r="757" spans="1:2">
      <c r="A757" s="311"/>
      <c r="B757" s="310"/>
    </row>
    <row r="758" spans="1:2">
      <c r="A758" s="311"/>
      <c r="B758" s="310"/>
    </row>
    <row r="759" spans="1:2">
      <c r="A759" s="311"/>
      <c r="B759" s="310"/>
    </row>
    <row r="760" spans="1:2">
      <c r="A760" s="311"/>
      <c r="B760" s="310"/>
    </row>
    <row r="761" spans="1:2">
      <c r="A761" s="311"/>
      <c r="B761" s="310"/>
    </row>
    <row r="762" spans="1:2">
      <c r="A762" s="311"/>
      <c r="B762" s="310"/>
    </row>
    <row r="763" spans="1:2">
      <c r="A763" s="311"/>
      <c r="B763" s="310"/>
    </row>
    <row r="764" spans="1:2">
      <c r="A764" s="311"/>
      <c r="B764" s="310"/>
    </row>
    <row r="765" spans="1:2">
      <c r="A765" s="311"/>
      <c r="B765" s="310"/>
    </row>
    <row r="766" spans="1:2">
      <c r="A766" s="311"/>
      <c r="B766" s="310"/>
    </row>
    <row r="767" spans="1:2">
      <c r="A767" s="311"/>
      <c r="B767" s="310"/>
    </row>
    <row r="768" spans="1:2">
      <c r="A768" s="311"/>
      <c r="B768" s="310"/>
    </row>
    <row r="769" spans="1:2">
      <c r="A769" s="311"/>
      <c r="B769" s="310"/>
    </row>
    <row r="770" spans="1:2">
      <c r="A770" s="311"/>
      <c r="B770" s="310"/>
    </row>
    <row r="771" spans="1:2">
      <c r="A771" s="311"/>
      <c r="B771" s="310"/>
    </row>
    <row r="772" spans="1:2">
      <c r="A772" s="311"/>
      <c r="B772" s="310"/>
    </row>
    <row r="773" spans="1:2">
      <c r="A773" s="311"/>
      <c r="B773" s="310"/>
    </row>
    <row r="774" spans="1:2">
      <c r="A774" s="311"/>
      <c r="B774" s="310"/>
    </row>
    <row r="775" spans="1:2">
      <c r="A775" s="311"/>
      <c r="B775" s="310"/>
    </row>
    <row r="776" spans="1:2">
      <c r="A776" s="311"/>
      <c r="B776" s="310"/>
    </row>
    <row r="777" spans="1:2">
      <c r="A777" s="311"/>
      <c r="B777" s="310"/>
    </row>
    <row r="778" spans="1:2">
      <c r="A778" s="311"/>
      <c r="B778" s="310"/>
    </row>
    <row r="779" spans="1:2">
      <c r="A779" s="311"/>
      <c r="B779" s="310"/>
    </row>
    <row r="780" spans="1:2">
      <c r="A780" s="311"/>
      <c r="B780" s="310"/>
    </row>
    <row r="781" spans="1:2">
      <c r="A781" s="311"/>
      <c r="B781" s="310"/>
    </row>
    <row r="782" spans="1:2">
      <c r="A782" s="311"/>
      <c r="B782" s="310"/>
    </row>
    <row r="783" spans="1:2">
      <c r="A783" s="311"/>
      <c r="B783" s="310"/>
    </row>
    <row r="784" spans="1:2">
      <c r="A784" s="311"/>
      <c r="B784" s="310"/>
    </row>
    <row r="785" spans="1:2">
      <c r="A785" s="311"/>
      <c r="B785" s="310"/>
    </row>
    <row r="786" spans="1:2">
      <c r="A786" s="311"/>
      <c r="B786" s="310"/>
    </row>
    <row r="787" spans="1:2">
      <c r="A787" s="311"/>
      <c r="B787" s="310"/>
    </row>
    <row r="788" spans="1:2">
      <c r="A788" s="311"/>
      <c r="B788" s="310"/>
    </row>
    <row r="789" spans="1:2">
      <c r="A789" s="311"/>
      <c r="B789" s="310"/>
    </row>
    <row r="790" spans="1:2">
      <c r="A790" s="311"/>
      <c r="B790" s="310"/>
    </row>
    <row r="791" spans="1:2">
      <c r="A791" s="311"/>
      <c r="B791" s="310"/>
    </row>
    <row r="792" spans="1:2">
      <c r="A792" s="311"/>
      <c r="B792" s="310"/>
    </row>
    <row r="793" spans="1:2">
      <c r="A793" s="311"/>
      <c r="B793" s="310"/>
    </row>
    <row r="794" spans="1:2">
      <c r="A794" s="311"/>
      <c r="B794" s="310"/>
    </row>
    <row r="795" spans="1:2">
      <c r="A795" s="311"/>
      <c r="B795" s="310"/>
    </row>
    <row r="796" spans="1:2">
      <c r="A796" s="311"/>
      <c r="B796" s="310"/>
    </row>
    <row r="797" spans="1:2">
      <c r="A797" s="311"/>
      <c r="B797" s="310"/>
    </row>
    <row r="798" spans="1:2">
      <c r="A798" s="311"/>
      <c r="B798" s="310"/>
    </row>
    <row r="799" spans="1:2">
      <c r="A799" s="311"/>
      <c r="B799" s="310"/>
    </row>
    <row r="800" spans="1:2">
      <c r="A800" s="311"/>
      <c r="B800" s="310"/>
    </row>
    <row r="801" spans="1:2">
      <c r="A801" s="311"/>
      <c r="B801" s="310"/>
    </row>
    <row r="802" spans="1:2">
      <c r="A802" s="311"/>
      <c r="B802" s="310"/>
    </row>
    <row r="803" spans="1:2">
      <c r="A803" s="311"/>
      <c r="B803" s="310"/>
    </row>
    <row r="804" spans="1:2">
      <c r="A804" s="311"/>
      <c r="B804" s="310"/>
    </row>
    <row r="805" spans="1:2">
      <c r="A805" s="311"/>
      <c r="B805" s="310"/>
    </row>
    <row r="806" spans="1:2">
      <c r="A806" s="311"/>
      <c r="B806" s="310"/>
    </row>
    <row r="807" spans="1:2">
      <c r="A807" s="311"/>
      <c r="B807" s="310"/>
    </row>
    <row r="808" spans="1:2">
      <c r="A808" s="311"/>
      <c r="B808" s="310"/>
    </row>
    <row r="809" spans="1:2">
      <c r="A809" s="311"/>
      <c r="B809" s="310"/>
    </row>
    <row r="810" spans="1:2">
      <c r="A810" s="311"/>
      <c r="B810" s="310"/>
    </row>
    <row r="811" spans="1:2">
      <c r="A811" s="311"/>
      <c r="B811" s="310"/>
    </row>
    <row r="812" spans="1:2">
      <c r="A812" s="311"/>
      <c r="B812" s="310"/>
    </row>
    <row r="813" spans="1:2">
      <c r="A813" s="311"/>
      <c r="B813" s="310"/>
    </row>
    <row r="814" spans="1:2">
      <c r="A814" s="311"/>
      <c r="B814" s="310"/>
    </row>
    <row r="815" spans="1:2">
      <c r="A815" s="311"/>
      <c r="B815" s="310"/>
    </row>
    <row r="816" spans="1:2">
      <c r="A816" s="311"/>
      <c r="B816" s="310"/>
    </row>
    <row r="817" spans="1:2">
      <c r="A817" s="311"/>
      <c r="B817" s="310"/>
    </row>
    <row r="818" spans="1:2">
      <c r="A818" s="311"/>
      <c r="B818" s="310"/>
    </row>
    <row r="819" spans="1:2">
      <c r="A819" s="311"/>
      <c r="B819" s="310"/>
    </row>
    <row r="820" spans="1:2">
      <c r="A820" s="311"/>
      <c r="B820" s="310"/>
    </row>
    <row r="821" spans="1:2">
      <c r="A821" s="311"/>
      <c r="B821" s="310"/>
    </row>
    <row r="822" spans="1:2">
      <c r="A822" s="311"/>
      <c r="B822" s="310"/>
    </row>
    <row r="823" spans="1:2">
      <c r="A823" s="311"/>
      <c r="B823" s="310"/>
    </row>
    <row r="824" spans="1:2">
      <c r="A824" s="311"/>
      <c r="B824" s="310"/>
    </row>
    <row r="825" spans="1:2">
      <c r="A825" s="311"/>
      <c r="B825" s="310"/>
    </row>
    <row r="826" spans="1:2">
      <c r="A826" s="311"/>
      <c r="B826" s="310"/>
    </row>
    <row r="827" spans="1:2">
      <c r="A827" s="311"/>
      <c r="B827" s="310"/>
    </row>
    <row r="828" spans="1:2">
      <c r="A828" s="311"/>
      <c r="B828" s="310"/>
    </row>
    <row r="829" spans="1:2">
      <c r="A829" s="311"/>
      <c r="B829" s="310"/>
    </row>
    <row r="830" spans="1:2">
      <c r="A830" s="311"/>
      <c r="B830" s="310"/>
    </row>
    <row r="831" spans="1:2">
      <c r="A831" s="311"/>
      <c r="B831" s="310"/>
    </row>
    <row r="832" spans="1:2">
      <c r="A832" s="311"/>
      <c r="B832" s="310"/>
    </row>
    <row r="833" spans="1:2">
      <c r="A833" s="311"/>
      <c r="B833" s="310"/>
    </row>
    <row r="834" spans="1:2">
      <c r="A834" s="311"/>
      <c r="B834" s="310"/>
    </row>
    <row r="835" spans="1:2">
      <c r="A835" s="311"/>
      <c r="B835" s="310"/>
    </row>
    <row r="836" spans="1:2">
      <c r="A836" s="311"/>
      <c r="B836" s="310"/>
    </row>
    <row r="837" spans="1:2">
      <c r="A837" s="311"/>
      <c r="B837" s="310"/>
    </row>
    <row r="838" spans="1:2">
      <c r="A838" s="311"/>
      <c r="B838" s="310"/>
    </row>
    <row r="839" spans="1:2">
      <c r="A839" s="311"/>
      <c r="B839" s="310"/>
    </row>
    <row r="840" spans="1:2">
      <c r="A840" s="311"/>
      <c r="B840" s="310"/>
    </row>
    <row r="841" spans="1:2">
      <c r="A841" s="311"/>
      <c r="B841" s="310"/>
    </row>
    <row r="842" spans="1:2">
      <c r="A842" s="311"/>
      <c r="B842" s="310"/>
    </row>
    <row r="843" spans="1:2">
      <c r="A843" s="311"/>
      <c r="B843" s="310"/>
    </row>
    <row r="844" spans="1:2">
      <c r="A844" s="311"/>
      <c r="B844" s="310"/>
    </row>
    <row r="845" spans="1:2">
      <c r="A845" s="311"/>
      <c r="B845" s="310"/>
    </row>
    <row r="846" spans="1:2">
      <c r="A846" s="311"/>
      <c r="B846" s="310"/>
    </row>
    <row r="847" spans="1:2">
      <c r="A847" s="311"/>
      <c r="B847" s="310"/>
    </row>
    <row r="848" spans="1:2">
      <c r="A848" s="311"/>
      <c r="B848" s="310"/>
    </row>
    <row r="849" spans="1:2">
      <c r="A849" s="311"/>
      <c r="B849" s="310"/>
    </row>
    <row r="850" spans="1:2">
      <c r="A850" s="311"/>
      <c r="B850" s="310"/>
    </row>
    <row r="851" spans="1:2">
      <c r="A851" s="311"/>
      <c r="B851" s="310"/>
    </row>
    <row r="852" spans="1:2">
      <c r="A852" s="311"/>
      <c r="B852" s="310"/>
    </row>
    <row r="853" spans="1:2">
      <c r="A853" s="311"/>
      <c r="B853" s="310"/>
    </row>
    <row r="854" spans="1:2">
      <c r="A854" s="311"/>
      <c r="B854" s="310"/>
    </row>
    <row r="855" spans="1:2">
      <c r="A855" s="311"/>
      <c r="B855" s="310"/>
    </row>
    <row r="856" spans="1:2">
      <c r="A856" s="311"/>
      <c r="B856" s="310"/>
    </row>
    <row r="857" spans="1:2">
      <c r="A857" s="311"/>
      <c r="B857" s="310"/>
    </row>
    <row r="858" spans="1:2">
      <c r="A858" s="311"/>
      <c r="B858" s="310"/>
    </row>
    <row r="859" spans="1:2">
      <c r="A859" s="311"/>
      <c r="B859" s="310"/>
    </row>
    <row r="860" spans="1:2">
      <c r="A860" s="311"/>
      <c r="B860" s="310"/>
    </row>
    <row r="861" spans="1:2">
      <c r="A861" s="311"/>
      <c r="B861" s="310"/>
    </row>
    <row r="862" spans="1:2">
      <c r="A862" s="311"/>
      <c r="B862" s="310"/>
    </row>
    <row r="863" spans="1:2">
      <c r="A863" s="311"/>
      <c r="B863" s="310"/>
    </row>
    <row r="864" spans="1:2">
      <c r="A864" s="311"/>
      <c r="B864" s="310"/>
    </row>
    <row r="865" spans="1:2">
      <c r="A865" s="307"/>
      <c r="B865" s="310"/>
    </row>
    <row r="866" spans="1:2">
      <c r="A866" s="311"/>
      <c r="B866" s="310"/>
    </row>
    <row r="867" spans="1:2">
      <c r="A867" s="311"/>
      <c r="B867" s="310"/>
    </row>
    <row r="868" spans="1:2">
      <c r="A868" s="311"/>
      <c r="B868" s="310"/>
    </row>
    <row r="869" spans="1:2">
      <c r="A869" s="311"/>
      <c r="B869" s="310"/>
    </row>
    <row r="870" spans="1:2">
      <c r="A870" s="311"/>
      <c r="B870" s="310"/>
    </row>
    <row r="871" spans="1:2">
      <c r="A871" s="311"/>
      <c r="B871" s="310"/>
    </row>
    <row r="872" spans="1:2">
      <c r="A872" s="311"/>
      <c r="B872" s="310"/>
    </row>
    <row r="873" spans="1:2">
      <c r="A873" s="311"/>
      <c r="B873" s="310"/>
    </row>
    <row r="874" spans="1:2">
      <c r="A874" s="311"/>
      <c r="B874" s="310"/>
    </row>
    <row r="875" spans="1:2">
      <c r="A875" s="311"/>
      <c r="B875" s="310"/>
    </row>
    <row r="876" spans="1:2">
      <c r="A876" s="311"/>
      <c r="B876" s="310"/>
    </row>
    <row r="877" spans="1:2">
      <c r="A877" s="311"/>
      <c r="B877" s="310"/>
    </row>
    <row r="878" spans="1:2">
      <c r="A878" s="311"/>
      <c r="B878" s="310"/>
    </row>
    <row r="879" spans="1:2">
      <c r="A879" s="311"/>
      <c r="B879" s="310"/>
    </row>
    <row r="880" spans="1:2">
      <c r="A880" s="311"/>
      <c r="B880" s="310"/>
    </row>
    <row r="881" spans="1:2">
      <c r="A881" s="311"/>
      <c r="B881" s="310"/>
    </row>
    <row r="882" spans="1:2">
      <c r="A882" s="311"/>
      <c r="B882" s="310"/>
    </row>
    <row r="883" spans="1:2">
      <c r="A883" s="311"/>
      <c r="B883" s="310"/>
    </row>
    <row r="884" spans="1:2">
      <c r="A884" s="311"/>
      <c r="B884" s="310"/>
    </row>
    <row r="885" spans="1:2">
      <c r="A885" s="311"/>
      <c r="B885" s="310"/>
    </row>
    <row r="886" spans="1:2">
      <c r="A886" s="311"/>
      <c r="B886" s="310"/>
    </row>
    <row r="887" spans="1:2">
      <c r="A887" s="311"/>
      <c r="B887" s="310"/>
    </row>
    <row r="888" spans="1:2">
      <c r="A888" s="311"/>
      <c r="B888" s="310"/>
    </row>
    <row r="889" spans="1:2">
      <c r="A889" s="311"/>
      <c r="B889" s="310"/>
    </row>
    <row r="890" spans="1:2">
      <c r="A890" s="311"/>
      <c r="B890" s="310"/>
    </row>
    <row r="891" spans="1:2">
      <c r="A891" s="311"/>
      <c r="B891" s="310"/>
    </row>
    <row r="892" spans="1:2">
      <c r="A892" s="311"/>
      <c r="B892" s="310"/>
    </row>
    <row r="893" spans="1:2">
      <c r="A893" s="311"/>
      <c r="B893" s="310"/>
    </row>
    <row r="894" spans="1:2">
      <c r="A894" s="311"/>
      <c r="B894" s="310"/>
    </row>
    <row r="895" spans="1:2">
      <c r="A895" s="311"/>
      <c r="B895" s="310"/>
    </row>
    <row r="896" spans="1:2">
      <c r="A896" s="311"/>
      <c r="B896" s="310"/>
    </row>
    <row r="897" spans="1:2">
      <c r="A897" s="311"/>
      <c r="B897" s="310"/>
    </row>
    <row r="898" spans="1:2">
      <c r="A898" s="311"/>
      <c r="B898" s="310"/>
    </row>
    <row r="899" spans="1:2">
      <c r="A899" s="311"/>
      <c r="B899" s="310"/>
    </row>
    <row r="900" spans="1:2">
      <c r="A900" s="311"/>
      <c r="B900" s="310"/>
    </row>
    <row r="901" spans="1:2">
      <c r="A901" s="311"/>
      <c r="B901" s="310"/>
    </row>
    <row r="902" spans="1:2">
      <c r="A902" s="311"/>
      <c r="B902" s="310"/>
    </row>
    <row r="903" spans="1:2">
      <c r="A903" s="311"/>
      <c r="B903" s="310"/>
    </row>
    <row r="904" spans="1:2">
      <c r="A904" s="311"/>
      <c r="B904" s="310"/>
    </row>
    <row r="905" spans="1:2">
      <c r="A905" s="311"/>
      <c r="B905" s="310"/>
    </row>
    <row r="906" spans="1:2">
      <c r="A906" s="311"/>
      <c r="B906" s="310"/>
    </row>
    <row r="907" spans="1:2">
      <c r="A907" s="311"/>
      <c r="B907" s="310"/>
    </row>
    <row r="908" spans="1:2">
      <c r="A908" s="311"/>
      <c r="B908" s="310"/>
    </row>
    <row r="909" spans="1:2">
      <c r="A909" s="311"/>
      <c r="B909" s="310"/>
    </row>
    <row r="910" spans="1:2">
      <c r="A910" s="311"/>
      <c r="B910" s="310"/>
    </row>
    <row r="911" spans="1:2">
      <c r="A911" s="311"/>
      <c r="B911" s="310"/>
    </row>
    <row r="912" spans="1:2">
      <c r="A912" s="311"/>
      <c r="B912" s="310"/>
    </row>
    <row r="913" spans="1:2">
      <c r="A913" s="311"/>
      <c r="B913" s="310"/>
    </row>
    <row r="914" spans="1:2">
      <c r="A914" s="311"/>
      <c r="B914" s="310"/>
    </row>
    <row r="915" spans="1:2">
      <c r="A915" s="311"/>
      <c r="B915" s="310"/>
    </row>
    <row r="916" spans="1:2">
      <c r="A916" s="311"/>
      <c r="B916" s="310"/>
    </row>
    <row r="917" spans="1:2">
      <c r="A917" s="311"/>
      <c r="B917" s="310"/>
    </row>
    <row r="918" spans="1:2">
      <c r="A918" s="311"/>
      <c r="B918" s="310"/>
    </row>
    <row r="919" spans="1:2">
      <c r="A919" s="311"/>
      <c r="B919" s="310"/>
    </row>
    <row r="920" spans="1:2">
      <c r="A920" s="311"/>
      <c r="B920" s="310"/>
    </row>
    <row r="921" spans="1:2">
      <c r="A921" s="311"/>
      <c r="B921" s="310"/>
    </row>
    <row r="922" spans="1:2">
      <c r="A922" s="311"/>
      <c r="B922" s="310"/>
    </row>
    <row r="923" spans="1:2">
      <c r="A923" s="311"/>
      <c r="B923" s="310"/>
    </row>
    <row r="924" spans="1:2">
      <c r="A924" s="311"/>
      <c r="B924" s="310"/>
    </row>
    <row r="925" spans="1:2">
      <c r="A925" s="311"/>
      <c r="B925" s="310"/>
    </row>
    <row r="926" spans="1:2">
      <c r="A926" s="311"/>
      <c r="B926" s="310"/>
    </row>
    <row r="927" spans="1:2">
      <c r="A927" s="311"/>
      <c r="B927" s="310"/>
    </row>
    <row r="928" spans="1:2">
      <c r="A928" s="311"/>
      <c r="B928" s="310"/>
    </row>
    <row r="929" spans="1:2">
      <c r="A929" s="311"/>
      <c r="B929" s="310"/>
    </row>
    <row r="930" spans="1:2">
      <c r="A930" s="311"/>
      <c r="B930" s="310"/>
    </row>
    <row r="931" spans="1:2">
      <c r="A931" s="311"/>
      <c r="B931" s="310"/>
    </row>
    <row r="932" spans="1:2">
      <c r="A932" s="311"/>
      <c r="B932" s="310"/>
    </row>
    <row r="933" spans="1:2">
      <c r="A933" s="311"/>
      <c r="B933" s="310"/>
    </row>
    <row r="934" spans="1:2">
      <c r="A934" s="311"/>
      <c r="B934" s="310"/>
    </row>
    <row r="935" spans="1:2">
      <c r="A935" s="311"/>
      <c r="B935" s="310"/>
    </row>
    <row r="936" spans="1:2">
      <c r="A936" s="311"/>
      <c r="B936" s="310"/>
    </row>
    <row r="937" spans="1:2">
      <c r="A937" s="311"/>
      <c r="B937" s="310"/>
    </row>
    <row r="938" spans="1:2">
      <c r="A938" s="311"/>
      <c r="B938" s="310"/>
    </row>
    <row r="939" spans="1:2">
      <c r="A939" s="311"/>
      <c r="B939" s="310"/>
    </row>
    <row r="940" spans="1:2">
      <c r="A940" s="311"/>
      <c r="B940" s="310"/>
    </row>
    <row r="941" spans="1:2">
      <c r="A941" s="311"/>
      <c r="B941" s="310"/>
    </row>
    <row r="942" spans="1:2">
      <c r="A942" s="311"/>
      <c r="B942" s="310"/>
    </row>
    <row r="943" spans="1:2">
      <c r="A943" s="311"/>
      <c r="B943" s="310"/>
    </row>
    <row r="944" spans="1:2">
      <c r="A944" s="311"/>
      <c r="B944" s="310"/>
    </row>
    <row r="945" spans="1:2">
      <c r="A945" s="311"/>
      <c r="B945" s="310"/>
    </row>
    <row r="946" spans="1:2">
      <c r="A946" s="311"/>
      <c r="B946" s="310"/>
    </row>
    <row r="947" spans="1:2">
      <c r="A947" s="311"/>
      <c r="B947" s="310"/>
    </row>
    <row r="948" spans="1:2">
      <c r="A948" s="311"/>
      <c r="B948" s="310"/>
    </row>
    <row r="949" spans="1:2">
      <c r="A949" s="311"/>
      <c r="B949" s="310"/>
    </row>
    <row r="950" spans="1:2">
      <c r="A950" s="311"/>
      <c r="B950" s="310"/>
    </row>
    <row r="951" spans="1:2">
      <c r="A951" s="311"/>
      <c r="B951" s="310"/>
    </row>
    <row r="952" spans="1:2">
      <c r="A952" s="311"/>
      <c r="B952" s="310"/>
    </row>
    <row r="953" spans="1:2">
      <c r="A953" s="311"/>
      <c r="B953" s="310"/>
    </row>
    <row r="954" spans="1:2">
      <c r="A954" s="311"/>
      <c r="B954" s="310"/>
    </row>
    <row r="955" spans="1:2">
      <c r="A955" s="311"/>
      <c r="B955" s="310"/>
    </row>
    <row r="956" spans="1:2">
      <c r="A956" s="311"/>
      <c r="B956" s="310"/>
    </row>
    <row r="957" spans="1:2">
      <c r="A957" s="311"/>
      <c r="B957" s="310"/>
    </row>
    <row r="958" spans="1:2">
      <c r="A958" s="311"/>
      <c r="B958" s="310"/>
    </row>
    <row r="959" spans="1:2">
      <c r="A959" s="311"/>
      <c r="B959" s="310"/>
    </row>
    <row r="960" spans="1:2">
      <c r="A960" s="311"/>
      <c r="B960" s="310"/>
    </row>
    <row r="961" spans="1:2">
      <c r="A961" s="311"/>
      <c r="B961" s="310"/>
    </row>
    <row r="962" spans="1:2">
      <c r="A962" s="311"/>
      <c r="B962" s="310"/>
    </row>
    <row r="963" spans="1:2">
      <c r="A963" s="311"/>
      <c r="B963" s="310"/>
    </row>
    <row r="964" spans="1:2">
      <c r="A964" s="311"/>
      <c r="B964" s="310"/>
    </row>
    <row r="965" spans="1:2">
      <c r="A965" s="311"/>
      <c r="B965" s="310"/>
    </row>
    <row r="966" spans="1:2">
      <c r="A966" s="311"/>
      <c r="B966" s="310"/>
    </row>
    <row r="967" spans="1:2">
      <c r="A967" s="311"/>
      <c r="B967" s="310"/>
    </row>
    <row r="968" spans="1:2">
      <c r="A968" s="311"/>
      <c r="B968" s="310"/>
    </row>
    <row r="969" spans="1:2">
      <c r="A969" s="311"/>
      <c r="B969" s="310"/>
    </row>
    <row r="970" spans="1:2">
      <c r="A970" s="311"/>
      <c r="B970" s="310"/>
    </row>
    <row r="971" spans="1:2">
      <c r="A971" s="311"/>
      <c r="B971" s="310"/>
    </row>
    <row r="972" spans="1:2">
      <c r="A972" s="311"/>
      <c r="B972" s="310"/>
    </row>
    <row r="973" spans="1:2">
      <c r="A973" s="311"/>
      <c r="B973" s="310"/>
    </row>
    <row r="974" spans="1:2">
      <c r="A974" s="311"/>
      <c r="B974" s="310"/>
    </row>
    <row r="975" spans="1:2">
      <c r="A975" s="311"/>
      <c r="B975" s="310"/>
    </row>
    <row r="976" spans="1:2">
      <c r="A976" s="311"/>
      <c r="B976" s="310"/>
    </row>
    <row r="977" spans="1:2">
      <c r="A977" s="311"/>
      <c r="B977" s="310"/>
    </row>
    <row r="978" spans="1:2">
      <c r="A978" s="311"/>
      <c r="B978" s="310"/>
    </row>
    <row r="979" spans="1:2">
      <c r="A979" s="311"/>
      <c r="B979" s="310"/>
    </row>
    <row r="980" spans="1:2">
      <c r="A980" s="311"/>
      <c r="B980" s="310"/>
    </row>
    <row r="981" spans="1:2">
      <c r="A981" s="311"/>
      <c r="B981" s="310"/>
    </row>
    <row r="982" spans="1:2">
      <c r="A982" s="311"/>
      <c r="B982" s="310"/>
    </row>
    <row r="983" spans="1:2">
      <c r="A983" s="311"/>
      <c r="B983" s="310"/>
    </row>
    <row r="984" spans="1:2">
      <c r="A984" s="311"/>
      <c r="B984" s="310"/>
    </row>
    <row r="985" spans="1:2">
      <c r="A985" s="311"/>
      <c r="B985" s="310"/>
    </row>
    <row r="986" spans="1:2">
      <c r="A986" s="311"/>
      <c r="B986" s="310"/>
    </row>
    <row r="987" spans="1:2">
      <c r="A987" s="311"/>
      <c r="B987" s="310"/>
    </row>
    <row r="988" spans="1:2">
      <c r="A988" s="311"/>
      <c r="B988" s="310"/>
    </row>
    <row r="989" spans="1:2">
      <c r="A989" s="311"/>
      <c r="B989" s="310"/>
    </row>
    <row r="990" spans="1:2">
      <c r="A990" s="311"/>
      <c r="B990" s="310"/>
    </row>
    <row r="991" spans="1:2">
      <c r="A991" s="311"/>
      <c r="B991" s="310"/>
    </row>
    <row r="992" spans="1:2">
      <c r="A992" s="311"/>
      <c r="B992" s="310"/>
    </row>
    <row r="993" spans="1:2">
      <c r="A993" s="311"/>
      <c r="B993" s="310"/>
    </row>
    <row r="994" spans="1:2">
      <c r="A994" s="311"/>
      <c r="B994" s="310"/>
    </row>
    <row r="995" spans="1:2">
      <c r="A995" s="311"/>
      <c r="B995" s="310"/>
    </row>
    <row r="996" spans="1:2">
      <c r="A996" s="311"/>
      <c r="B996" s="310"/>
    </row>
    <row r="997" spans="1:2">
      <c r="A997" s="311"/>
      <c r="B997" s="310"/>
    </row>
    <row r="998" spans="1:2">
      <c r="A998" s="311"/>
      <c r="B998" s="310"/>
    </row>
    <row r="999" spans="1:2">
      <c r="A999" s="311"/>
      <c r="B999" s="310"/>
    </row>
    <row r="1000" spans="1:2">
      <c r="A1000" s="311"/>
      <c r="B1000" s="310"/>
    </row>
    <row r="1001" spans="1:2">
      <c r="A1001" s="311"/>
      <c r="B1001" s="310"/>
    </row>
    <row r="1002" spans="1:2">
      <c r="A1002" s="311"/>
      <c r="B1002" s="310"/>
    </row>
    <row r="1003" spans="1:2">
      <c r="A1003" s="311"/>
      <c r="B1003" s="310"/>
    </row>
    <row r="1004" spans="1:2">
      <c r="A1004" s="311"/>
      <c r="B1004" s="310"/>
    </row>
    <row r="1005" spans="1:2">
      <c r="A1005" s="311"/>
      <c r="B1005" s="310"/>
    </row>
    <row r="1006" spans="1:2">
      <c r="A1006" s="311"/>
      <c r="B1006" s="310"/>
    </row>
    <row r="1007" spans="1:2">
      <c r="A1007" s="311"/>
      <c r="B1007" s="310"/>
    </row>
    <row r="1008" spans="1:2">
      <c r="A1008" s="311"/>
      <c r="B1008" s="310"/>
    </row>
    <row r="1009" spans="1:2">
      <c r="A1009" s="311"/>
      <c r="B1009" s="310"/>
    </row>
    <row r="1010" spans="1:2">
      <c r="A1010" s="311"/>
      <c r="B1010" s="310"/>
    </row>
    <row r="1011" spans="1:2">
      <c r="A1011" s="311"/>
      <c r="B1011" s="310"/>
    </row>
    <row r="1012" spans="1:2">
      <c r="A1012" s="311"/>
      <c r="B1012" s="310"/>
    </row>
    <row r="1013" spans="1:2">
      <c r="A1013" s="311"/>
      <c r="B1013" s="310"/>
    </row>
    <row r="1014" spans="1:2">
      <c r="A1014" s="311"/>
      <c r="B1014" s="310"/>
    </row>
    <row r="1015" spans="1:2">
      <c r="A1015" s="311"/>
      <c r="B1015" s="310"/>
    </row>
    <row r="1016" spans="1:2">
      <c r="A1016" s="311"/>
      <c r="B1016" s="310"/>
    </row>
    <row r="1017" spans="1:2">
      <c r="A1017" s="311"/>
      <c r="B1017" s="310"/>
    </row>
    <row r="1018" spans="1:2">
      <c r="A1018" s="311"/>
      <c r="B1018" s="310"/>
    </row>
    <row r="1019" spans="1:2">
      <c r="A1019" s="311"/>
      <c r="B1019" s="310"/>
    </row>
    <row r="1020" spans="1:2">
      <c r="A1020" s="311"/>
      <c r="B1020" s="310"/>
    </row>
    <row r="1021" spans="1:2">
      <c r="A1021" s="311"/>
      <c r="B1021" s="310"/>
    </row>
    <row r="1022" spans="1:2">
      <c r="A1022" s="311"/>
      <c r="B1022" s="310"/>
    </row>
    <row r="1023" spans="1:2">
      <c r="A1023" s="311"/>
      <c r="B1023" s="310"/>
    </row>
    <row r="1024" spans="1:2">
      <c r="A1024" s="311"/>
      <c r="B1024" s="310"/>
    </row>
    <row r="1025" spans="1:2">
      <c r="A1025" s="311"/>
      <c r="B1025" s="310"/>
    </row>
    <row r="1026" spans="1:2">
      <c r="A1026" s="311"/>
      <c r="B1026" s="310"/>
    </row>
    <row r="1027" spans="1:2">
      <c r="A1027" s="311"/>
      <c r="B1027" s="310"/>
    </row>
    <row r="1028" spans="1:2">
      <c r="A1028" s="311"/>
      <c r="B1028" s="310"/>
    </row>
    <row r="1029" spans="1:2">
      <c r="A1029" s="311"/>
      <c r="B1029" s="310"/>
    </row>
    <row r="1030" spans="1:2">
      <c r="A1030" s="311"/>
      <c r="B1030" s="310"/>
    </row>
    <row r="1031" spans="1:2">
      <c r="A1031" s="311"/>
      <c r="B1031" s="310"/>
    </row>
    <row r="1032" spans="1:2">
      <c r="A1032" s="311"/>
      <c r="B1032" s="310"/>
    </row>
    <row r="1033" spans="1:2">
      <c r="A1033" s="311"/>
      <c r="B1033" s="310"/>
    </row>
    <row r="1034" spans="1:2">
      <c r="A1034" s="311"/>
      <c r="B1034" s="310"/>
    </row>
    <row r="1035" spans="1:2">
      <c r="A1035" s="311"/>
      <c r="B1035" s="310"/>
    </row>
    <row r="1036" spans="1:2">
      <c r="A1036" s="311"/>
      <c r="B1036" s="310"/>
    </row>
    <row r="1037" spans="1:2">
      <c r="A1037" s="311"/>
      <c r="B1037" s="310"/>
    </row>
    <row r="1038" spans="1:2">
      <c r="A1038" s="311"/>
      <c r="B1038" s="310"/>
    </row>
    <row r="1039" spans="1:2">
      <c r="A1039" s="311"/>
      <c r="B1039" s="310"/>
    </row>
    <row r="1040" spans="1:2">
      <c r="A1040" s="311"/>
      <c r="B1040" s="310"/>
    </row>
    <row r="1041" spans="1:2">
      <c r="A1041" s="311"/>
      <c r="B1041" s="310"/>
    </row>
    <row r="1042" spans="1:2">
      <c r="A1042" s="311"/>
      <c r="B1042" s="310"/>
    </row>
    <row r="1043" spans="1:2">
      <c r="A1043" s="311"/>
      <c r="B1043" s="310"/>
    </row>
    <row r="1044" spans="1:2">
      <c r="A1044" s="311"/>
      <c r="B1044" s="310"/>
    </row>
    <row r="1045" spans="1:2">
      <c r="A1045" s="311"/>
      <c r="B1045" s="310"/>
    </row>
    <row r="1046" spans="1:2">
      <c r="A1046" s="311"/>
      <c r="B1046" s="310"/>
    </row>
    <row r="1047" spans="1:2">
      <c r="A1047" s="311"/>
      <c r="B1047" s="310"/>
    </row>
    <row r="1048" spans="1:2">
      <c r="A1048" s="311"/>
      <c r="B1048" s="310"/>
    </row>
    <row r="1049" spans="1:2">
      <c r="A1049" s="311"/>
      <c r="B1049" s="310"/>
    </row>
    <row r="1050" spans="1:2">
      <c r="A1050" s="311"/>
      <c r="B1050" s="310"/>
    </row>
    <row r="1051" spans="1:2">
      <c r="A1051" s="311"/>
      <c r="B1051" s="310"/>
    </row>
    <row r="1052" spans="1:2">
      <c r="A1052" s="311"/>
      <c r="B1052" s="310"/>
    </row>
    <row r="1053" spans="1:2">
      <c r="A1053" s="311"/>
      <c r="B1053" s="310"/>
    </row>
    <row r="1054" spans="1:2">
      <c r="A1054" s="311"/>
      <c r="B1054" s="310"/>
    </row>
    <row r="1055" spans="1:2">
      <c r="A1055" s="311"/>
      <c r="B1055" s="310"/>
    </row>
    <row r="1056" spans="1:2">
      <c r="A1056" s="311"/>
      <c r="B1056" s="310"/>
    </row>
    <row r="1057" spans="1:2">
      <c r="A1057" s="311"/>
      <c r="B1057" s="310"/>
    </row>
    <row r="1058" spans="1:2">
      <c r="A1058" s="311"/>
      <c r="B1058" s="310"/>
    </row>
    <row r="1059" spans="1:2">
      <c r="A1059" s="311"/>
      <c r="B1059" s="310"/>
    </row>
    <row r="1060" spans="1:2">
      <c r="A1060" s="311"/>
      <c r="B1060" s="310"/>
    </row>
    <row r="1061" spans="1:2">
      <c r="A1061" s="311"/>
      <c r="B1061" s="310"/>
    </row>
    <row r="1062" spans="1:2">
      <c r="A1062" s="311"/>
      <c r="B1062" s="310"/>
    </row>
    <row r="1063" spans="1:2">
      <c r="A1063" s="311"/>
      <c r="B1063" s="310"/>
    </row>
    <row r="1064" spans="1:2">
      <c r="A1064" s="311"/>
      <c r="B1064" s="310"/>
    </row>
    <row r="1065" spans="1:2">
      <c r="A1065" s="311"/>
      <c r="B1065" s="310"/>
    </row>
    <row r="1066" spans="1:2">
      <c r="A1066" s="311"/>
      <c r="B1066" s="310"/>
    </row>
    <row r="1067" spans="1:2">
      <c r="A1067" s="311"/>
      <c r="B1067" s="310"/>
    </row>
    <row r="1068" spans="1:2">
      <c r="A1068" s="311"/>
      <c r="B1068" s="310"/>
    </row>
    <row r="1069" spans="1:2">
      <c r="A1069" s="311"/>
      <c r="B1069" s="310"/>
    </row>
    <row r="1070" spans="1:2">
      <c r="A1070" s="311"/>
      <c r="B1070" s="310"/>
    </row>
    <row r="1071" spans="1:2">
      <c r="A1071" s="313"/>
      <c r="B1071" s="310"/>
    </row>
    <row r="1072" spans="1:2">
      <c r="A1072" s="313"/>
      <c r="B1072" s="3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59"/>
  <sheetViews>
    <sheetView topLeftCell="B1" workbookViewId="0">
      <selection activeCell="H2" sqref="H2"/>
    </sheetView>
  </sheetViews>
  <sheetFormatPr defaultColWidth="11.42578125" defaultRowHeight="17.25" customHeight="1"/>
  <cols>
    <col min="1" max="1" width="60" bestFit="1" customWidth="1"/>
    <col min="2" max="2" width="3.5703125" bestFit="1" customWidth="1"/>
    <col min="3" max="3" width="54.140625" bestFit="1" customWidth="1"/>
    <col min="4" max="4" width="12" customWidth="1"/>
    <col min="5" max="5" width="23.5703125" customWidth="1"/>
    <col min="6" max="7" width="8.28515625" customWidth="1"/>
    <col min="8" max="8" width="177.7109375" bestFit="1" customWidth="1"/>
    <col min="9" max="10" width="8.28515625" customWidth="1"/>
    <col min="11" max="11" width="31.42578125" customWidth="1"/>
    <col min="12" max="12" width="38" customWidth="1"/>
    <col min="13" max="13" width="72.42578125" customWidth="1"/>
    <col min="14" max="14" width="23.85546875" customWidth="1"/>
    <col min="16" max="16" width="17.7109375" bestFit="1" customWidth="1"/>
  </cols>
  <sheetData>
    <row r="1" spans="1:45" ht="17.25" customHeight="1">
      <c r="A1" s="43" t="s">
        <v>7074</v>
      </c>
      <c r="B1" s="44" t="s">
        <v>7075</v>
      </c>
      <c r="C1" s="45" t="s">
        <v>7076</v>
      </c>
      <c r="D1" s="75"/>
      <c r="E1" s="46" t="s">
        <v>7077</v>
      </c>
      <c r="G1" t="s">
        <v>7078</v>
      </c>
      <c r="H1" t="s">
        <v>7079</v>
      </c>
      <c r="K1" s="78" t="s">
        <v>7080</v>
      </c>
      <c r="L1" s="79" t="s">
        <v>7081</v>
      </c>
      <c r="M1" s="79" t="s">
        <v>7082</v>
      </c>
      <c r="N1" s="79"/>
      <c r="O1" s="80" t="s">
        <v>7083</v>
      </c>
      <c r="P1" t="s">
        <v>7084</v>
      </c>
      <c r="Q1" t="s">
        <v>364</v>
      </c>
      <c r="R1">
        <v>1</v>
      </c>
      <c r="S1" t="s">
        <v>7085</v>
      </c>
    </row>
    <row r="2" spans="1:45" ht="17.25" customHeight="1">
      <c r="A2" s="25" t="s">
        <v>7086</v>
      </c>
      <c r="B2" s="26">
        <v>1</v>
      </c>
      <c r="C2" s="27" t="s">
        <v>2459</v>
      </c>
      <c r="D2" s="27">
        <v>1</v>
      </c>
      <c r="E2" s="28" t="s">
        <v>7087</v>
      </c>
      <c r="G2">
        <v>2045</v>
      </c>
      <c r="H2" t="s">
        <v>2460</v>
      </c>
      <c r="J2">
        <v>1</v>
      </c>
      <c r="K2" s="82" t="s">
        <v>1964</v>
      </c>
      <c r="L2" s="82" t="s">
        <v>2027</v>
      </c>
      <c r="M2" s="82" t="s">
        <v>119</v>
      </c>
      <c r="N2" s="82"/>
      <c r="O2" s="81" t="s">
        <v>1856</v>
      </c>
      <c r="P2" t="s">
        <v>124</v>
      </c>
      <c r="Q2" t="s">
        <v>1849</v>
      </c>
      <c r="R2">
        <v>2</v>
      </c>
      <c r="S2" t="s">
        <v>125</v>
      </c>
    </row>
    <row r="3" spans="1:45" ht="17.25" customHeight="1">
      <c r="A3" s="25" t="s">
        <v>7086</v>
      </c>
      <c r="B3" s="26">
        <v>2</v>
      </c>
      <c r="C3" s="27" t="s">
        <v>7088</v>
      </c>
      <c r="D3" s="27">
        <v>1</v>
      </c>
      <c r="E3" s="28" t="s">
        <v>7087</v>
      </c>
      <c r="G3">
        <v>2049</v>
      </c>
      <c r="H3" t="s">
        <v>2549</v>
      </c>
      <c r="J3">
        <v>2</v>
      </c>
      <c r="K3" s="82" t="s">
        <v>7089</v>
      </c>
      <c r="L3" s="82" t="s">
        <v>118</v>
      </c>
      <c r="M3" s="82" t="s">
        <v>2064</v>
      </c>
      <c r="N3" s="82"/>
      <c r="O3" s="81" t="s">
        <v>131</v>
      </c>
      <c r="P3" t="s">
        <v>1850</v>
      </c>
      <c r="Q3" t="s">
        <v>7090</v>
      </c>
      <c r="R3">
        <v>3</v>
      </c>
      <c r="AL3" t="s">
        <v>7091</v>
      </c>
      <c r="AQ3" t="s">
        <v>7092</v>
      </c>
      <c r="AS3" t="s">
        <v>7093</v>
      </c>
    </row>
    <row r="4" spans="1:45" ht="17.25" customHeight="1">
      <c r="A4" s="25" t="s">
        <v>7086</v>
      </c>
      <c r="B4" s="26">
        <v>3</v>
      </c>
      <c r="C4" s="27" t="s">
        <v>7094</v>
      </c>
      <c r="D4" s="27">
        <v>1</v>
      </c>
      <c r="E4" s="28" t="s">
        <v>7087</v>
      </c>
      <c r="G4">
        <v>2072</v>
      </c>
      <c r="H4" t="s">
        <v>2234</v>
      </c>
      <c r="J4">
        <v>3</v>
      </c>
      <c r="K4" s="82" t="s">
        <v>2026</v>
      </c>
      <c r="L4" s="82" t="s">
        <v>1882</v>
      </c>
      <c r="M4" s="82" t="s">
        <v>1846</v>
      </c>
      <c r="N4" s="82"/>
      <c r="O4" s="81" t="s">
        <v>7095</v>
      </c>
      <c r="P4" t="s">
        <v>3998</v>
      </c>
      <c r="Q4" t="s">
        <v>7096</v>
      </c>
    </row>
    <row r="5" spans="1:45" ht="17.25" customHeight="1">
      <c r="A5" s="25" t="s">
        <v>7086</v>
      </c>
      <c r="B5" s="26">
        <v>4</v>
      </c>
      <c r="C5" s="27" t="s">
        <v>7097</v>
      </c>
      <c r="D5" s="27">
        <v>1</v>
      </c>
      <c r="E5" s="28" t="s">
        <v>7087</v>
      </c>
      <c r="G5">
        <v>2094</v>
      </c>
      <c r="H5" t="s">
        <v>2224</v>
      </c>
      <c r="J5">
        <v>4</v>
      </c>
      <c r="K5" s="82" t="s">
        <v>1987</v>
      </c>
      <c r="L5" s="82" t="s">
        <v>1865</v>
      </c>
      <c r="M5" s="82" t="s">
        <v>5384</v>
      </c>
      <c r="N5" s="82"/>
      <c r="O5" s="83"/>
      <c r="P5" t="s">
        <v>2031</v>
      </c>
      <c r="Q5" t="s">
        <v>7098</v>
      </c>
    </row>
    <row r="6" spans="1:45" ht="17.25" customHeight="1">
      <c r="A6" s="25" t="s">
        <v>7086</v>
      </c>
      <c r="B6" s="26">
        <v>5</v>
      </c>
      <c r="C6" s="27" t="s">
        <v>7099</v>
      </c>
      <c r="D6" s="27">
        <v>1</v>
      </c>
      <c r="E6" s="28" t="s">
        <v>7087</v>
      </c>
      <c r="G6">
        <v>2101</v>
      </c>
      <c r="H6" t="s">
        <v>2352</v>
      </c>
      <c r="J6">
        <v>5</v>
      </c>
      <c r="K6" s="82" t="s">
        <v>117</v>
      </c>
      <c r="L6" s="82" t="s">
        <v>1939</v>
      </c>
      <c r="M6" s="82" t="s">
        <v>7100</v>
      </c>
      <c r="N6" s="82"/>
      <c r="O6" s="84"/>
      <c r="P6" t="s">
        <v>4918</v>
      </c>
    </row>
    <row r="7" spans="1:45" ht="17.25" customHeight="1">
      <c r="A7" s="25" t="s">
        <v>7086</v>
      </c>
      <c r="B7" s="26">
        <v>6</v>
      </c>
      <c r="C7" s="27" t="s">
        <v>2223</v>
      </c>
      <c r="D7" s="27">
        <v>1</v>
      </c>
      <c r="E7" s="28" t="s">
        <v>7087</v>
      </c>
      <c r="G7">
        <v>2113</v>
      </c>
      <c r="H7" t="s">
        <v>2567</v>
      </c>
      <c r="J7">
        <v>6</v>
      </c>
      <c r="K7" s="82" t="s">
        <v>1881</v>
      </c>
      <c r="L7" s="82" t="s">
        <v>7101</v>
      </c>
      <c r="M7" s="82" t="s">
        <v>7102</v>
      </c>
      <c r="N7" s="82"/>
      <c r="O7" s="84"/>
      <c r="P7" s="84"/>
    </row>
    <row r="8" spans="1:45" ht="17.25" customHeight="1">
      <c r="A8" s="25" t="s">
        <v>7086</v>
      </c>
      <c r="B8" s="26">
        <v>7</v>
      </c>
      <c r="C8" s="27" t="s">
        <v>2637</v>
      </c>
      <c r="D8" s="27">
        <v>1</v>
      </c>
      <c r="E8" s="28" t="s">
        <v>7087</v>
      </c>
      <c r="G8">
        <v>2116</v>
      </c>
      <c r="H8" t="s">
        <v>7103</v>
      </c>
      <c r="J8">
        <v>7</v>
      </c>
      <c r="K8" s="82" t="s">
        <v>2541</v>
      </c>
      <c r="L8" s="82" t="s">
        <v>7104</v>
      </c>
      <c r="M8" s="82" t="s">
        <v>7105</v>
      </c>
      <c r="N8" s="82"/>
      <c r="O8" s="84"/>
      <c r="P8" s="84"/>
    </row>
    <row r="9" spans="1:45" ht="17.25" customHeight="1">
      <c r="A9" s="25" t="s">
        <v>7086</v>
      </c>
      <c r="B9" s="26">
        <v>8</v>
      </c>
      <c r="C9" s="27" t="s">
        <v>7106</v>
      </c>
      <c r="D9" s="27">
        <v>1</v>
      </c>
      <c r="E9" s="28" t="s">
        <v>7087</v>
      </c>
      <c r="G9">
        <v>2126</v>
      </c>
      <c r="H9" t="s">
        <v>7107</v>
      </c>
      <c r="J9">
        <v>8</v>
      </c>
      <c r="K9" s="82" t="s">
        <v>7108</v>
      </c>
      <c r="L9" s="82"/>
      <c r="M9" s="82" t="s">
        <v>2078</v>
      </c>
      <c r="N9" s="82"/>
      <c r="O9" s="84"/>
      <c r="P9" s="84"/>
    </row>
    <row r="10" spans="1:45" ht="17.25" customHeight="1">
      <c r="A10" s="25" t="s">
        <v>7086</v>
      </c>
      <c r="B10" s="26">
        <v>9</v>
      </c>
      <c r="C10" s="27" t="s">
        <v>7109</v>
      </c>
      <c r="D10" s="27">
        <v>1</v>
      </c>
      <c r="E10" s="28" t="s">
        <v>7087</v>
      </c>
      <c r="G10">
        <v>2139</v>
      </c>
      <c r="H10" t="s">
        <v>2638</v>
      </c>
      <c r="J10">
        <v>9</v>
      </c>
      <c r="K10" s="82" t="s">
        <v>1845</v>
      </c>
      <c r="L10" s="82"/>
      <c r="M10" s="82" t="s">
        <v>2013</v>
      </c>
      <c r="N10" s="82"/>
      <c r="O10" s="84"/>
      <c r="P10" s="84"/>
    </row>
    <row r="11" spans="1:45" ht="17.25" customHeight="1">
      <c r="A11" s="25" t="s">
        <v>7086</v>
      </c>
      <c r="B11" s="26">
        <v>10</v>
      </c>
      <c r="C11" s="27" t="s">
        <v>7110</v>
      </c>
      <c r="D11" s="27">
        <v>1</v>
      </c>
      <c r="E11" s="28" t="s">
        <v>7087</v>
      </c>
      <c r="G11">
        <v>2142</v>
      </c>
      <c r="H11" t="s">
        <v>2214</v>
      </c>
      <c r="J11">
        <v>10</v>
      </c>
      <c r="K11" s="82" t="s">
        <v>1927</v>
      </c>
      <c r="L11" s="82"/>
      <c r="M11" s="82" t="s">
        <v>7111</v>
      </c>
      <c r="N11" s="82"/>
      <c r="O11" s="84"/>
      <c r="P11" s="84"/>
    </row>
    <row r="12" spans="1:45" ht="17.25" customHeight="1">
      <c r="A12" s="25" t="s">
        <v>7086</v>
      </c>
      <c r="B12" s="26">
        <v>11</v>
      </c>
      <c r="C12" s="27" t="s">
        <v>7112</v>
      </c>
      <c r="D12" s="27">
        <v>1</v>
      </c>
      <c r="E12" s="28" t="s">
        <v>7087</v>
      </c>
      <c r="G12">
        <v>2147</v>
      </c>
      <c r="H12" t="s">
        <v>7113</v>
      </c>
      <c r="J12">
        <v>11</v>
      </c>
      <c r="K12" s="82" t="s">
        <v>1864</v>
      </c>
      <c r="L12" s="82"/>
      <c r="M12" s="82" t="s">
        <v>1866</v>
      </c>
      <c r="N12" s="82"/>
      <c r="O12" s="84"/>
      <c r="P12" s="84"/>
    </row>
    <row r="13" spans="1:45" ht="17.25" customHeight="1">
      <c r="A13" s="25" t="s">
        <v>7086</v>
      </c>
      <c r="B13" s="26">
        <v>12</v>
      </c>
      <c r="C13" s="27" t="s">
        <v>7114</v>
      </c>
      <c r="D13" s="27">
        <v>1</v>
      </c>
      <c r="E13" s="28" t="s">
        <v>7087</v>
      </c>
      <c r="G13">
        <v>2148</v>
      </c>
      <c r="H13" t="s">
        <v>7115</v>
      </c>
      <c r="J13">
        <v>12</v>
      </c>
      <c r="K13" s="82" t="s">
        <v>7116</v>
      </c>
      <c r="L13" s="82"/>
      <c r="M13" s="82" t="s">
        <v>1883</v>
      </c>
      <c r="N13" s="82"/>
      <c r="O13" s="84"/>
      <c r="P13" s="84"/>
    </row>
    <row r="14" spans="1:45" ht="17.25" customHeight="1">
      <c r="A14" s="25" t="s">
        <v>7086</v>
      </c>
      <c r="B14" s="26">
        <v>13</v>
      </c>
      <c r="C14" s="27" t="s">
        <v>7117</v>
      </c>
      <c r="D14" s="27">
        <v>1</v>
      </c>
      <c r="E14" s="28" t="s">
        <v>7087</v>
      </c>
      <c r="G14">
        <v>2152</v>
      </c>
      <c r="H14" t="s">
        <v>7118</v>
      </c>
      <c r="J14">
        <v>13</v>
      </c>
      <c r="K14" s="82" t="s">
        <v>7119</v>
      </c>
      <c r="L14" s="82"/>
      <c r="M14" s="82"/>
      <c r="N14" s="82"/>
      <c r="O14" s="84"/>
      <c r="P14" s="84"/>
    </row>
    <row r="15" spans="1:45" ht="17.25" customHeight="1">
      <c r="A15" s="25" t="s">
        <v>7086</v>
      </c>
      <c r="B15" s="26">
        <v>14</v>
      </c>
      <c r="C15" s="27" t="s">
        <v>7120</v>
      </c>
      <c r="D15" s="27">
        <v>1</v>
      </c>
      <c r="E15" s="28" t="s">
        <v>7087</v>
      </c>
      <c r="G15">
        <v>2154</v>
      </c>
      <c r="H15" t="s">
        <v>2311</v>
      </c>
      <c r="J15">
        <v>14</v>
      </c>
      <c r="K15" s="82" t="s">
        <v>7121</v>
      </c>
      <c r="L15" s="82"/>
      <c r="M15" s="82"/>
      <c r="N15" s="82"/>
      <c r="O15" s="84"/>
      <c r="P15" s="84"/>
    </row>
    <row r="16" spans="1:45" ht="17.25" customHeight="1">
      <c r="A16" s="25" t="s">
        <v>7086</v>
      </c>
      <c r="B16" s="26">
        <v>15</v>
      </c>
      <c r="C16" s="27" t="s">
        <v>7122</v>
      </c>
      <c r="D16" s="27">
        <v>1</v>
      </c>
      <c r="E16" s="28" t="s">
        <v>7087</v>
      </c>
      <c r="G16">
        <v>2158</v>
      </c>
      <c r="H16" t="s">
        <v>7123</v>
      </c>
      <c r="J16">
        <v>15</v>
      </c>
      <c r="K16" s="82" t="s">
        <v>2098</v>
      </c>
      <c r="L16" s="82"/>
      <c r="M16" s="82"/>
      <c r="N16" s="82"/>
      <c r="O16" s="84"/>
      <c r="P16" s="84"/>
    </row>
    <row r="17" spans="1:16" ht="17.25" customHeight="1">
      <c r="A17" s="25" t="s">
        <v>7086</v>
      </c>
      <c r="B17" s="26">
        <v>16</v>
      </c>
      <c r="C17" s="27" t="s">
        <v>7124</v>
      </c>
      <c r="D17" s="27">
        <v>1</v>
      </c>
      <c r="E17" s="28" t="s">
        <v>7087</v>
      </c>
      <c r="G17">
        <v>2160</v>
      </c>
      <c r="H17" t="s">
        <v>2322</v>
      </c>
      <c r="J17">
        <v>16</v>
      </c>
      <c r="K17" s="82" t="s">
        <v>2063</v>
      </c>
      <c r="L17" s="82"/>
      <c r="M17" s="82"/>
      <c r="N17" s="82"/>
      <c r="O17" s="84"/>
      <c r="P17" s="84"/>
    </row>
    <row r="18" spans="1:16" ht="17.25" customHeight="1">
      <c r="A18" s="25" t="s">
        <v>7086</v>
      </c>
      <c r="B18" s="26">
        <v>17</v>
      </c>
      <c r="C18" s="27" t="s">
        <v>2321</v>
      </c>
      <c r="D18" s="27">
        <v>1</v>
      </c>
      <c r="E18" s="28" t="s">
        <v>7087</v>
      </c>
      <c r="G18">
        <v>2162</v>
      </c>
      <c r="H18" t="s">
        <v>2511</v>
      </c>
      <c r="J18">
        <v>17</v>
      </c>
      <c r="K18" s="82" t="s">
        <v>2994</v>
      </c>
      <c r="L18" s="82"/>
      <c r="M18" s="82"/>
      <c r="N18" s="82"/>
      <c r="O18" s="84"/>
      <c r="P18" s="84"/>
    </row>
    <row r="19" spans="1:16" ht="17.25" customHeight="1">
      <c r="A19" s="25" t="s">
        <v>7086</v>
      </c>
      <c r="B19" s="26">
        <v>18</v>
      </c>
      <c r="C19" s="27" t="s">
        <v>7125</v>
      </c>
      <c r="D19" s="27">
        <v>1</v>
      </c>
      <c r="E19" s="28" t="s">
        <v>7087</v>
      </c>
      <c r="G19">
        <v>2164</v>
      </c>
      <c r="H19" t="s">
        <v>2426</v>
      </c>
      <c r="J19">
        <v>18</v>
      </c>
      <c r="K19" s="82" t="s">
        <v>7126</v>
      </c>
      <c r="L19" s="82"/>
      <c r="M19" s="82"/>
      <c r="N19" s="82"/>
      <c r="O19" s="84"/>
      <c r="P19" s="84"/>
    </row>
    <row r="20" spans="1:16" ht="17.25" customHeight="1">
      <c r="A20" s="25" t="s">
        <v>7086</v>
      </c>
      <c r="B20" s="26">
        <v>19</v>
      </c>
      <c r="C20" s="27" t="s">
        <v>7127</v>
      </c>
      <c r="D20" s="27">
        <v>1</v>
      </c>
      <c r="E20" s="28" t="s">
        <v>7087</v>
      </c>
      <c r="G20">
        <v>2169</v>
      </c>
      <c r="H20" t="s">
        <v>7128</v>
      </c>
      <c r="J20">
        <v>19</v>
      </c>
      <c r="K20" s="82" t="s">
        <v>7129</v>
      </c>
      <c r="L20" s="82"/>
      <c r="M20" s="87"/>
      <c r="N20" s="82"/>
      <c r="O20" s="84"/>
      <c r="P20" s="84"/>
    </row>
    <row r="21" spans="1:16" ht="17.25" customHeight="1">
      <c r="A21" s="25" t="s">
        <v>7086</v>
      </c>
      <c r="B21" s="26">
        <v>20</v>
      </c>
      <c r="C21" s="27" t="s">
        <v>7130</v>
      </c>
      <c r="D21" s="27">
        <v>1</v>
      </c>
      <c r="E21" s="28" t="s">
        <v>7087</v>
      </c>
      <c r="G21">
        <v>2172</v>
      </c>
      <c r="H21" t="s">
        <v>2652</v>
      </c>
      <c r="J21" s="86">
        <v>20</v>
      </c>
      <c r="K21" s="82" t="s">
        <v>7131</v>
      </c>
      <c r="L21" s="82"/>
      <c r="M21" s="87"/>
      <c r="N21" s="82"/>
      <c r="O21" s="86"/>
      <c r="P21" s="86"/>
    </row>
    <row r="22" spans="1:16" ht="17.25" customHeight="1">
      <c r="A22" s="25" t="s">
        <v>7086</v>
      </c>
      <c r="B22" s="26">
        <v>21</v>
      </c>
      <c r="C22" s="27" t="s">
        <v>2548</v>
      </c>
      <c r="D22" s="27">
        <v>1</v>
      </c>
      <c r="E22" s="28" t="s">
        <v>7087</v>
      </c>
      <c r="G22">
        <v>2087</v>
      </c>
      <c r="H22" s="76" t="s">
        <v>7132</v>
      </c>
      <c r="J22" s="86"/>
      <c r="K22" s="88" t="s">
        <v>7133</v>
      </c>
      <c r="L22" s="87"/>
      <c r="M22" s="87"/>
      <c r="N22" s="82"/>
      <c r="O22" s="86"/>
      <c r="P22" s="86"/>
    </row>
    <row r="23" spans="1:16" ht="17.25" customHeight="1">
      <c r="A23" s="25" t="s">
        <v>7086</v>
      </c>
      <c r="B23" s="26">
        <v>22</v>
      </c>
      <c r="C23" s="27" t="s">
        <v>7134</v>
      </c>
      <c r="D23" s="27">
        <v>1</v>
      </c>
      <c r="E23" s="28" t="s">
        <v>7087</v>
      </c>
      <c r="G23">
        <v>2125</v>
      </c>
      <c r="H23" t="s">
        <v>2677</v>
      </c>
      <c r="J23">
        <v>1</v>
      </c>
      <c r="K23" t="s">
        <v>7135</v>
      </c>
      <c r="L23" s="87"/>
      <c r="M23" s="87"/>
      <c r="N23" s="86"/>
      <c r="O23" s="86"/>
      <c r="P23" s="86"/>
    </row>
    <row r="24" spans="1:16" ht="17.25" customHeight="1">
      <c r="A24" s="25" t="s">
        <v>7086</v>
      </c>
      <c r="B24" s="26">
        <v>23</v>
      </c>
      <c r="C24" s="27" t="s">
        <v>7136</v>
      </c>
      <c r="D24" s="27">
        <v>1</v>
      </c>
      <c r="E24" s="28" t="s">
        <v>7087</v>
      </c>
      <c r="G24" t="s">
        <v>1857</v>
      </c>
      <c r="H24" t="s">
        <v>1856</v>
      </c>
      <c r="J24" s="86">
        <f>+J23+1</f>
        <v>2</v>
      </c>
      <c r="K24" t="s">
        <v>7137</v>
      </c>
      <c r="L24" s="87"/>
      <c r="M24" s="87"/>
      <c r="O24" s="86"/>
      <c r="P24" s="86"/>
    </row>
    <row r="25" spans="1:16" ht="17.25" customHeight="1">
      <c r="A25" s="25" t="s">
        <v>7086</v>
      </c>
      <c r="B25" s="26">
        <v>24</v>
      </c>
      <c r="C25" s="27" t="s">
        <v>2662</v>
      </c>
      <c r="D25" s="27">
        <v>1</v>
      </c>
      <c r="E25" s="28" t="s">
        <v>7087</v>
      </c>
      <c r="J25" s="86">
        <f t="shared" ref="J25:J38" si="0">+J24+1</f>
        <v>3</v>
      </c>
      <c r="K25" t="s">
        <v>7138</v>
      </c>
      <c r="L25" s="87"/>
      <c r="M25" s="87"/>
      <c r="N25" s="86"/>
      <c r="O25" s="86"/>
      <c r="P25" s="86"/>
    </row>
    <row r="26" spans="1:16" ht="17.25" customHeight="1">
      <c r="A26" s="25" t="s">
        <v>7086</v>
      </c>
      <c r="B26" s="26">
        <v>25</v>
      </c>
      <c r="C26" s="27" t="s">
        <v>7139</v>
      </c>
      <c r="D26" s="27">
        <v>1</v>
      </c>
      <c r="E26" s="28" t="s">
        <v>7087</v>
      </c>
      <c r="J26" s="86">
        <f t="shared" si="0"/>
        <v>4</v>
      </c>
      <c r="K26" t="s">
        <v>7140</v>
      </c>
      <c r="L26" s="87"/>
      <c r="M26" s="87"/>
      <c r="N26" s="86"/>
      <c r="O26" s="86"/>
      <c r="P26" s="86"/>
    </row>
    <row r="27" spans="1:16" ht="17.25" customHeight="1">
      <c r="A27" s="25" t="s">
        <v>7086</v>
      </c>
      <c r="B27" s="26">
        <v>26</v>
      </c>
      <c r="C27" s="27" t="s">
        <v>7141</v>
      </c>
      <c r="D27" s="27">
        <v>1</v>
      </c>
      <c r="E27" s="28" t="s">
        <v>7087</v>
      </c>
      <c r="J27" s="86">
        <f t="shared" si="0"/>
        <v>5</v>
      </c>
      <c r="K27" t="s">
        <v>7142</v>
      </c>
      <c r="L27" s="87"/>
      <c r="M27" s="87"/>
      <c r="N27" s="86"/>
      <c r="O27" s="86"/>
      <c r="P27" s="86"/>
    </row>
    <row r="28" spans="1:16" ht="17.25" customHeight="1">
      <c r="A28" s="25" t="s">
        <v>7086</v>
      </c>
      <c r="B28" s="29">
        <v>27</v>
      </c>
      <c r="C28" s="30" t="s">
        <v>7143</v>
      </c>
      <c r="D28" s="30">
        <v>2</v>
      </c>
      <c r="E28" s="31" t="s">
        <v>2624</v>
      </c>
      <c r="J28" s="86">
        <f t="shared" si="0"/>
        <v>6</v>
      </c>
      <c r="K28" t="s">
        <v>7144</v>
      </c>
      <c r="L28" s="87"/>
      <c r="M28" s="85"/>
      <c r="N28" s="86"/>
      <c r="O28" s="86"/>
      <c r="P28" s="86"/>
    </row>
    <row r="29" spans="1:16" ht="17.25" customHeight="1">
      <c r="A29" s="25" t="s">
        <v>7086</v>
      </c>
      <c r="B29" s="29">
        <v>28</v>
      </c>
      <c r="C29" s="30" t="s">
        <v>7145</v>
      </c>
      <c r="D29" s="30">
        <v>2</v>
      </c>
      <c r="E29" s="31" t="s">
        <v>2624</v>
      </c>
      <c r="J29" s="86">
        <f t="shared" si="0"/>
        <v>7</v>
      </c>
      <c r="K29" t="s">
        <v>7146</v>
      </c>
      <c r="L29" s="87"/>
      <c r="M29" s="85"/>
      <c r="N29" s="86"/>
    </row>
    <row r="30" spans="1:16" ht="17.25" customHeight="1">
      <c r="A30" s="25" t="s">
        <v>7086</v>
      </c>
      <c r="B30" s="29">
        <v>29</v>
      </c>
      <c r="C30" s="30" t="s">
        <v>7147</v>
      </c>
      <c r="D30" s="30">
        <v>2</v>
      </c>
      <c r="E30" s="31" t="s">
        <v>2624</v>
      </c>
      <c r="J30" s="86">
        <f t="shared" si="0"/>
        <v>8</v>
      </c>
      <c r="K30" t="s">
        <v>7148</v>
      </c>
      <c r="L30" s="85" t="s">
        <v>7149</v>
      </c>
      <c r="N30" s="86"/>
    </row>
    <row r="31" spans="1:16" ht="17.25" customHeight="1">
      <c r="A31" s="25" t="s">
        <v>7086</v>
      </c>
      <c r="B31" s="29">
        <v>30</v>
      </c>
      <c r="C31" s="30" t="s">
        <v>2676</v>
      </c>
      <c r="D31" s="30">
        <v>2</v>
      </c>
      <c r="E31" s="31" t="s">
        <v>2624</v>
      </c>
      <c r="J31" s="86">
        <f t="shared" si="0"/>
        <v>9</v>
      </c>
      <c r="K31" t="s">
        <v>7150</v>
      </c>
      <c r="L31" s="85" t="s">
        <v>7151</v>
      </c>
      <c r="N31" s="86"/>
    </row>
    <row r="32" spans="1:16" ht="17.25" customHeight="1">
      <c r="A32" s="25" t="s">
        <v>7086</v>
      </c>
      <c r="B32" s="29">
        <v>31</v>
      </c>
      <c r="C32" s="30" t="s">
        <v>7152</v>
      </c>
      <c r="D32" s="30">
        <v>2</v>
      </c>
      <c r="E32" s="31" t="s">
        <v>2624</v>
      </c>
      <c r="J32" s="86">
        <f t="shared" si="0"/>
        <v>10</v>
      </c>
      <c r="K32" t="s">
        <v>7153</v>
      </c>
      <c r="N32" s="86"/>
    </row>
    <row r="33" spans="1:14" ht="17.25" customHeight="1">
      <c r="A33" s="25" t="s">
        <v>7086</v>
      </c>
      <c r="B33" s="29">
        <v>32</v>
      </c>
      <c r="C33" s="30" t="s">
        <v>7154</v>
      </c>
      <c r="D33" s="30">
        <v>2</v>
      </c>
      <c r="E33" s="31" t="s">
        <v>2624</v>
      </c>
      <c r="J33" s="86">
        <f t="shared" si="0"/>
        <v>11</v>
      </c>
      <c r="K33" t="s">
        <v>7155</v>
      </c>
      <c r="L33" t="s">
        <v>7156</v>
      </c>
      <c r="N33" s="86"/>
    </row>
    <row r="34" spans="1:14" ht="17.25" customHeight="1">
      <c r="A34" s="25" t="s">
        <v>7086</v>
      </c>
      <c r="B34" s="29">
        <v>33</v>
      </c>
      <c r="C34" s="30" t="s">
        <v>7157</v>
      </c>
      <c r="D34" s="30">
        <v>2</v>
      </c>
      <c r="E34" s="31" t="s">
        <v>2624</v>
      </c>
      <c r="J34" s="86">
        <f t="shared" si="0"/>
        <v>12</v>
      </c>
      <c r="K34" t="s">
        <v>7158</v>
      </c>
      <c r="L34" t="s">
        <v>7159</v>
      </c>
      <c r="N34" s="86"/>
    </row>
    <row r="35" spans="1:14" ht="17.25" customHeight="1">
      <c r="A35" s="25" t="s">
        <v>7086</v>
      </c>
      <c r="B35" s="29">
        <v>34</v>
      </c>
      <c r="C35" s="30" t="s">
        <v>2625</v>
      </c>
      <c r="D35" s="30">
        <v>2</v>
      </c>
      <c r="E35" s="31" t="s">
        <v>2624</v>
      </c>
      <c r="J35" s="86">
        <f t="shared" si="0"/>
        <v>13</v>
      </c>
      <c r="K35" t="s">
        <v>7160</v>
      </c>
      <c r="N35" s="86"/>
    </row>
    <row r="36" spans="1:14" ht="17.25" customHeight="1">
      <c r="A36" s="25" t="s">
        <v>7086</v>
      </c>
      <c r="B36" s="29">
        <v>35</v>
      </c>
      <c r="C36" s="30" t="s">
        <v>7161</v>
      </c>
      <c r="D36" s="30">
        <v>2</v>
      </c>
      <c r="E36" s="31" t="s">
        <v>2624</v>
      </c>
      <c r="J36" s="86">
        <f t="shared" si="0"/>
        <v>14</v>
      </c>
      <c r="K36" t="s">
        <v>7162</v>
      </c>
      <c r="L36" t="s">
        <v>7163</v>
      </c>
      <c r="M36" s="89"/>
      <c r="N36" s="86"/>
    </row>
    <row r="37" spans="1:14" ht="17.25" customHeight="1">
      <c r="A37" s="25" t="s">
        <v>7086</v>
      </c>
      <c r="B37" s="29">
        <v>36</v>
      </c>
      <c r="C37" s="30" t="s">
        <v>7164</v>
      </c>
      <c r="D37" s="30">
        <v>2</v>
      </c>
      <c r="E37" s="31" t="s">
        <v>2624</v>
      </c>
      <c r="J37" s="86">
        <f t="shared" si="0"/>
        <v>15</v>
      </c>
      <c r="K37" t="s">
        <v>7165</v>
      </c>
      <c r="L37" t="s">
        <v>7086</v>
      </c>
      <c r="N37" s="86"/>
    </row>
    <row r="38" spans="1:14" ht="17.25" customHeight="1">
      <c r="A38" s="25" t="s">
        <v>7086</v>
      </c>
      <c r="B38" s="29">
        <v>37</v>
      </c>
      <c r="C38" s="30" t="s">
        <v>7166</v>
      </c>
      <c r="D38" s="30">
        <v>2</v>
      </c>
      <c r="E38" s="31" t="s">
        <v>2624</v>
      </c>
      <c r="J38" s="86">
        <f t="shared" si="0"/>
        <v>16</v>
      </c>
      <c r="K38" t="s">
        <v>7167</v>
      </c>
      <c r="L38" s="89"/>
      <c r="N38" s="86"/>
    </row>
    <row r="39" spans="1:14" ht="17.25" customHeight="1">
      <c r="A39" s="25" t="s">
        <v>7086</v>
      </c>
      <c r="B39" s="29">
        <v>38</v>
      </c>
      <c r="C39" s="30" t="s">
        <v>7168</v>
      </c>
      <c r="D39" s="30">
        <v>2</v>
      </c>
      <c r="E39" s="31" t="s">
        <v>2624</v>
      </c>
      <c r="N39" s="86"/>
    </row>
    <row r="40" spans="1:14" ht="17.25" customHeight="1">
      <c r="A40" s="25" t="s">
        <v>7086</v>
      </c>
      <c r="B40" s="32">
        <v>39</v>
      </c>
      <c r="C40" s="33" t="s">
        <v>7169</v>
      </c>
      <c r="D40" s="33">
        <v>3</v>
      </c>
      <c r="E40" s="34" t="s">
        <v>7170</v>
      </c>
    </row>
    <row r="41" spans="1:14" ht="17.25" customHeight="1">
      <c r="A41" s="25" t="s">
        <v>7086</v>
      </c>
      <c r="B41" s="32">
        <v>40</v>
      </c>
      <c r="C41" s="33" t="s">
        <v>2510</v>
      </c>
      <c r="D41" s="33">
        <v>3</v>
      </c>
      <c r="E41" s="34" t="s">
        <v>7170</v>
      </c>
    </row>
    <row r="42" spans="1:14" ht="17.25" customHeight="1">
      <c r="A42" s="25" t="s">
        <v>7086</v>
      </c>
      <c r="B42" s="32">
        <v>41</v>
      </c>
      <c r="C42" s="33" t="s">
        <v>7171</v>
      </c>
      <c r="D42" s="33">
        <v>3</v>
      </c>
      <c r="E42" s="34" t="s">
        <v>7170</v>
      </c>
    </row>
    <row r="43" spans="1:14" ht="17.25" customHeight="1">
      <c r="A43" s="25" t="s">
        <v>7086</v>
      </c>
      <c r="B43" s="32">
        <v>42</v>
      </c>
      <c r="C43" s="33" t="s">
        <v>7172</v>
      </c>
      <c r="D43" s="33">
        <v>3</v>
      </c>
      <c r="E43" s="34" t="s">
        <v>7170</v>
      </c>
    </row>
    <row r="44" spans="1:14" ht="17.25" customHeight="1">
      <c r="A44" s="25" t="s">
        <v>7086</v>
      </c>
      <c r="B44" s="32">
        <v>43</v>
      </c>
      <c r="C44" s="33" t="s">
        <v>2276</v>
      </c>
      <c r="D44" s="33">
        <v>3</v>
      </c>
      <c r="E44" s="34" t="s">
        <v>7170</v>
      </c>
    </row>
    <row r="45" spans="1:14" ht="17.25" customHeight="1">
      <c r="A45" s="25" t="s">
        <v>7086</v>
      </c>
      <c r="B45" s="32">
        <v>44</v>
      </c>
      <c r="C45" s="33" t="s">
        <v>7173</v>
      </c>
      <c r="D45" s="33">
        <v>3</v>
      </c>
      <c r="E45" s="34" t="s">
        <v>7170</v>
      </c>
    </row>
    <row r="46" spans="1:14" ht="17.25" customHeight="1">
      <c r="A46" s="25" t="s">
        <v>7086</v>
      </c>
      <c r="B46" s="32">
        <v>45</v>
      </c>
      <c r="C46" s="33" t="s">
        <v>7174</v>
      </c>
      <c r="D46" s="33">
        <v>3</v>
      </c>
      <c r="E46" s="34" t="s">
        <v>7170</v>
      </c>
    </row>
    <row r="47" spans="1:14" ht="17.25" customHeight="1">
      <c r="A47" s="25" t="s">
        <v>7086</v>
      </c>
      <c r="B47" s="32">
        <v>46</v>
      </c>
      <c r="C47" s="33" t="s">
        <v>7175</v>
      </c>
      <c r="D47" s="33">
        <v>3</v>
      </c>
      <c r="E47" s="34" t="s">
        <v>7170</v>
      </c>
    </row>
    <row r="48" spans="1:14" ht="17.25" customHeight="1">
      <c r="A48" s="25" t="s">
        <v>7086</v>
      </c>
      <c r="B48" s="32">
        <v>47</v>
      </c>
      <c r="C48" s="33" t="s">
        <v>7176</v>
      </c>
      <c r="D48" s="33">
        <v>3</v>
      </c>
      <c r="E48" s="34" t="s">
        <v>7170</v>
      </c>
    </row>
    <row r="49" spans="1:5" ht="17.25" customHeight="1">
      <c r="A49" s="25" t="s">
        <v>7086</v>
      </c>
      <c r="B49" s="32">
        <v>48</v>
      </c>
      <c r="C49" s="33" t="s">
        <v>7177</v>
      </c>
      <c r="D49" s="33">
        <v>3</v>
      </c>
      <c r="E49" s="34" t="s">
        <v>7170</v>
      </c>
    </row>
    <row r="50" spans="1:5" ht="17.25" customHeight="1">
      <c r="A50" s="25" t="s">
        <v>7086</v>
      </c>
      <c r="B50" s="35">
        <v>49</v>
      </c>
      <c r="C50" s="36" t="s">
        <v>7178</v>
      </c>
      <c r="D50" s="36">
        <v>4</v>
      </c>
      <c r="E50" s="37" t="s">
        <v>7179</v>
      </c>
    </row>
    <row r="51" spans="1:5" ht="17.25" customHeight="1">
      <c r="A51" s="25" t="s">
        <v>7086</v>
      </c>
      <c r="B51" s="35">
        <v>50</v>
      </c>
      <c r="C51" s="36" t="s">
        <v>7180</v>
      </c>
      <c r="D51" s="36">
        <v>4</v>
      </c>
      <c r="E51" s="37" t="s">
        <v>7179</v>
      </c>
    </row>
    <row r="52" spans="1:5" ht="17.25" customHeight="1">
      <c r="A52" s="25" t="s">
        <v>7086</v>
      </c>
      <c r="B52" s="38">
        <v>51</v>
      </c>
      <c r="C52" s="39" t="s">
        <v>7181</v>
      </c>
      <c r="D52" s="39">
        <v>5</v>
      </c>
      <c r="E52" s="40" t="s">
        <v>7182</v>
      </c>
    </row>
    <row r="53" spans="1:5" ht="17.25" customHeight="1">
      <c r="A53" s="25" t="s">
        <v>7086</v>
      </c>
      <c r="B53" s="41">
        <v>52</v>
      </c>
      <c r="C53" s="39" t="s">
        <v>7183</v>
      </c>
      <c r="D53" s="39">
        <v>5</v>
      </c>
      <c r="E53" s="40" t="s">
        <v>7182</v>
      </c>
    </row>
    <row r="54" spans="1:5" ht="17.25" customHeight="1">
      <c r="A54" s="25" t="s">
        <v>7086</v>
      </c>
      <c r="B54" s="41">
        <v>53</v>
      </c>
      <c r="C54" s="39" t="s">
        <v>7184</v>
      </c>
      <c r="D54" s="39">
        <v>5</v>
      </c>
      <c r="E54" s="40" t="s">
        <v>7182</v>
      </c>
    </row>
    <row r="55" spans="1:5" ht="17.25" customHeight="1">
      <c r="A55" s="25" t="s">
        <v>7086</v>
      </c>
      <c r="B55" s="41">
        <v>54</v>
      </c>
      <c r="C55" s="39" t="s">
        <v>7185</v>
      </c>
      <c r="D55" s="39">
        <v>5</v>
      </c>
      <c r="E55" s="40" t="s">
        <v>7182</v>
      </c>
    </row>
    <row r="56" spans="1:5" ht="17.25" customHeight="1">
      <c r="A56" s="25" t="s">
        <v>7086</v>
      </c>
      <c r="B56" s="41">
        <v>55</v>
      </c>
      <c r="C56" s="42" t="s">
        <v>7186</v>
      </c>
      <c r="D56" s="39">
        <v>5</v>
      </c>
      <c r="E56" s="40" t="s">
        <v>7182</v>
      </c>
    </row>
    <row r="57" spans="1:5" ht="17.25" customHeight="1">
      <c r="A57" s="25" t="s">
        <v>7086</v>
      </c>
      <c r="B57" s="41">
        <v>56</v>
      </c>
      <c r="C57" s="42" t="s">
        <v>7187</v>
      </c>
      <c r="D57" s="39">
        <v>5</v>
      </c>
      <c r="E57" s="40" t="s">
        <v>7182</v>
      </c>
    </row>
    <row r="58" spans="1:5" ht="17.25" customHeight="1">
      <c r="A58" s="25" t="s">
        <v>7086</v>
      </c>
      <c r="B58" s="41">
        <v>57</v>
      </c>
      <c r="C58" s="42" t="s">
        <v>7188</v>
      </c>
      <c r="D58" s="39">
        <v>5</v>
      </c>
      <c r="E58" s="40" t="s">
        <v>7182</v>
      </c>
    </row>
    <row r="59" spans="1:5" ht="17.25" customHeight="1">
      <c r="B59" t="s">
        <v>1857</v>
      </c>
      <c r="C59" t="s">
        <v>1856</v>
      </c>
      <c r="D59" t="s">
        <v>1857</v>
      </c>
      <c r="E59" t="s">
        <v>1856</v>
      </c>
    </row>
  </sheetData>
  <autoFilter ref="A1:E59" xr:uid="{00000000-0009-0000-0000-000002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5"/>
  <sheetViews>
    <sheetView topLeftCell="F136" workbookViewId="0">
      <selection activeCell="F194" sqref="F194"/>
    </sheetView>
  </sheetViews>
  <sheetFormatPr defaultColWidth="9.140625" defaultRowHeight="15.75" customHeight="1"/>
  <sheetData>
    <row r="1" spans="1:2" ht="15.75" customHeight="1">
      <c r="A1" s="195">
        <v>2</v>
      </c>
      <c r="B1" s="196" t="s">
        <v>3028</v>
      </c>
    </row>
    <row r="2" spans="1:2" ht="15.75" customHeight="1">
      <c r="A2" s="197">
        <v>3</v>
      </c>
      <c r="B2" s="198" t="s">
        <v>3039</v>
      </c>
    </row>
    <row r="3" spans="1:2" ht="15.75" customHeight="1">
      <c r="A3" s="199">
        <v>4</v>
      </c>
      <c r="B3" s="198" t="s">
        <v>3047</v>
      </c>
    </row>
    <row r="4" spans="1:2" ht="15.75" customHeight="1">
      <c r="A4" s="197">
        <v>5</v>
      </c>
      <c r="B4" s="198" t="s">
        <v>3054</v>
      </c>
    </row>
    <row r="5" spans="1:2" ht="15.75" customHeight="1">
      <c r="A5" s="197">
        <v>6</v>
      </c>
      <c r="B5" s="198" t="s">
        <v>3062</v>
      </c>
    </row>
    <row r="6" spans="1:2" ht="15.75" customHeight="1">
      <c r="A6" s="199">
        <v>7</v>
      </c>
      <c r="B6" s="198" t="s">
        <v>3069</v>
      </c>
    </row>
    <row r="7" spans="1:2" ht="15.75" customHeight="1">
      <c r="A7" s="197">
        <v>8</v>
      </c>
      <c r="B7" s="198" t="s">
        <v>3077</v>
      </c>
    </row>
    <row r="8" spans="1:2" ht="15.75" customHeight="1">
      <c r="A8" s="197">
        <v>9</v>
      </c>
      <c r="B8" s="198" t="s">
        <v>3086</v>
      </c>
    </row>
    <row r="9" spans="1:2" ht="15.75" customHeight="1">
      <c r="A9" s="199">
        <v>10</v>
      </c>
      <c r="B9" s="198" t="s">
        <v>3095</v>
      </c>
    </row>
    <row r="10" spans="1:2" ht="15.75" customHeight="1">
      <c r="A10" s="199">
        <v>11</v>
      </c>
      <c r="B10" s="198" t="s">
        <v>3102</v>
      </c>
    </row>
    <row r="11" spans="1:2" ht="15.75" customHeight="1">
      <c r="A11" s="197">
        <v>12</v>
      </c>
      <c r="B11" s="198" t="s">
        <v>3113</v>
      </c>
    </row>
    <row r="12" spans="1:2" ht="15.75" customHeight="1">
      <c r="A12" s="197">
        <v>13</v>
      </c>
      <c r="B12" s="198" t="s">
        <v>3120</v>
      </c>
    </row>
    <row r="13" spans="1:2" ht="15.75" customHeight="1">
      <c r="A13" s="199">
        <v>14</v>
      </c>
      <c r="B13" s="198" t="s">
        <v>3126</v>
      </c>
    </row>
    <row r="14" spans="1:2" ht="15.75" customHeight="1">
      <c r="A14" s="197">
        <v>15</v>
      </c>
      <c r="B14" s="198" t="s">
        <v>3135</v>
      </c>
    </row>
    <row r="15" spans="1:2" ht="15.75" customHeight="1">
      <c r="A15" s="197">
        <v>16</v>
      </c>
      <c r="B15" s="200" t="s">
        <v>3143</v>
      </c>
    </row>
    <row r="16" spans="1:2" ht="15.75" customHeight="1">
      <c r="A16" s="199">
        <v>17</v>
      </c>
      <c r="B16" s="198" t="s">
        <v>3152</v>
      </c>
    </row>
    <row r="17" spans="1:2" ht="15.75" customHeight="1">
      <c r="A17" s="197">
        <v>18</v>
      </c>
      <c r="B17" s="198" t="s">
        <v>3159</v>
      </c>
    </row>
    <row r="18" spans="1:2" ht="15.75" customHeight="1">
      <c r="A18" s="197">
        <v>19</v>
      </c>
      <c r="B18" s="198" t="s">
        <v>3167</v>
      </c>
    </row>
    <row r="19" spans="1:2" ht="15.75" customHeight="1">
      <c r="A19" s="199">
        <v>20</v>
      </c>
      <c r="B19" s="198" t="s">
        <v>3174</v>
      </c>
    </row>
    <row r="20" spans="1:2" ht="15.75" customHeight="1">
      <c r="A20" s="199">
        <v>21</v>
      </c>
      <c r="B20" s="198" t="s">
        <v>3183</v>
      </c>
    </row>
    <row r="21" spans="1:2" ht="15.75" customHeight="1">
      <c r="A21" s="197">
        <v>22</v>
      </c>
      <c r="B21" s="198" t="s">
        <v>3195</v>
      </c>
    </row>
    <row r="22" spans="1:2" ht="15.75" customHeight="1">
      <c r="A22" s="197">
        <v>23</v>
      </c>
      <c r="B22" s="198" t="s">
        <v>3204</v>
      </c>
    </row>
    <row r="23" spans="1:2" ht="15.75" customHeight="1">
      <c r="A23" s="199">
        <v>24</v>
      </c>
      <c r="B23" s="198" t="s">
        <v>3214</v>
      </c>
    </row>
    <row r="24" spans="1:2" ht="15.75" customHeight="1">
      <c r="A24" s="197">
        <v>25</v>
      </c>
      <c r="B24" s="198" t="s">
        <v>3221</v>
      </c>
    </row>
    <row r="25" spans="1:2" ht="15.75" customHeight="1">
      <c r="A25" s="197">
        <v>26</v>
      </c>
      <c r="B25" s="198" t="s">
        <v>3227</v>
      </c>
    </row>
    <row r="26" spans="1:2" ht="15.75" customHeight="1">
      <c r="A26" s="199">
        <v>27</v>
      </c>
      <c r="B26" s="198" t="s">
        <v>3234</v>
      </c>
    </row>
    <row r="27" spans="1:2" ht="15.75" customHeight="1">
      <c r="A27" s="197">
        <v>28</v>
      </c>
      <c r="B27" s="198" t="s">
        <v>3242</v>
      </c>
    </row>
    <row r="28" spans="1:2" ht="15.75" customHeight="1">
      <c r="A28" s="197">
        <v>29</v>
      </c>
      <c r="B28" s="198" t="s">
        <v>3250</v>
      </c>
    </row>
    <row r="29" spans="1:2" ht="15.75" customHeight="1">
      <c r="A29" s="199">
        <v>30</v>
      </c>
      <c r="B29" s="198" t="s">
        <v>3260</v>
      </c>
    </row>
    <row r="30" spans="1:2" ht="15.75" customHeight="1">
      <c r="A30" s="199">
        <v>31</v>
      </c>
      <c r="B30" s="198" t="s">
        <v>3270</v>
      </c>
    </row>
    <row r="31" spans="1:2" ht="15.75" customHeight="1">
      <c r="A31" s="197">
        <v>32</v>
      </c>
      <c r="B31" s="198" t="s">
        <v>3282</v>
      </c>
    </row>
    <row r="32" spans="1:2" ht="15.75" customHeight="1">
      <c r="A32" s="197">
        <v>33</v>
      </c>
      <c r="B32" s="198" t="s">
        <v>3291</v>
      </c>
    </row>
    <row r="33" spans="1:2" ht="15.75" customHeight="1">
      <c r="A33" s="199">
        <v>34</v>
      </c>
      <c r="B33" s="198" t="s">
        <v>3301</v>
      </c>
    </row>
    <row r="34" spans="1:2" ht="15.75" customHeight="1">
      <c r="A34" s="197">
        <v>35</v>
      </c>
      <c r="B34" s="198" t="s">
        <v>3311</v>
      </c>
    </row>
    <row r="35" spans="1:2" ht="15.75" customHeight="1">
      <c r="A35" s="197">
        <v>36</v>
      </c>
      <c r="B35" s="198" t="s">
        <v>3320</v>
      </c>
    </row>
    <row r="36" spans="1:2" ht="15.75" customHeight="1">
      <c r="A36" s="199">
        <v>37</v>
      </c>
      <c r="B36" s="198" t="s">
        <v>3329</v>
      </c>
    </row>
    <row r="37" spans="1:2" ht="15.75" customHeight="1">
      <c r="A37" s="197">
        <v>38</v>
      </c>
      <c r="B37" s="198" t="s">
        <v>3336</v>
      </c>
    </row>
    <row r="38" spans="1:2" ht="15.75" customHeight="1">
      <c r="A38" s="197">
        <v>39</v>
      </c>
      <c r="B38" s="198" t="s">
        <v>3344</v>
      </c>
    </row>
    <row r="39" spans="1:2" ht="15.75" customHeight="1">
      <c r="A39" s="199">
        <v>40</v>
      </c>
      <c r="B39" s="198" t="s">
        <v>3354</v>
      </c>
    </row>
    <row r="40" spans="1:2" ht="15.75" customHeight="1">
      <c r="A40" s="199">
        <v>41</v>
      </c>
      <c r="B40" s="198" t="s">
        <v>3363</v>
      </c>
    </row>
    <row r="41" spans="1:2" ht="15.75" customHeight="1">
      <c r="A41" s="197">
        <v>42</v>
      </c>
      <c r="B41" s="198" t="s">
        <v>3370</v>
      </c>
    </row>
    <row r="42" spans="1:2" ht="15.75" customHeight="1">
      <c r="A42" s="197">
        <v>43</v>
      </c>
      <c r="B42" s="198" t="s">
        <v>3382</v>
      </c>
    </row>
    <row r="43" spans="1:2" ht="15.75" customHeight="1">
      <c r="A43" s="199">
        <v>44</v>
      </c>
      <c r="B43" s="198" t="s">
        <v>3393</v>
      </c>
    </row>
    <row r="44" spans="1:2" ht="15.75" customHeight="1">
      <c r="A44" s="197">
        <v>45</v>
      </c>
      <c r="B44" s="198" t="s">
        <v>3400</v>
      </c>
    </row>
    <row r="45" spans="1:2" ht="15.75" customHeight="1">
      <c r="A45" s="197">
        <v>46</v>
      </c>
      <c r="B45" s="198" t="s">
        <v>3408</v>
      </c>
    </row>
    <row r="46" spans="1:2" ht="15.75" customHeight="1">
      <c r="A46" s="199">
        <v>47</v>
      </c>
      <c r="B46" s="198" t="s">
        <v>3422</v>
      </c>
    </row>
    <row r="47" spans="1:2" ht="15.75" customHeight="1">
      <c r="A47" s="197">
        <v>48</v>
      </c>
      <c r="B47" s="198" t="s">
        <v>3433</v>
      </c>
    </row>
    <row r="48" spans="1:2" ht="15.75" customHeight="1">
      <c r="A48" s="197">
        <v>49</v>
      </c>
      <c r="B48" s="198" t="s">
        <v>3440</v>
      </c>
    </row>
    <row r="49" spans="1:2" ht="15.75" customHeight="1">
      <c r="A49" s="199">
        <v>50</v>
      </c>
      <c r="B49" s="198" t="s">
        <v>3447</v>
      </c>
    </row>
    <row r="50" spans="1:2" ht="15.75" customHeight="1">
      <c r="A50" s="199">
        <v>51</v>
      </c>
      <c r="B50" s="198" t="s">
        <v>3454</v>
      </c>
    </row>
    <row r="51" spans="1:2" ht="15.75" customHeight="1">
      <c r="A51" s="197">
        <v>52</v>
      </c>
      <c r="B51" s="198" t="s">
        <v>3466</v>
      </c>
    </row>
    <row r="52" spans="1:2" ht="15.75" customHeight="1">
      <c r="A52" s="197">
        <v>53</v>
      </c>
      <c r="B52" s="198" t="s">
        <v>3475</v>
      </c>
    </row>
    <row r="53" spans="1:2" ht="15.75" customHeight="1">
      <c r="A53" s="199">
        <v>54</v>
      </c>
      <c r="B53" s="198" t="s">
        <v>3484</v>
      </c>
    </row>
    <row r="54" spans="1:2" ht="15.75" customHeight="1">
      <c r="A54" s="197">
        <v>55</v>
      </c>
      <c r="B54" s="198" t="s">
        <v>3491</v>
      </c>
    </row>
    <row r="55" spans="1:2" ht="15.75" customHeight="1">
      <c r="A55" s="197">
        <v>56</v>
      </c>
      <c r="B55" s="198" t="s">
        <v>3500</v>
      </c>
    </row>
    <row r="56" spans="1:2" ht="15.75" customHeight="1">
      <c r="A56" s="199">
        <v>57</v>
      </c>
      <c r="B56" s="198" t="s">
        <v>3510</v>
      </c>
    </row>
    <row r="57" spans="1:2" ht="15.75" customHeight="1">
      <c r="A57" s="197">
        <v>58</v>
      </c>
      <c r="B57" s="198" t="s">
        <v>3517</v>
      </c>
    </row>
    <row r="58" spans="1:2" ht="15.75" customHeight="1">
      <c r="A58" s="201">
        <v>59</v>
      </c>
      <c r="B58" s="198" t="s">
        <v>3528</v>
      </c>
    </row>
    <row r="59" spans="1:2" ht="15.75" customHeight="1">
      <c r="A59" s="201">
        <v>59</v>
      </c>
      <c r="B59" s="198" t="s">
        <v>3528</v>
      </c>
    </row>
    <row r="60" spans="1:2" ht="15.75" customHeight="1">
      <c r="A60" s="199">
        <v>60</v>
      </c>
      <c r="B60" s="198" t="s">
        <v>3543</v>
      </c>
    </row>
    <row r="61" spans="1:2" ht="15.75" customHeight="1">
      <c r="A61" s="199">
        <v>61</v>
      </c>
      <c r="B61" s="198" t="s">
        <v>3551</v>
      </c>
    </row>
    <row r="62" spans="1:2" ht="15.75" customHeight="1">
      <c r="A62" s="197">
        <v>62</v>
      </c>
      <c r="B62" s="198" t="s">
        <v>3559</v>
      </c>
    </row>
    <row r="63" spans="1:2" ht="15.75" customHeight="1">
      <c r="A63" s="197">
        <v>63</v>
      </c>
      <c r="B63" s="198" t="s">
        <v>3566</v>
      </c>
    </row>
    <row r="64" spans="1:2" ht="15.75" customHeight="1">
      <c r="A64" s="199">
        <v>64</v>
      </c>
      <c r="B64" s="198" t="s">
        <v>3575</v>
      </c>
    </row>
    <row r="65" spans="1:2" ht="15.75" customHeight="1">
      <c r="A65" s="197">
        <v>65</v>
      </c>
      <c r="B65" s="198" t="s">
        <v>3583</v>
      </c>
    </row>
    <row r="66" spans="1:2" ht="15.75" customHeight="1">
      <c r="A66" s="197">
        <v>66</v>
      </c>
      <c r="B66" s="198" t="s">
        <v>3591</v>
      </c>
    </row>
    <row r="67" spans="1:2" ht="15.75" customHeight="1">
      <c r="A67" s="199">
        <v>67</v>
      </c>
      <c r="B67" s="198" t="s">
        <v>3600</v>
      </c>
    </row>
    <row r="68" spans="1:2" ht="15.75" customHeight="1">
      <c r="A68" s="197">
        <v>68</v>
      </c>
      <c r="B68" s="198" t="s">
        <v>3607</v>
      </c>
    </row>
    <row r="69" spans="1:2" ht="15.75" customHeight="1">
      <c r="A69" s="197">
        <v>69</v>
      </c>
      <c r="B69" s="198" t="s">
        <v>3614</v>
      </c>
    </row>
    <row r="70" spans="1:2" ht="15.75" customHeight="1">
      <c r="A70" s="199">
        <v>70</v>
      </c>
      <c r="B70" s="198" t="s">
        <v>3625</v>
      </c>
    </row>
    <row r="71" spans="1:2" ht="15.75" customHeight="1">
      <c r="A71" s="199">
        <v>71</v>
      </c>
      <c r="B71" s="198" t="s">
        <v>3633</v>
      </c>
    </row>
    <row r="72" spans="1:2" ht="15.75" customHeight="1">
      <c r="A72" s="197">
        <v>72</v>
      </c>
      <c r="B72" s="198" t="s">
        <v>3641</v>
      </c>
    </row>
    <row r="73" spans="1:2" ht="15.75" customHeight="1">
      <c r="A73" s="197">
        <v>73</v>
      </c>
      <c r="B73" s="198" t="s">
        <v>3651</v>
      </c>
    </row>
    <row r="74" spans="1:2" ht="15.75" customHeight="1">
      <c r="A74" s="199">
        <v>74</v>
      </c>
      <c r="B74" s="198" t="s">
        <v>3659</v>
      </c>
    </row>
    <row r="75" spans="1:2" ht="15.75" customHeight="1">
      <c r="A75" s="197">
        <v>75</v>
      </c>
      <c r="B75" s="198" t="s">
        <v>3670</v>
      </c>
    </row>
    <row r="76" spans="1:2" ht="15.75" customHeight="1">
      <c r="A76" s="197">
        <v>76</v>
      </c>
      <c r="B76" s="198" t="s">
        <v>3682</v>
      </c>
    </row>
    <row r="77" spans="1:2" ht="15.75" customHeight="1">
      <c r="A77" s="199">
        <v>77</v>
      </c>
      <c r="B77" s="198" t="s">
        <v>3694</v>
      </c>
    </row>
    <row r="78" spans="1:2" ht="15.75" customHeight="1">
      <c r="A78" s="197">
        <v>78</v>
      </c>
      <c r="B78" s="198" t="s">
        <v>3702</v>
      </c>
    </row>
    <row r="79" spans="1:2" ht="15.75" customHeight="1">
      <c r="A79" s="197">
        <v>79</v>
      </c>
      <c r="B79" s="198" t="s">
        <v>3711</v>
      </c>
    </row>
    <row r="80" spans="1:2" ht="15.75" customHeight="1">
      <c r="A80" s="199">
        <v>80</v>
      </c>
      <c r="B80" s="198" t="s">
        <v>3719</v>
      </c>
    </row>
    <row r="81" spans="1:2" ht="15.75" customHeight="1">
      <c r="A81" s="199">
        <v>81</v>
      </c>
      <c r="B81" s="198" t="s">
        <v>3725</v>
      </c>
    </row>
    <row r="82" spans="1:2" ht="15.75" customHeight="1">
      <c r="A82" s="197">
        <v>82</v>
      </c>
      <c r="B82" s="198" t="s">
        <v>3734</v>
      </c>
    </row>
    <row r="83" spans="1:2" ht="15.75" customHeight="1">
      <c r="A83" s="197">
        <v>83</v>
      </c>
      <c r="B83" s="197" t="s">
        <v>3741</v>
      </c>
    </row>
    <row r="84" spans="1:2" ht="15.75" customHeight="1">
      <c r="A84" s="199">
        <v>84</v>
      </c>
      <c r="B84" s="198" t="s">
        <v>3748</v>
      </c>
    </row>
    <row r="85" spans="1:2" ht="15.75" customHeight="1">
      <c r="A85" s="197">
        <v>85</v>
      </c>
      <c r="B85" s="198" t="s">
        <v>3757</v>
      </c>
    </row>
    <row r="86" spans="1:2" ht="15.75" customHeight="1">
      <c r="A86" s="197">
        <v>86</v>
      </c>
      <c r="B86" s="198" t="s">
        <v>3763</v>
      </c>
    </row>
    <row r="87" spans="1:2" ht="15.75" customHeight="1">
      <c r="A87" s="199">
        <v>87</v>
      </c>
      <c r="B87" s="198" t="s">
        <v>3770</v>
      </c>
    </row>
    <row r="88" spans="1:2" ht="15.75" customHeight="1">
      <c r="A88" s="197">
        <v>88</v>
      </c>
      <c r="B88" s="198" t="s">
        <v>3779</v>
      </c>
    </row>
    <row r="89" spans="1:2" ht="15.75" customHeight="1">
      <c r="A89" s="197">
        <v>89</v>
      </c>
      <c r="B89" s="198" t="s">
        <v>3787</v>
      </c>
    </row>
    <row r="90" spans="1:2" ht="15.75" customHeight="1">
      <c r="A90" s="199">
        <v>90</v>
      </c>
      <c r="B90" s="198" t="s">
        <v>3795</v>
      </c>
    </row>
    <row r="91" spans="1:2" ht="15.75" customHeight="1">
      <c r="A91" s="199">
        <v>91</v>
      </c>
      <c r="B91" s="198" t="s">
        <v>3805</v>
      </c>
    </row>
    <row r="92" spans="1:2" ht="15.75" customHeight="1">
      <c r="A92" s="197">
        <v>92</v>
      </c>
      <c r="B92" s="198" t="s">
        <v>3812</v>
      </c>
    </row>
    <row r="93" spans="1:2" ht="15.75" customHeight="1">
      <c r="A93" s="197">
        <v>93</v>
      </c>
      <c r="B93" s="198" t="s">
        <v>3821</v>
      </c>
    </row>
    <row r="94" spans="1:2" ht="15.75" customHeight="1">
      <c r="A94" s="199">
        <v>94</v>
      </c>
      <c r="B94" s="198" t="s">
        <v>3829</v>
      </c>
    </row>
    <row r="95" spans="1:2" ht="15.75" customHeight="1">
      <c r="A95" s="197">
        <v>95</v>
      </c>
      <c r="B95" s="198" t="s">
        <v>3839</v>
      </c>
    </row>
    <row r="96" spans="1:2" ht="15.75" customHeight="1">
      <c r="A96" s="197">
        <v>96</v>
      </c>
      <c r="B96" s="198" t="s">
        <v>3846</v>
      </c>
    </row>
    <row r="97" spans="1:2" ht="15.75" customHeight="1">
      <c r="A97" s="199">
        <v>97</v>
      </c>
      <c r="B97" s="198" t="s">
        <v>3857</v>
      </c>
    </row>
    <row r="98" spans="1:2" ht="15.75" customHeight="1">
      <c r="A98" s="197">
        <v>98</v>
      </c>
      <c r="B98" s="198" t="s">
        <v>3868</v>
      </c>
    </row>
    <row r="99" spans="1:2" ht="15.75" customHeight="1">
      <c r="A99" s="197">
        <v>99</v>
      </c>
      <c r="B99" s="198" t="s">
        <v>3875</v>
      </c>
    </row>
    <row r="100" spans="1:2" ht="15.75" customHeight="1">
      <c r="A100" s="199">
        <v>101</v>
      </c>
      <c r="B100" s="198" t="s">
        <v>3893</v>
      </c>
    </row>
    <row r="101" spans="1:2" ht="15.75" customHeight="1">
      <c r="A101" s="197">
        <v>102</v>
      </c>
      <c r="B101" s="198" t="s">
        <v>3902</v>
      </c>
    </row>
    <row r="102" spans="1:2" ht="15.75" customHeight="1">
      <c r="A102" s="197">
        <v>104</v>
      </c>
      <c r="B102" s="198" t="s">
        <v>3919</v>
      </c>
    </row>
    <row r="103" spans="1:2" ht="15.75" customHeight="1">
      <c r="A103" s="197">
        <v>106</v>
      </c>
      <c r="B103" s="198" t="s">
        <v>3938</v>
      </c>
    </row>
    <row r="104" spans="1:2" ht="15.75" customHeight="1">
      <c r="A104" s="199">
        <v>107</v>
      </c>
      <c r="B104" s="198" t="s">
        <v>3946</v>
      </c>
    </row>
    <row r="105" spans="1:2" ht="15.75" customHeight="1">
      <c r="A105" s="197">
        <v>108</v>
      </c>
      <c r="B105" s="198" t="s">
        <v>3955</v>
      </c>
    </row>
    <row r="106" spans="1:2" ht="15.75" customHeight="1">
      <c r="A106" s="199">
        <v>109</v>
      </c>
      <c r="B106" s="197" t="s">
        <v>3961</v>
      </c>
    </row>
    <row r="107" spans="1:2" ht="15.75" customHeight="1">
      <c r="A107" s="197">
        <v>110</v>
      </c>
      <c r="B107" s="198" t="s">
        <v>3968</v>
      </c>
    </row>
    <row r="108" spans="1:2" ht="15.75" customHeight="1">
      <c r="A108" s="199">
        <v>111</v>
      </c>
      <c r="B108" s="198" t="s">
        <v>3975</v>
      </c>
    </row>
    <row r="109" spans="1:2" ht="15.75" customHeight="1">
      <c r="A109" s="199">
        <v>120</v>
      </c>
      <c r="B109" s="198" t="s">
        <v>4060</v>
      </c>
    </row>
    <row r="110" spans="1:2" ht="15.75" customHeight="1">
      <c r="A110" s="199">
        <v>121</v>
      </c>
      <c r="B110" s="198" t="s">
        <v>4070</v>
      </c>
    </row>
    <row r="111" spans="1:2" ht="15.75" customHeight="1">
      <c r="A111" s="199">
        <v>122</v>
      </c>
      <c r="B111" s="198" t="s">
        <v>4081</v>
      </c>
    </row>
    <row r="112" spans="1:2" ht="15.75" customHeight="1">
      <c r="A112" s="199">
        <v>123</v>
      </c>
      <c r="B112" s="194" t="s">
        <v>4088</v>
      </c>
    </row>
    <row r="113" spans="1:2" ht="15.75" customHeight="1">
      <c r="A113" s="199">
        <v>124</v>
      </c>
      <c r="B113" s="198" t="s">
        <v>4096</v>
      </c>
    </row>
    <row r="114" spans="1:2" ht="15.75" customHeight="1">
      <c r="A114" s="199">
        <v>126</v>
      </c>
      <c r="B114" s="198" t="s">
        <v>4113</v>
      </c>
    </row>
    <row r="115" spans="1:2" ht="15.75" customHeight="1">
      <c r="A115" s="199">
        <v>128</v>
      </c>
      <c r="B115" s="198" t="s">
        <v>4135</v>
      </c>
    </row>
    <row r="116" spans="1:2" ht="15.75" customHeight="1">
      <c r="A116" s="197">
        <v>129</v>
      </c>
      <c r="B116" s="198" t="s">
        <v>4146</v>
      </c>
    </row>
    <row r="117" spans="1:2" ht="15.75" customHeight="1">
      <c r="A117" s="197">
        <v>130</v>
      </c>
      <c r="B117" s="198" t="s">
        <v>4157</v>
      </c>
    </row>
    <row r="118" spans="1:2" ht="15.75" customHeight="1">
      <c r="A118" s="199">
        <v>132</v>
      </c>
      <c r="B118" s="198" t="s">
        <v>4180</v>
      </c>
    </row>
    <row r="119" spans="1:2" ht="15.75" customHeight="1">
      <c r="A119" s="199">
        <v>133</v>
      </c>
      <c r="B119" s="198" t="s">
        <v>4192</v>
      </c>
    </row>
    <row r="120" spans="1:2" ht="15.75" customHeight="1">
      <c r="A120" s="199">
        <v>134</v>
      </c>
      <c r="B120" s="198" t="s">
        <v>4203</v>
      </c>
    </row>
    <row r="121" spans="1:2" ht="15.75" customHeight="1">
      <c r="A121" s="199">
        <v>135</v>
      </c>
      <c r="B121" s="198" t="s">
        <v>4215</v>
      </c>
    </row>
    <row r="122" spans="1:2" ht="15.75" customHeight="1">
      <c r="A122" s="199">
        <v>136</v>
      </c>
      <c r="B122" s="198" t="s">
        <v>4222</v>
      </c>
    </row>
    <row r="123" spans="1:2" ht="15.75" customHeight="1">
      <c r="A123" s="199">
        <v>137</v>
      </c>
      <c r="B123" s="198" t="s">
        <v>4232</v>
      </c>
    </row>
    <row r="124" spans="1:2" ht="15.75" customHeight="1">
      <c r="A124" s="199">
        <v>139</v>
      </c>
      <c r="B124" s="198" t="s">
        <v>4246</v>
      </c>
    </row>
    <row r="125" spans="1:2" ht="15.75" customHeight="1">
      <c r="A125" s="199">
        <v>140</v>
      </c>
      <c r="B125" s="198" t="s">
        <v>4255</v>
      </c>
    </row>
    <row r="126" spans="1:2" ht="15.75" customHeight="1">
      <c r="A126" s="199">
        <v>141</v>
      </c>
      <c r="B126" s="198" t="s">
        <v>4263</v>
      </c>
    </row>
    <row r="127" spans="1:2" ht="15.75" customHeight="1">
      <c r="A127" s="199">
        <v>142</v>
      </c>
      <c r="B127" s="198" t="s">
        <v>4273</v>
      </c>
    </row>
    <row r="128" spans="1:2" ht="15.75" customHeight="1">
      <c r="A128" s="199">
        <v>143</v>
      </c>
      <c r="B128" s="198" t="s">
        <v>4283</v>
      </c>
    </row>
    <row r="129" spans="1:2" ht="15.75" customHeight="1">
      <c r="A129" s="199">
        <v>144</v>
      </c>
      <c r="B129" s="198" t="s">
        <v>4290</v>
      </c>
    </row>
    <row r="130" spans="1:2" ht="15.75" customHeight="1">
      <c r="A130" s="199">
        <v>145</v>
      </c>
      <c r="B130" s="198" t="s">
        <v>4301</v>
      </c>
    </row>
    <row r="131" spans="1:2" ht="15.75" customHeight="1">
      <c r="A131" s="199">
        <v>146</v>
      </c>
      <c r="B131" s="198" t="s">
        <v>4311</v>
      </c>
    </row>
    <row r="132" spans="1:2" ht="15.75" customHeight="1">
      <c r="A132" s="199">
        <v>147</v>
      </c>
      <c r="B132" s="198" t="s">
        <v>4321</v>
      </c>
    </row>
    <row r="133" spans="1:2" ht="15.75" customHeight="1">
      <c r="A133" s="199">
        <v>148</v>
      </c>
      <c r="B133" s="198" t="s">
        <v>4332</v>
      </c>
    </row>
    <row r="134" spans="1:2" ht="15.75" customHeight="1">
      <c r="A134" s="199">
        <v>149</v>
      </c>
      <c r="B134" s="198" t="s">
        <v>4343</v>
      </c>
    </row>
    <row r="135" spans="1:2" ht="15.75" customHeight="1">
      <c r="A135" s="199">
        <v>150</v>
      </c>
      <c r="B135" s="198" t="s">
        <v>4350</v>
      </c>
    </row>
    <row r="136" spans="1:2" ht="15.75" customHeight="1">
      <c r="A136" s="199">
        <v>151</v>
      </c>
      <c r="B136" s="198" t="s">
        <v>4360</v>
      </c>
    </row>
    <row r="137" spans="1:2" ht="15.75" customHeight="1">
      <c r="A137" s="199">
        <v>152</v>
      </c>
      <c r="B137" s="198" t="s">
        <v>4367</v>
      </c>
    </row>
    <row r="138" spans="1:2" ht="15.75" customHeight="1">
      <c r="A138" s="199">
        <v>153</v>
      </c>
      <c r="B138" s="198" t="s">
        <v>4377</v>
      </c>
    </row>
    <row r="139" spans="1:2" ht="15.75" customHeight="1">
      <c r="A139" s="199">
        <v>154</v>
      </c>
      <c r="B139" s="198" t="s">
        <v>4386</v>
      </c>
    </row>
    <row r="140" spans="1:2" ht="15.75" customHeight="1">
      <c r="A140" s="199">
        <v>155</v>
      </c>
      <c r="B140" s="198" t="s">
        <v>4393</v>
      </c>
    </row>
    <row r="141" spans="1:2" ht="15.75" customHeight="1">
      <c r="A141" s="199">
        <v>156</v>
      </c>
      <c r="B141" s="199" t="s">
        <v>7189</v>
      </c>
    </row>
    <row r="142" spans="1:2" ht="15.75" customHeight="1">
      <c r="A142" s="199">
        <v>157</v>
      </c>
      <c r="B142" s="198" t="s">
        <v>4409</v>
      </c>
    </row>
    <row r="143" spans="1:2" ht="15.75" customHeight="1">
      <c r="A143" s="199">
        <v>158</v>
      </c>
      <c r="B143" s="198" t="s">
        <v>4416</v>
      </c>
    </row>
    <row r="144" spans="1:2" ht="15.75" customHeight="1">
      <c r="A144" s="197">
        <v>159</v>
      </c>
      <c r="B144" s="198" t="s">
        <v>4423</v>
      </c>
    </row>
    <row r="145" spans="1:2" ht="15.75" customHeight="1">
      <c r="A145" s="197">
        <v>160</v>
      </c>
      <c r="B145" s="198" t="s">
        <v>4430</v>
      </c>
    </row>
    <row r="146" spans="1:2" ht="15.75" customHeight="1">
      <c r="A146" s="197">
        <v>161</v>
      </c>
      <c r="B146" s="198" t="s">
        <v>4436</v>
      </c>
    </row>
    <row r="147" spans="1:2" ht="15.75" customHeight="1">
      <c r="A147" s="197">
        <v>162</v>
      </c>
      <c r="B147" s="198" t="s">
        <v>4447</v>
      </c>
    </row>
    <row r="148" spans="1:2" ht="15.75" customHeight="1">
      <c r="A148" s="197">
        <v>163</v>
      </c>
      <c r="B148" s="198" t="s">
        <v>4454</v>
      </c>
    </row>
    <row r="149" spans="1:2" ht="15.75" customHeight="1">
      <c r="A149" s="197">
        <v>164</v>
      </c>
      <c r="B149" s="198" t="s">
        <v>4462</v>
      </c>
    </row>
    <row r="150" spans="1:2" ht="15.75" customHeight="1">
      <c r="A150" s="197">
        <v>165</v>
      </c>
      <c r="B150" s="198" t="s">
        <v>4471</v>
      </c>
    </row>
    <row r="151" spans="1:2" ht="15.75" customHeight="1">
      <c r="A151" s="197">
        <v>166</v>
      </c>
      <c r="B151" s="198" t="s">
        <v>4479</v>
      </c>
    </row>
    <row r="152" spans="1:2" ht="15.75" customHeight="1">
      <c r="A152" s="197">
        <v>167</v>
      </c>
      <c r="B152" s="198" t="s">
        <v>4486</v>
      </c>
    </row>
    <row r="153" spans="1:2" ht="15.75" customHeight="1">
      <c r="A153" s="197">
        <v>168</v>
      </c>
      <c r="B153" s="198" t="s">
        <v>4494</v>
      </c>
    </row>
    <row r="154" spans="1:2" ht="15.75" customHeight="1">
      <c r="A154" s="197">
        <v>169</v>
      </c>
      <c r="B154" s="198" t="s">
        <v>4503</v>
      </c>
    </row>
    <row r="155" spans="1:2" ht="15.75" customHeight="1">
      <c r="A155" s="197">
        <v>170</v>
      </c>
      <c r="B155" s="198" t="s">
        <v>4509</v>
      </c>
    </row>
    <row r="156" spans="1:2" ht="15.75" customHeight="1">
      <c r="A156" s="197">
        <v>171</v>
      </c>
      <c r="B156" s="198" t="s">
        <v>4516</v>
      </c>
    </row>
    <row r="157" spans="1:2" ht="15.75" customHeight="1">
      <c r="A157" s="197">
        <v>172</v>
      </c>
      <c r="B157" s="198" t="s">
        <v>4524</v>
      </c>
    </row>
    <row r="158" spans="1:2" ht="15.75" customHeight="1">
      <c r="A158" s="197">
        <v>173</v>
      </c>
      <c r="B158" s="198" t="s">
        <v>4532</v>
      </c>
    </row>
    <row r="159" spans="1:2" ht="15.75" customHeight="1">
      <c r="A159" s="197">
        <v>174</v>
      </c>
      <c r="B159" s="198" t="s">
        <v>4542</v>
      </c>
    </row>
    <row r="160" spans="1:2" ht="15.75" customHeight="1">
      <c r="A160" s="197">
        <v>175</v>
      </c>
      <c r="B160" s="198" t="s">
        <v>4549</v>
      </c>
    </row>
    <row r="161" spans="1:2" ht="15.75" customHeight="1">
      <c r="A161" s="197">
        <v>176</v>
      </c>
      <c r="B161" s="198" t="s">
        <v>4559</v>
      </c>
    </row>
    <row r="162" spans="1:2" ht="15.75" customHeight="1">
      <c r="A162" s="197">
        <v>177</v>
      </c>
      <c r="B162" s="198" t="s">
        <v>4569</v>
      </c>
    </row>
    <row r="163" spans="1:2" ht="15.75" customHeight="1">
      <c r="A163" s="197">
        <v>178</v>
      </c>
      <c r="B163" s="197" t="s">
        <v>4578</v>
      </c>
    </row>
    <row r="164" spans="1:2" ht="15.75" customHeight="1">
      <c r="A164" s="197">
        <v>179</v>
      </c>
      <c r="B164" s="194" t="s">
        <v>4586</v>
      </c>
    </row>
    <row r="165" spans="1:2" ht="15.75" customHeight="1">
      <c r="A165" s="197">
        <v>180</v>
      </c>
      <c r="B165" s="194" t="s">
        <v>4596</v>
      </c>
    </row>
    <row r="166" spans="1:2" ht="15.75" customHeight="1">
      <c r="A166" s="197">
        <v>181</v>
      </c>
      <c r="B166" s="194" t="s">
        <v>4606</v>
      </c>
    </row>
    <row r="167" spans="1:2" ht="15.75" customHeight="1">
      <c r="A167" s="197">
        <v>182</v>
      </c>
      <c r="B167" s="194" t="s">
        <v>4615</v>
      </c>
    </row>
    <row r="168" spans="1:2" ht="15.75" customHeight="1">
      <c r="A168" s="197">
        <v>183</v>
      </c>
      <c r="B168" s="194" t="s">
        <v>4626</v>
      </c>
    </row>
    <row r="169" spans="1:2" ht="15.75" customHeight="1">
      <c r="A169" s="197">
        <v>184</v>
      </c>
      <c r="B169" s="194" t="s">
        <v>4636</v>
      </c>
    </row>
    <row r="170" spans="1:2" ht="15.75" customHeight="1">
      <c r="A170" s="197">
        <v>185</v>
      </c>
      <c r="B170" s="194" t="s">
        <v>4644</v>
      </c>
    </row>
    <row r="171" spans="1:2" ht="15.75" customHeight="1">
      <c r="A171" s="197">
        <v>186</v>
      </c>
      <c r="B171" s="194" t="s">
        <v>4653</v>
      </c>
    </row>
    <row r="172" spans="1:2" ht="15.75" customHeight="1">
      <c r="A172" s="197">
        <v>187</v>
      </c>
      <c r="B172" s="194" t="s">
        <v>4662</v>
      </c>
    </row>
    <row r="173" spans="1:2" ht="15.75" customHeight="1">
      <c r="A173" s="197">
        <v>188</v>
      </c>
      <c r="B173" s="194" t="s">
        <v>4671</v>
      </c>
    </row>
    <row r="174" spans="1:2" ht="15.75" customHeight="1">
      <c r="A174" s="197">
        <v>189</v>
      </c>
      <c r="B174" s="194" t="s">
        <v>4677</v>
      </c>
    </row>
    <row r="175" spans="1:2" ht="15.75" customHeight="1">
      <c r="A175" s="197">
        <v>190</v>
      </c>
      <c r="B175" s="194" t="s">
        <v>4688</v>
      </c>
    </row>
    <row r="176" spans="1:2" ht="15.75" customHeight="1">
      <c r="A176" s="197">
        <v>191</v>
      </c>
      <c r="B176" s="194" t="s">
        <v>4698</v>
      </c>
    </row>
    <row r="177" spans="1:2" ht="15.75" customHeight="1">
      <c r="A177" s="197">
        <v>192</v>
      </c>
      <c r="B177" s="194" t="s">
        <v>4709</v>
      </c>
    </row>
    <row r="178" spans="1:2" ht="15.75" customHeight="1">
      <c r="A178" s="197">
        <v>194</v>
      </c>
      <c r="B178" s="194" t="s">
        <v>4728</v>
      </c>
    </row>
    <row r="179" spans="1:2" ht="15.75" customHeight="1">
      <c r="A179" s="197">
        <v>195</v>
      </c>
      <c r="B179" s="194" t="s">
        <v>4737</v>
      </c>
    </row>
    <row r="180" spans="1:2" ht="15.75" customHeight="1">
      <c r="A180" s="197">
        <v>196</v>
      </c>
      <c r="B180" s="194" t="s">
        <v>4746</v>
      </c>
    </row>
    <row r="181" spans="1:2" ht="15.75" customHeight="1">
      <c r="A181" s="197">
        <v>197</v>
      </c>
      <c r="B181" s="194" t="s">
        <v>4756</v>
      </c>
    </row>
    <row r="182" spans="1:2" ht="15.75" customHeight="1">
      <c r="A182" s="197">
        <v>198</v>
      </c>
      <c r="B182" s="194" t="s">
        <v>4764</v>
      </c>
    </row>
    <row r="183" spans="1:2" ht="15.75" customHeight="1">
      <c r="A183" s="197">
        <v>200</v>
      </c>
      <c r="B183" s="194" t="s">
        <v>4783</v>
      </c>
    </row>
    <row r="184" spans="1:2" ht="15.75" customHeight="1">
      <c r="A184" s="197">
        <v>201</v>
      </c>
      <c r="B184" s="194" t="s">
        <v>4792</v>
      </c>
    </row>
    <row r="185" spans="1:2" ht="15.75" customHeight="1">
      <c r="A185" s="197">
        <v>202</v>
      </c>
      <c r="B185" s="194" t="s">
        <v>4800</v>
      </c>
    </row>
    <row r="186" spans="1:2" ht="15.75" customHeight="1">
      <c r="A186" s="197">
        <v>203</v>
      </c>
      <c r="B186" s="194" t="s">
        <v>4808</v>
      </c>
    </row>
    <row r="187" spans="1:2" ht="15.75" customHeight="1">
      <c r="A187" s="197">
        <v>204</v>
      </c>
      <c r="B187" s="194" t="s">
        <v>4816</v>
      </c>
    </row>
    <row r="188" spans="1:2" ht="15.75" customHeight="1">
      <c r="A188" s="197">
        <v>206</v>
      </c>
      <c r="B188" s="194" t="s">
        <v>4833</v>
      </c>
    </row>
    <row r="189" spans="1:2" ht="15.75" customHeight="1">
      <c r="A189" s="197">
        <v>207</v>
      </c>
      <c r="B189" s="194" t="s">
        <v>4844</v>
      </c>
    </row>
    <row r="190" spans="1:2" ht="15.75" customHeight="1">
      <c r="A190" s="197">
        <v>209</v>
      </c>
      <c r="B190" s="194" t="s">
        <v>4862</v>
      </c>
    </row>
    <row r="191" spans="1:2" ht="15.75" customHeight="1">
      <c r="A191" s="197">
        <v>210</v>
      </c>
      <c r="B191" s="194" t="s">
        <v>4874</v>
      </c>
    </row>
    <row r="192" spans="1:2" ht="15.75" customHeight="1">
      <c r="A192" s="197">
        <v>211</v>
      </c>
      <c r="B192" s="194" t="s">
        <v>4881</v>
      </c>
    </row>
    <row r="193" spans="1:2" ht="15.75" customHeight="1">
      <c r="A193" s="199">
        <v>215</v>
      </c>
      <c r="B193" s="194" t="s">
        <v>4892</v>
      </c>
    </row>
    <row r="194" spans="1:2" ht="15.75" customHeight="1">
      <c r="A194" s="197">
        <v>217</v>
      </c>
      <c r="B194" s="194" t="s">
        <v>4932</v>
      </c>
    </row>
    <row r="195" spans="1:2" ht="15.75" customHeight="1">
      <c r="A195" s="199">
        <v>218</v>
      </c>
      <c r="B195" s="194" t="s">
        <v>4941</v>
      </c>
    </row>
    <row r="196" spans="1:2" ht="15.75" customHeight="1">
      <c r="A196" s="199">
        <v>219</v>
      </c>
      <c r="B196" s="194" t="s">
        <v>4953</v>
      </c>
    </row>
    <row r="197" spans="1:2" ht="15.75" customHeight="1">
      <c r="A197" s="199">
        <v>220</v>
      </c>
      <c r="B197" s="194" t="s">
        <v>4961</v>
      </c>
    </row>
    <row r="198" spans="1:2" ht="15.75" customHeight="1">
      <c r="A198" s="199">
        <v>221</v>
      </c>
      <c r="B198" s="194" t="s">
        <v>4972</v>
      </c>
    </row>
    <row r="199" spans="1:2" ht="15.75" customHeight="1">
      <c r="A199" s="197">
        <v>223</v>
      </c>
      <c r="B199" s="194" t="s">
        <v>4992</v>
      </c>
    </row>
    <row r="200" spans="1:2" ht="15.75" customHeight="1">
      <c r="A200" s="197">
        <v>224</v>
      </c>
      <c r="B200" s="202" t="s">
        <v>5002</v>
      </c>
    </row>
    <row r="201" spans="1:2" ht="15.75" customHeight="1">
      <c r="A201" s="197">
        <v>225</v>
      </c>
      <c r="B201" s="202" t="s">
        <v>5013</v>
      </c>
    </row>
    <row r="202" spans="1:2" ht="15.75" customHeight="1">
      <c r="A202" s="197">
        <v>226</v>
      </c>
      <c r="B202" s="203" t="s">
        <v>5020</v>
      </c>
    </row>
    <row r="203" spans="1:2" ht="15.75" customHeight="1">
      <c r="A203" s="197">
        <v>227</v>
      </c>
      <c r="B203" s="203" t="s">
        <v>5028</v>
      </c>
    </row>
    <row r="204" spans="1:2" ht="15.75" customHeight="1">
      <c r="A204" s="204">
        <v>228</v>
      </c>
      <c r="B204" s="203" t="s">
        <v>5034</v>
      </c>
    </row>
    <row r="205" spans="1:2" ht="15.75" customHeight="1">
      <c r="A205" s="195">
        <v>229</v>
      </c>
      <c r="B205" s="205" t="s">
        <v>5045</v>
      </c>
    </row>
  </sheetData>
  <hyperlinks>
    <hyperlink ref="B1" r:id="rId1" xr:uid="{00000000-0004-0000-0100-000000000000}"/>
    <hyperlink ref="B2" r:id="rId2" xr:uid="{00000000-0004-0000-0100-000001000000}"/>
    <hyperlink ref="B3" r:id="rId3" xr:uid="{00000000-0004-0000-0100-000002000000}"/>
    <hyperlink ref="B4" r:id="rId4" xr:uid="{00000000-0004-0000-0100-000003000000}"/>
    <hyperlink ref="B5" r:id="rId5" xr:uid="{00000000-0004-0000-0100-000004000000}"/>
    <hyperlink ref="B6" r:id="rId6" xr:uid="{00000000-0004-0000-0100-000005000000}"/>
    <hyperlink ref="B7" r:id="rId7" xr:uid="{00000000-0004-0000-0100-000006000000}"/>
    <hyperlink ref="B8" r:id="rId8" xr:uid="{00000000-0004-0000-0100-000007000000}"/>
    <hyperlink ref="B9" r:id="rId9" xr:uid="{00000000-0004-0000-0100-000008000000}"/>
    <hyperlink ref="B10" r:id="rId10" xr:uid="{00000000-0004-0000-0100-000009000000}"/>
    <hyperlink ref="B11" r:id="rId11" xr:uid="{00000000-0004-0000-0100-00000A000000}"/>
    <hyperlink ref="B12" r:id="rId12" xr:uid="{00000000-0004-0000-0100-00000B000000}"/>
    <hyperlink ref="B13" r:id="rId13" xr:uid="{00000000-0004-0000-0100-00000C000000}"/>
    <hyperlink ref="B14" r:id="rId14" xr:uid="{00000000-0004-0000-0100-00000D000000}"/>
    <hyperlink ref="B16" r:id="rId15" xr:uid="{00000000-0004-0000-0100-00000E000000}"/>
    <hyperlink ref="B17" r:id="rId16" xr:uid="{00000000-0004-0000-0100-00000F000000}"/>
    <hyperlink ref="B18" r:id="rId17" xr:uid="{00000000-0004-0000-0100-000010000000}"/>
    <hyperlink ref="B19" r:id="rId18" xr:uid="{00000000-0004-0000-0100-000011000000}"/>
    <hyperlink ref="B20" r:id="rId19" xr:uid="{00000000-0004-0000-0100-000012000000}"/>
    <hyperlink ref="B21" r:id="rId20" xr:uid="{00000000-0004-0000-0100-000013000000}"/>
    <hyperlink ref="B22" r:id="rId21" xr:uid="{00000000-0004-0000-0100-000014000000}"/>
    <hyperlink ref="B23" r:id="rId22" xr:uid="{00000000-0004-0000-0100-000015000000}"/>
    <hyperlink ref="B24" r:id="rId23" xr:uid="{00000000-0004-0000-0100-000016000000}"/>
    <hyperlink ref="B25" r:id="rId24" xr:uid="{00000000-0004-0000-0100-000017000000}"/>
    <hyperlink ref="B26" r:id="rId25" xr:uid="{00000000-0004-0000-0100-000018000000}"/>
    <hyperlink ref="B27" r:id="rId26" xr:uid="{00000000-0004-0000-0100-000019000000}"/>
    <hyperlink ref="B28" r:id="rId27" xr:uid="{00000000-0004-0000-0100-00001A000000}"/>
    <hyperlink ref="B29" r:id="rId28" xr:uid="{00000000-0004-0000-0100-00001B000000}"/>
    <hyperlink ref="B30" r:id="rId29" xr:uid="{00000000-0004-0000-0100-00001C000000}"/>
    <hyperlink ref="B31" r:id="rId30" xr:uid="{00000000-0004-0000-0100-00001D000000}"/>
    <hyperlink ref="B32" r:id="rId31" xr:uid="{00000000-0004-0000-0100-00001E000000}"/>
    <hyperlink ref="B33" r:id="rId32" xr:uid="{00000000-0004-0000-0100-00001F000000}"/>
    <hyperlink ref="B34" r:id="rId33" xr:uid="{00000000-0004-0000-0100-000020000000}"/>
    <hyperlink ref="B35" r:id="rId34" xr:uid="{00000000-0004-0000-0100-000021000000}"/>
    <hyperlink ref="B36" r:id="rId35" xr:uid="{00000000-0004-0000-0100-000022000000}"/>
    <hyperlink ref="B37" r:id="rId36" xr:uid="{00000000-0004-0000-0100-000023000000}"/>
    <hyperlink ref="B38" r:id="rId37" xr:uid="{00000000-0004-0000-0100-000024000000}"/>
    <hyperlink ref="B39" r:id="rId38" xr:uid="{00000000-0004-0000-0100-000025000000}"/>
    <hyperlink ref="B40" r:id="rId39" xr:uid="{00000000-0004-0000-0100-000026000000}"/>
    <hyperlink ref="B41" r:id="rId40" xr:uid="{00000000-0004-0000-0100-000027000000}"/>
    <hyperlink ref="B42" r:id="rId41" xr:uid="{00000000-0004-0000-0100-000028000000}"/>
    <hyperlink ref="B43" r:id="rId42" xr:uid="{00000000-0004-0000-0100-000029000000}"/>
    <hyperlink ref="B44" r:id="rId43" xr:uid="{00000000-0004-0000-0100-00002A000000}"/>
    <hyperlink ref="B45" r:id="rId44" xr:uid="{00000000-0004-0000-0100-00002B000000}"/>
    <hyperlink ref="B46" r:id="rId45" xr:uid="{00000000-0004-0000-0100-00002C000000}"/>
    <hyperlink ref="B47" r:id="rId46" xr:uid="{00000000-0004-0000-0100-00002D000000}"/>
    <hyperlink ref="B48" r:id="rId47" xr:uid="{00000000-0004-0000-0100-00002E000000}"/>
    <hyperlink ref="B49" r:id="rId48" xr:uid="{00000000-0004-0000-0100-00002F000000}"/>
    <hyperlink ref="B50" r:id="rId49" xr:uid="{00000000-0004-0000-0100-000030000000}"/>
    <hyperlink ref="B51" r:id="rId50" xr:uid="{00000000-0004-0000-0100-000031000000}"/>
    <hyperlink ref="B52" r:id="rId51" xr:uid="{00000000-0004-0000-0100-000032000000}"/>
    <hyperlink ref="B53" r:id="rId52" xr:uid="{00000000-0004-0000-0100-000033000000}"/>
    <hyperlink ref="B54" r:id="rId53" xr:uid="{00000000-0004-0000-0100-000034000000}"/>
    <hyperlink ref="B55" r:id="rId54" xr:uid="{00000000-0004-0000-0100-000035000000}"/>
    <hyperlink ref="B56" r:id="rId55" xr:uid="{00000000-0004-0000-0100-000036000000}"/>
    <hyperlink ref="B57" r:id="rId56" xr:uid="{00000000-0004-0000-0100-000037000000}"/>
    <hyperlink ref="B58" r:id="rId57" xr:uid="{00000000-0004-0000-0100-000038000000}"/>
    <hyperlink ref="B59" r:id="rId58" xr:uid="{00000000-0004-0000-0100-000039000000}"/>
    <hyperlink ref="B60" r:id="rId59" xr:uid="{00000000-0004-0000-0100-00003A000000}"/>
    <hyperlink ref="B61" r:id="rId60" xr:uid="{00000000-0004-0000-0100-00003B000000}"/>
    <hyperlink ref="B62" r:id="rId61" xr:uid="{00000000-0004-0000-0100-00003C000000}"/>
    <hyperlink ref="B63" r:id="rId62" xr:uid="{00000000-0004-0000-0100-00003D000000}"/>
    <hyperlink ref="B64" r:id="rId63" xr:uid="{00000000-0004-0000-0100-00003E000000}"/>
    <hyperlink ref="B65" r:id="rId64" xr:uid="{00000000-0004-0000-0100-00003F000000}"/>
    <hyperlink ref="B66" r:id="rId65" xr:uid="{00000000-0004-0000-0100-000040000000}"/>
    <hyperlink ref="B67" r:id="rId66" xr:uid="{00000000-0004-0000-0100-000041000000}"/>
    <hyperlink ref="B68" r:id="rId67" xr:uid="{00000000-0004-0000-0100-000042000000}"/>
    <hyperlink ref="B69" r:id="rId68" xr:uid="{00000000-0004-0000-0100-000043000000}"/>
    <hyperlink ref="B70" r:id="rId69" xr:uid="{00000000-0004-0000-0100-000044000000}"/>
    <hyperlink ref="B71" r:id="rId70" xr:uid="{00000000-0004-0000-0100-000045000000}"/>
    <hyperlink ref="B72" r:id="rId71" xr:uid="{00000000-0004-0000-0100-000046000000}"/>
    <hyperlink ref="B73" r:id="rId72" xr:uid="{00000000-0004-0000-0100-000047000000}"/>
    <hyperlink ref="B74" r:id="rId73" xr:uid="{00000000-0004-0000-0100-000048000000}"/>
    <hyperlink ref="B75" r:id="rId74" xr:uid="{00000000-0004-0000-0100-000049000000}"/>
    <hyperlink ref="B76" r:id="rId75" xr:uid="{00000000-0004-0000-0100-00004A000000}"/>
    <hyperlink ref="B77" r:id="rId76" xr:uid="{00000000-0004-0000-0100-00004B000000}"/>
    <hyperlink ref="B78" r:id="rId77" xr:uid="{00000000-0004-0000-0100-00004C000000}"/>
    <hyperlink ref="B79" r:id="rId78" xr:uid="{00000000-0004-0000-0100-00004D000000}"/>
    <hyperlink ref="B80" r:id="rId79" xr:uid="{00000000-0004-0000-0100-00004E000000}"/>
    <hyperlink ref="B81" r:id="rId80" xr:uid="{00000000-0004-0000-0100-00004F000000}"/>
    <hyperlink ref="B82" r:id="rId81" xr:uid="{00000000-0004-0000-0100-000050000000}"/>
    <hyperlink ref="B84" r:id="rId82" xr:uid="{00000000-0004-0000-0100-000051000000}"/>
    <hyperlink ref="B85" r:id="rId83" xr:uid="{00000000-0004-0000-0100-000052000000}"/>
    <hyperlink ref="B86" r:id="rId84" xr:uid="{00000000-0004-0000-0100-000053000000}"/>
    <hyperlink ref="B87" r:id="rId85" xr:uid="{00000000-0004-0000-0100-000054000000}"/>
    <hyperlink ref="B88" r:id="rId86" xr:uid="{00000000-0004-0000-0100-000055000000}"/>
    <hyperlink ref="B89" r:id="rId87" xr:uid="{00000000-0004-0000-0100-000056000000}"/>
    <hyperlink ref="B90" r:id="rId88" xr:uid="{00000000-0004-0000-0100-000057000000}"/>
    <hyperlink ref="B91" r:id="rId89" xr:uid="{00000000-0004-0000-0100-000058000000}"/>
    <hyperlink ref="B92" r:id="rId90" xr:uid="{00000000-0004-0000-0100-000059000000}"/>
    <hyperlink ref="B93" r:id="rId91" xr:uid="{00000000-0004-0000-0100-00005A000000}"/>
    <hyperlink ref="B94" r:id="rId92" xr:uid="{00000000-0004-0000-0100-00005B000000}"/>
    <hyperlink ref="B95" r:id="rId93" xr:uid="{00000000-0004-0000-0100-00005C000000}"/>
    <hyperlink ref="B96" r:id="rId94" xr:uid="{00000000-0004-0000-0100-00005D000000}"/>
    <hyperlink ref="B97" r:id="rId95" xr:uid="{00000000-0004-0000-0100-00005E000000}"/>
    <hyperlink ref="B98" r:id="rId96" xr:uid="{00000000-0004-0000-0100-00005F000000}"/>
    <hyperlink ref="B99" r:id="rId97" xr:uid="{00000000-0004-0000-0100-000060000000}"/>
    <hyperlink ref="B100" r:id="rId98" xr:uid="{00000000-0004-0000-0100-000061000000}"/>
    <hyperlink ref="B101" r:id="rId99" xr:uid="{00000000-0004-0000-0100-000062000000}"/>
    <hyperlink ref="B102" r:id="rId100" xr:uid="{00000000-0004-0000-0100-000063000000}"/>
    <hyperlink ref="B103" r:id="rId101" xr:uid="{00000000-0004-0000-0100-000064000000}"/>
    <hyperlink ref="B104" r:id="rId102" xr:uid="{00000000-0004-0000-0100-000065000000}"/>
    <hyperlink ref="B105" r:id="rId103" xr:uid="{00000000-0004-0000-0100-000066000000}"/>
    <hyperlink ref="B107" r:id="rId104" xr:uid="{00000000-0004-0000-0100-000067000000}"/>
    <hyperlink ref="B108" r:id="rId105" xr:uid="{00000000-0004-0000-0100-000068000000}"/>
    <hyperlink ref="B109" r:id="rId106" xr:uid="{00000000-0004-0000-0100-000069000000}"/>
    <hyperlink ref="B110" r:id="rId107" xr:uid="{00000000-0004-0000-0100-00006A000000}"/>
    <hyperlink ref="B111" r:id="rId108" xr:uid="{00000000-0004-0000-0100-00006B000000}"/>
    <hyperlink ref="B112" r:id="rId109" xr:uid="{00000000-0004-0000-0100-00006C000000}"/>
    <hyperlink ref="B113" r:id="rId110" xr:uid="{00000000-0004-0000-0100-00006D000000}"/>
    <hyperlink ref="B114" r:id="rId111" xr:uid="{00000000-0004-0000-0100-00006E000000}"/>
    <hyperlink ref="B115" r:id="rId112" xr:uid="{00000000-0004-0000-0100-00006F000000}"/>
    <hyperlink ref="B116" r:id="rId113" xr:uid="{00000000-0004-0000-0100-000070000000}"/>
    <hyperlink ref="B117" r:id="rId114" xr:uid="{00000000-0004-0000-0100-000071000000}"/>
    <hyperlink ref="B118" r:id="rId115" xr:uid="{00000000-0004-0000-0100-000072000000}"/>
    <hyperlink ref="B119" r:id="rId116" xr:uid="{00000000-0004-0000-0100-000073000000}"/>
    <hyperlink ref="B120" r:id="rId117" xr:uid="{00000000-0004-0000-0100-000074000000}"/>
    <hyperlink ref="B121" r:id="rId118" xr:uid="{00000000-0004-0000-0100-000075000000}"/>
    <hyperlink ref="B122" r:id="rId119" xr:uid="{00000000-0004-0000-0100-000076000000}"/>
    <hyperlink ref="B123" r:id="rId120" xr:uid="{00000000-0004-0000-0100-000077000000}"/>
    <hyperlink ref="B124" r:id="rId121" xr:uid="{00000000-0004-0000-0100-000078000000}"/>
    <hyperlink ref="B125" r:id="rId122" xr:uid="{00000000-0004-0000-0100-000079000000}"/>
    <hyperlink ref="B126" r:id="rId123" xr:uid="{00000000-0004-0000-0100-00007A000000}"/>
    <hyperlink ref="B127" r:id="rId124" xr:uid="{00000000-0004-0000-0100-00007B000000}"/>
    <hyperlink ref="B128" r:id="rId125" xr:uid="{00000000-0004-0000-0100-00007C000000}"/>
    <hyperlink ref="B129" r:id="rId126" xr:uid="{00000000-0004-0000-0100-00007D000000}"/>
    <hyperlink ref="B130" r:id="rId127" xr:uid="{00000000-0004-0000-0100-00007E000000}"/>
    <hyperlink ref="B131" r:id="rId128" xr:uid="{00000000-0004-0000-0100-00007F000000}"/>
    <hyperlink ref="B132" r:id="rId129" xr:uid="{00000000-0004-0000-0100-000080000000}"/>
    <hyperlink ref="B133" r:id="rId130" xr:uid="{00000000-0004-0000-0100-000081000000}"/>
    <hyperlink ref="B134" r:id="rId131" xr:uid="{00000000-0004-0000-0100-000082000000}"/>
    <hyperlink ref="B135" r:id="rId132" xr:uid="{00000000-0004-0000-0100-000083000000}"/>
    <hyperlink ref="B136" r:id="rId133" xr:uid="{00000000-0004-0000-0100-000084000000}"/>
    <hyperlink ref="B137" r:id="rId134" xr:uid="{00000000-0004-0000-0100-000085000000}"/>
    <hyperlink ref="B138" r:id="rId135" xr:uid="{00000000-0004-0000-0100-000086000000}"/>
    <hyperlink ref="B139" r:id="rId136" xr:uid="{00000000-0004-0000-0100-000087000000}"/>
    <hyperlink ref="B140" r:id="rId137" xr:uid="{00000000-0004-0000-0100-000088000000}"/>
    <hyperlink ref="B142" r:id="rId138" xr:uid="{00000000-0004-0000-0100-000089000000}"/>
    <hyperlink ref="B143" r:id="rId139" xr:uid="{00000000-0004-0000-0100-00008A000000}"/>
    <hyperlink ref="B144" r:id="rId140" xr:uid="{00000000-0004-0000-0100-00008B000000}"/>
    <hyperlink ref="B145" r:id="rId141" xr:uid="{00000000-0004-0000-0100-00008C000000}"/>
    <hyperlink ref="B146" r:id="rId142" xr:uid="{00000000-0004-0000-0100-00008D000000}"/>
    <hyperlink ref="B147" r:id="rId143" xr:uid="{00000000-0004-0000-0100-00008E000000}"/>
    <hyperlink ref="B148" r:id="rId144" xr:uid="{00000000-0004-0000-0100-00008F000000}"/>
    <hyperlink ref="B149" r:id="rId145" xr:uid="{00000000-0004-0000-0100-000090000000}"/>
    <hyperlink ref="B150" r:id="rId146" xr:uid="{00000000-0004-0000-0100-000091000000}"/>
    <hyperlink ref="B151" r:id="rId147" xr:uid="{00000000-0004-0000-0100-000092000000}"/>
    <hyperlink ref="B152" r:id="rId148" xr:uid="{00000000-0004-0000-0100-000093000000}"/>
    <hyperlink ref="B153" r:id="rId149" xr:uid="{00000000-0004-0000-0100-000094000000}"/>
    <hyperlink ref="B154" r:id="rId150" xr:uid="{00000000-0004-0000-0100-000095000000}"/>
    <hyperlink ref="B155" r:id="rId151" xr:uid="{00000000-0004-0000-0100-000096000000}"/>
    <hyperlink ref="B156" r:id="rId152" xr:uid="{00000000-0004-0000-0100-000097000000}"/>
    <hyperlink ref="B157" r:id="rId153" xr:uid="{00000000-0004-0000-0100-000098000000}"/>
    <hyperlink ref="B158" r:id="rId154" xr:uid="{00000000-0004-0000-0100-000099000000}"/>
    <hyperlink ref="B159" r:id="rId155" xr:uid="{00000000-0004-0000-0100-00009A000000}"/>
    <hyperlink ref="B160" r:id="rId156" xr:uid="{00000000-0004-0000-0100-00009B000000}"/>
    <hyperlink ref="B161" r:id="rId157" xr:uid="{00000000-0004-0000-0100-00009C000000}"/>
    <hyperlink ref="B162" r:id="rId158" xr:uid="{00000000-0004-0000-0100-00009D000000}"/>
    <hyperlink ref="B164" r:id="rId159" xr:uid="{00000000-0004-0000-0100-00009E000000}"/>
    <hyperlink ref="B165" r:id="rId160" xr:uid="{00000000-0004-0000-0100-00009F000000}"/>
    <hyperlink ref="B166" r:id="rId161" xr:uid="{00000000-0004-0000-0100-0000A0000000}"/>
    <hyperlink ref="B167" r:id="rId162" xr:uid="{00000000-0004-0000-0100-0000A1000000}"/>
    <hyperlink ref="B168" r:id="rId163" xr:uid="{00000000-0004-0000-0100-0000A2000000}"/>
    <hyperlink ref="B169" r:id="rId164" xr:uid="{00000000-0004-0000-0100-0000A3000000}"/>
    <hyperlink ref="B170" r:id="rId165" xr:uid="{00000000-0004-0000-0100-0000A4000000}"/>
    <hyperlink ref="B171" r:id="rId166" xr:uid="{00000000-0004-0000-0100-0000A5000000}"/>
    <hyperlink ref="B172" r:id="rId167" xr:uid="{00000000-0004-0000-0100-0000A6000000}"/>
    <hyperlink ref="B173" r:id="rId168" xr:uid="{00000000-0004-0000-0100-0000A7000000}"/>
    <hyperlink ref="B174" r:id="rId169" xr:uid="{00000000-0004-0000-0100-0000A8000000}"/>
    <hyperlink ref="B175" r:id="rId170" xr:uid="{00000000-0004-0000-0100-0000A9000000}"/>
    <hyperlink ref="B176" r:id="rId171" xr:uid="{00000000-0004-0000-0100-0000AA000000}"/>
    <hyperlink ref="B177" r:id="rId172" xr:uid="{00000000-0004-0000-0100-0000AB000000}"/>
    <hyperlink ref="B178" r:id="rId173" xr:uid="{00000000-0004-0000-0100-0000AC000000}"/>
    <hyperlink ref="B179" r:id="rId174" xr:uid="{00000000-0004-0000-0100-0000AD000000}"/>
    <hyperlink ref="B180" r:id="rId175" xr:uid="{00000000-0004-0000-0100-0000AE000000}"/>
    <hyperlink ref="B181" r:id="rId176" xr:uid="{00000000-0004-0000-0100-0000AF000000}"/>
    <hyperlink ref="B182" r:id="rId177" xr:uid="{00000000-0004-0000-0100-0000B0000000}"/>
    <hyperlink ref="B183" r:id="rId178" xr:uid="{00000000-0004-0000-0100-0000B1000000}"/>
    <hyperlink ref="B184" r:id="rId179" xr:uid="{00000000-0004-0000-0100-0000B2000000}"/>
    <hyperlink ref="B185" r:id="rId180" xr:uid="{00000000-0004-0000-0100-0000B3000000}"/>
    <hyperlink ref="B186" r:id="rId181" xr:uid="{00000000-0004-0000-0100-0000B4000000}"/>
    <hyperlink ref="B187" r:id="rId182" xr:uid="{00000000-0004-0000-0100-0000B5000000}"/>
    <hyperlink ref="B188" r:id="rId183" xr:uid="{00000000-0004-0000-0100-0000B6000000}"/>
    <hyperlink ref="B189" r:id="rId184" xr:uid="{00000000-0004-0000-0100-0000B7000000}"/>
    <hyperlink ref="B190" r:id="rId185" xr:uid="{00000000-0004-0000-0100-0000B8000000}"/>
    <hyperlink ref="B191" r:id="rId186" xr:uid="{00000000-0004-0000-0100-0000B9000000}"/>
    <hyperlink ref="B192" r:id="rId187" xr:uid="{00000000-0004-0000-0100-0000BA000000}"/>
    <hyperlink ref="B193" r:id="rId188" xr:uid="{00000000-0004-0000-0100-0000BB000000}"/>
    <hyperlink ref="B194" r:id="rId189" xr:uid="{00000000-0004-0000-0100-0000BC000000}"/>
    <hyperlink ref="B195" r:id="rId190" xr:uid="{00000000-0004-0000-0100-0000BD000000}"/>
    <hyperlink ref="B196" r:id="rId191" xr:uid="{00000000-0004-0000-0100-0000BE000000}"/>
    <hyperlink ref="B197" r:id="rId192" xr:uid="{00000000-0004-0000-0100-0000BF000000}"/>
    <hyperlink ref="B198" r:id="rId193" xr:uid="{00000000-0004-0000-0100-0000C0000000}"/>
    <hyperlink ref="B199" r:id="rId194" xr:uid="{00000000-0004-0000-0100-0000C1000000}"/>
    <hyperlink ref="B200" r:id="rId195" xr:uid="{00000000-0004-0000-0100-0000C2000000}"/>
    <hyperlink ref="B201" r:id="rId196" xr:uid="{00000000-0004-0000-0100-0000C3000000}"/>
    <hyperlink ref="B202" r:id="rId197" xr:uid="{00000000-0004-0000-0100-0000C4000000}"/>
    <hyperlink ref="B203" r:id="rId198" xr:uid="{00000000-0004-0000-0100-0000C5000000}"/>
    <hyperlink ref="B204" r:id="rId199" xr:uid="{00000000-0004-0000-0100-0000C6000000}"/>
    <hyperlink ref="B205" r:id="rId200" xr:uid="{00000000-0004-0000-0100-0000C7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77"/>
  <sheetViews>
    <sheetView workbookViewId="0">
      <selection activeCell="G1" sqref="G1:G1048576"/>
    </sheetView>
  </sheetViews>
  <sheetFormatPr defaultColWidth="11.42578125" defaultRowHeight="15"/>
  <cols>
    <col min="5" max="5" width="11.85546875" bestFit="1" customWidth="1"/>
    <col min="8" max="8" width="11.85546875" bestFit="1" customWidth="1"/>
    <col min="19" max="19" width="37.140625" customWidth="1"/>
    <col min="20" max="20" width="11.42578125" style="47"/>
  </cols>
  <sheetData>
    <row r="1" spans="1:21">
      <c r="A1" t="s">
        <v>7190</v>
      </c>
      <c r="B1" t="s">
        <v>7191</v>
      </c>
      <c r="C1" t="s">
        <v>7192</v>
      </c>
      <c r="F1" t="s">
        <v>6698</v>
      </c>
      <c r="I1" t="s">
        <v>53</v>
      </c>
      <c r="J1" t="s">
        <v>7193</v>
      </c>
      <c r="K1" t="s">
        <v>7194</v>
      </c>
      <c r="L1" t="s">
        <v>7195</v>
      </c>
      <c r="M1" t="s">
        <v>7196</v>
      </c>
      <c r="N1" t="s">
        <v>7197</v>
      </c>
      <c r="O1" t="s">
        <v>7078</v>
      </c>
      <c r="P1" t="s">
        <v>7079</v>
      </c>
      <c r="Q1" t="s">
        <v>7198</v>
      </c>
      <c r="R1" t="s">
        <v>7199</v>
      </c>
      <c r="S1" t="s">
        <v>7200</v>
      </c>
      <c r="T1" s="47" t="s">
        <v>7201</v>
      </c>
      <c r="U1" t="s">
        <v>7202</v>
      </c>
    </row>
    <row r="2" spans="1:21">
      <c r="A2">
        <v>1</v>
      </c>
      <c r="B2">
        <v>18400000</v>
      </c>
      <c r="C2">
        <v>2300000</v>
      </c>
      <c r="D2" t="e">
        <f>+VLOOKUP(A2,'2022'!$A$3:$AI$181,29,0)</f>
        <v>#N/A</v>
      </c>
      <c r="E2" t="e">
        <f>+B2=D2</f>
        <v>#N/A</v>
      </c>
      <c r="F2">
        <v>8</v>
      </c>
      <c r="G2" t="e">
        <f>+VLOOKUP(A2,'2022'!$A$3:$AB$181,21,0)</f>
        <v>#N/A</v>
      </c>
      <c r="H2" t="e">
        <f>+F2=G2</f>
        <v>#N/A</v>
      </c>
      <c r="I2" t="s">
        <v>7203</v>
      </c>
      <c r="J2" t="s">
        <v>7204</v>
      </c>
      <c r="K2" t="s">
        <v>7205</v>
      </c>
      <c r="L2" t="s">
        <v>7206</v>
      </c>
      <c r="M2" t="s">
        <v>7207</v>
      </c>
      <c r="N2" t="s">
        <v>7208</v>
      </c>
      <c r="O2" t="s">
        <v>7209</v>
      </c>
      <c r="P2" t="s">
        <v>7128</v>
      </c>
      <c r="Q2" t="s">
        <v>7210</v>
      </c>
      <c r="R2" t="s">
        <v>7211</v>
      </c>
      <c r="S2" t="s">
        <v>7212</v>
      </c>
      <c r="T2" s="47" t="s">
        <v>7213</v>
      </c>
      <c r="U2" t="s">
        <v>7214</v>
      </c>
    </row>
    <row r="3" spans="1:21">
      <c r="A3">
        <v>2</v>
      </c>
      <c r="B3">
        <v>20800000</v>
      </c>
      <c r="C3">
        <v>2600000</v>
      </c>
      <c r="D3" t="e">
        <f>+VLOOKUP(A3,'2022'!$A$3:$AI$181,29,0)</f>
        <v>#N/A</v>
      </c>
      <c r="E3" t="e">
        <f t="shared" ref="E3:E66" si="0">+B3=D3</f>
        <v>#N/A</v>
      </c>
      <c r="F3">
        <v>8</v>
      </c>
      <c r="G3" t="e">
        <f>+VLOOKUP(A3,'2022'!$A$3:$AB$181,21,0)</f>
        <v>#N/A</v>
      </c>
      <c r="H3" t="e">
        <f t="shared" ref="H3:H66" si="1">+F3=G3</f>
        <v>#N/A</v>
      </c>
      <c r="I3" t="s">
        <v>7203</v>
      </c>
      <c r="J3" t="s">
        <v>7204</v>
      </c>
      <c r="K3" t="s">
        <v>7205</v>
      </c>
      <c r="L3" t="s">
        <v>7206</v>
      </c>
      <c r="M3" t="s">
        <v>7215</v>
      </c>
      <c r="N3" t="s">
        <v>7208</v>
      </c>
      <c r="O3" t="s">
        <v>7209</v>
      </c>
      <c r="P3" t="s">
        <v>7128</v>
      </c>
      <c r="Q3" t="s">
        <v>7216</v>
      </c>
      <c r="R3" t="s">
        <v>7217</v>
      </c>
      <c r="S3" t="s">
        <v>7212</v>
      </c>
      <c r="T3" s="47" t="s">
        <v>7213</v>
      </c>
      <c r="U3" t="s">
        <v>7218</v>
      </c>
    </row>
    <row r="4" spans="1:21">
      <c r="A4">
        <v>3</v>
      </c>
      <c r="B4">
        <v>20800000</v>
      </c>
      <c r="C4">
        <v>2600000</v>
      </c>
      <c r="D4" t="e">
        <f>+VLOOKUP(A4,'2022'!$A$3:$AI$181,29,0)</f>
        <v>#N/A</v>
      </c>
      <c r="E4" t="e">
        <f t="shared" si="0"/>
        <v>#N/A</v>
      </c>
      <c r="F4">
        <v>8</v>
      </c>
      <c r="G4" t="e">
        <f>+VLOOKUP(A4,'2022'!$A$3:$AB$181,21,0)</f>
        <v>#N/A</v>
      </c>
      <c r="H4" t="e">
        <f t="shared" si="1"/>
        <v>#N/A</v>
      </c>
      <c r="I4" t="s">
        <v>7203</v>
      </c>
      <c r="J4" t="s">
        <v>7204</v>
      </c>
      <c r="K4" t="s">
        <v>7205</v>
      </c>
      <c r="L4" t="s">
        <v>7206</v>
      </c>
      <c r="M4" t="s">
        <v>7219</v>
      </c>
      <c r="N4" t="s">
        <v>7208</v>
      </c>
      <c r="O4" t="s">
        <v>7209</v>
      </c>
      <c r="P4" t="s">
        <v>7128</v>
      </c>
      <c r="Q4" t="s">
        <v>7220</v>
      </c>
      <c r="R4" t="s">
        <v>7221</v>
      </c>
      <c r="S4" t="s">
        <v>7212</v>
      </c>
      <c r="T4" s="47" t="s">
        <v>7222</v>
      </c>
      <c r="U4" t="s">
        <v>7214</v>
      </c>
    </row>
    <row r="5" spans="1:21">
      <c r="A5">
        <v>4</v>
      </c>
      <c r="B5">
        <v>20800000</v>
      </c>
      <c r="C5">
        <v>2600000</v>
      </c>
      <c r="D5" t="e">
        <f>+VLOOKUP(A5,'2022'!$A$3:$AI$181,29,0)</f>
        <v>#N/A</v>
      </c>
      <c r="E5" t="e">
        <f t="shared" si="0"/>
        <v>#N/A</v>
      </c>
      <c r="F5">
        <v>8</v>
      </c>
      <c r="G5" t="e">
        <f>+VLOOKUP(A5,'2022'!$A$3:$AB$181,21,0)</f>
        <v>#N/A</v>
      </c>
      <c r="H5" t="e">
        <f t="shared" si="1"/>
        <v>#N/A</v>
      </c>
      <c r="I5" t="s">
        <v>7203</v>
      </c>
      <c r="J5" t="s">
        <v>7204</v>
      </c>
      <c r="K5" t="s">
        <v>7205</v>
      </c>
      <c r="L5" t="s">
        <v>7206</v>
      </c>
      <c r="M5" t="s">
        <v>7223</v>
      </c>
      <c r="N5" t="s">
        <v>7208</v>
      </c>
      <c r="O5" t="s">
        <v>7209</v>
      </c>
      <c r="P5" t="s">
        <v>7128</v>
      </c>
      <c r="Q5" t="s">
        <v>7220</v>
      </c>
      <c r="R5" t="s">
        <v>7224</v>
      </c>
      <c r="S5" t="s">
        <v>7212</v>
      </c>
      <c r="T5" s="47" t="s">
        <v>7225</v>
      </c>
      <c r="U5" t="s">
        <v>7218</v>
      </c>
    </row>
    <row r="6" spans="1:21">
      <c r="A6">
        <v>5</v>
      </c>
      <c r="B6">
        <v>20800000</v>
      </c>
      <c r="C6">
        <v>2600000</v>
      </c>
      <c r="D6" t="e">
        <f>+VLOOKUP(A6,'2022'!$A$3:$AI$181,29,0)</f>
        <v>#N/A</v>
      </c>
      <c r="E6" t="e">
        <f t="shared" si="0"/>
        <v>#N/A</v>
      </c>
      <c r="F6">
        <v>8</v>
      </c>
      <c r="G6" t="e">
        <f>+VLOOKUP(A6,'2022'!$A$3:$AB$181,21,0)</f>
        <v>#N/A</v>
      </c>
      <c r="H6" t="e">
        <f t="shared" si="1"/>
        <v>#N/A</v>
      </c>
      <c r="I6" t="s">
        <v>7203</v>
      </c>
      <c r="J6" t="s">
        <v>7204</v>
      </c>
      <c r="K6" t="s">
        <v>7205</v>
      </c>
      <c r="L6" t="s">
        <v>7206</v>
      </c>
      <c r="M6" t="s">
        <v>7226</v>
      </c>
      <c r="N6" t="s">
        <v>7208</v>
      </c>
      <c r="O6" t="s">
        <v>7209</v>
      </c>
      <c r="P6" t="s">
        <v>7128</v>
      </c>
      <c r="Q6" t="s">
        <v>7216</v>
      </c>
      <c r="R6" t="s">
        <v>7227</v>
      </c>
      <c r="S6" t="s">
        <v>7212</v>
      </c>
      <c r="T6" s="47" t="s">
        <v>7213</v>
      </c>
      <c r="U6" t="s">
        <v>7218</v>
      </c>
    </row>
    <row r="7" spans="1:21">
      <c r="A7">
        <v>6</v>
      </c>
      <c r="B7">
        <v>52800000</v>
      </c>
      <c r="C7">
        <v>6600000</v>
      </c>
      <c r="D7" t="e">
        <f>+VLOOKUP(A7,'2022'!$A$3:$AI$181,29,0)</f>
        <v>#N/A</v>
      </c>
      <c r="E7" t="e">
        <f t="shared" si="0"/>
        <v>#N/A</v>
      </c>
      <c r="F7">
        <v>8</v>
      </c>
      <c r="G7" t="e">
        <f>+VLOOKUP(A7,'2022'!$A$3:$AB$181,21,0)</f>
        <v>#N/A</v>
      </c>
      <c r="H7" t="e">
        <f t="shared" si="1"/>
        <v>#N/A</v>
      </c>
      <c r="I7" t="s">
        <v>7203</v>
      </c>
      <c r="J7" t="s">
        <v>7204</v>
      </c>
      <c r="K7" t="s">
        <v>7205</v>
      </c>
      <c r="L7" t="s">
        <v>7206</v>
      </c>
      <c r="M7" t="s">
        <v>7228</v>
      </c>
      <c r="N7" t="s">
        <v>7208</v>
      </c>
      <c r="O7" t="s">
        <v>7209</v>
      </c>
      <c r="P7" t="s">
        <v>7128</v>
      </c>
      <c r="Q7" t="s">
        <v>7229</v>
      </c>
      <c r="R7" t="s">
        <v>7230</v>
      </c>
      <c r="S7" t="s">
        <v>7231</v>
      </c>
      <c r="T7" s="47" t="s">
        <v>7232</v>
      </c>
      <c r="U7" t="s">
        <v>7214</v>
      </c>
    </row>
    <row r="8" spans="1:21">
      <c r="A8">
        <v>7</v>
      </c>
      <c r="B8">
        <v>24800000</v>
      </c>
      <c r="C8">
        <v>3100000</v>
      </c>
      <c r="D8" t="e">
        <f>+VLOOKUP(A8,'2022'!$A$3:$AI$181,29,0)</f>
        <v>#N/A</v>
      </c>
      <c r="E8" t="e">
        <f t="shared" si="0"/>
        <v>#N/A</v>
      </c>
      <c r="F8">
        <v>8</v>
      </c>
      <c r="G8" t="e">
        <f>+VLOOKUP(A8,'2022'!$A$3:$AB$181,21,0)</f>
        <v>#N/A</v>
      </c>
      <c r="H8" t="e">
        <f t="shared" si="1"/>
        <v>#N/A</v>
      </c>
      <c r="I8" t="s">
        <v>7233</v>
      </c>
      <c r="J8" t="s">
        <v>7204</v>
      </c>
      <c r="K8" t="s">
        <v>7205</v>
      </c>
      <c r="L8" t="s">
        <v>7206</v>
      </c>
      <c r="M8" t="s">
        <v>7234</v>
      </c>
      <c r="N8" t="s">
        <v>7208</v>
      </c>
      <c r="O8" t="s">
        <v>7235</v>
      </c>
      <c r="P8" t="s">
        <v>2652</v>
      </c>
      <c r="Q8" t="s">
        <v>7236</v>
      </c>
      <c r="R8" t="s">
        <v>7237</v>
      </c>
      <c r="S8" t="s">
        <v>7212</v>
      </c>
      <c r="T8" s="47" t="s">
        <v>7225</v>
      </c>
      <c r="U8" t="s">
        <v>7214</v>
      </c>
    </row>
    <row r="9" spans="1:21">
      <c r="A9">
        <v>8</v>
      </c>
      <c r="B9">
        <v>24800000</v>
      </c>
      <c r="C9">
        <v>3100000</v>
      </c>
      <c r="D9" t="e">
        <f>+VLOOKUP(A9,'2022'!$A$3:$AI$181,29,0)</f>
        <v>#N/A</v>
      </c>
      <c r="E9" t="e">
        <f t="shared" si="0"/>
        <v>#N/A</v>
      </c>
      <c r="F9">
        <v>8</v>
      </c>
      <c r="G9" t="e">
        <f>+VLOOKUP(A9,'2022'!$A$3:$AB$181,21,0)</f>
        <v>#N/A</v>
      </c>
      <c r="H9" t="e">
        <f t="shared" si="1"/>
        <v>#N/A</v>
      </c>
      <c r="I9" t="s">
        <v>7203</v>
      </c>
      <c r="J9" t="s">
        <v>7204</v>
      </c>
      <c r="K9" t="s">
        <v>7205</v>
      </c>
      <c r="L9" t="s">
        <v>7206</v>
      </c>
      <c r="M9" t="s">
        <v>7238</v>
      </c>
      <c r="N9" t="s">
        <v>7208</v>
      </c>
      <c r="O9" t="s">
        <v>7209</v>
      </c>
      <c r="P9" t="s">
        <v>7128</v>
      </c>
      <c r="Q9" t="s">
        <v>7239</v>
      </c>
      <c r="R9" t="s">
        <v>7240</v>
      </c>
      <c r="S9" t="s">
        <v>7212</v>
      </c>
      <c r="T9" s="47" t="s">
        <v>7225</v>
      </c>
      <c r="U9" t="s">
        <v>7214</v>
      </c>
    </row>
    <row r="10" spans="1:21">
      <c r="A10">
        <v>9</v>
      </c>
      <c r="B10">
        <v>20800000</v>
      </c>
      <c r="C10">
        <v>2600000</v>
      </c>
      <c r="D10" t="e">
        <f>+VLOOKUP(A10,'2022'!$A$3:$AI$181,29,0)</f>
        <v>#N/A</v>
      </c>
      <c r="E10" t="e">
        <f t="shared" si="0"/>
        <v>#N/A</v>
      </c>
      <c r="F10">
        <v>8</v>
      </c>
      <c r="G10" t="e">
        <f>+VLOOKUP(A10,'2022'!$A$3:$AB$181,21,0)</f>
        <v>#N/A</v>
      </c>
      <c r="H10" t="e">
        <f t="shared" si="1"/>
        <v>#N/A</v>
      </c>
      <c r="I10" t="s">
        <v>7241</v>
      </c>
      <c r="J10" t="s">
        <v>7204</v>
      </c>
      <c r="K10" t="s">
        <v>7205</v>
      </c>
      <c r="L10" t="s">
        <v>7206</v>
      </c>
      <c r="M10" t="s">
        <v>7242</v>
      </c>
      <c r="N10" t="s">
        <v>7208</v>
      </c>
      <c r="O10" t="s">
        <v>7243</v>
      </c>
      <c r="P10" t="s">
        <v>2460</v>
      </c>
      <c r="Q10" t="s">
        <v>7244</v>
      </c>
      <c r="R10" t="s">
        <v>7245</v>
      </c>
      <c r="S10" t="s">
        <v>7212</v>
      </c>
      <c r="T10" s="47" t="s">
        <v>7213</v>
      </c>
      <c r="U10" t="s">
        <v>7218</v>
      </c>
    </row>
    <row r="11" spans="1:21">
      <c r="A11">
        <v>10</v>
      </c>
      <c r="B11">
        <v>44000000</v>
      </c>
      <c r="C11">
        <v>5500000</v>
      </c>
      <c r="D11" t="e">
        <f>+VLOOKUP(A11,'2022'!$A$3:$AI$181,29,0)</f>
        <v>#N/A</v>
      </c>
      <c r="E11" t="e">
        <f t="shared" si="0"/>
        <v>#N/A</v>
      </c>
      <c r="F11">
        <v>8</v>
      </c>
      <c r="G11" t="e">
        <f>+VLOOKUP(A11,'2022'!$A$3:$AB$181,21,0)</f>
        <v>#N/A</v>
      </c>
      <c r="H11" t="e">
        <f t="shared" si="1"/>
        <v>#N/A</v>
      </c>
      <c r="I11" t="s">
        <v>7203</v>
      </c>
      <c r="J11" t="s">
        <v>7204</v>
      </c>
      <c r="K11" t="s">
        <v>7205</v>
      </c>
      <c r="L11" t="s">
        <v>7206</v>
      </c>
      <c r="M11" t="s">
        <v>7246</v>
      </c>
      <c r="N11" t="s">
        <v>7208</v>
      </c>
      <c r="O11" t="s">
        <v>7209</v>
      </c>
      <c r="P11" t="s">
        <v>7128</v>
      </c>
      <c r="Q11" t="s">
        <v>7247</v>
      </c>
      <c r="R11" t="s">
        <v>7248</v>
      </c>
      <c r="S11" t="s">
        <v>7231</v>
      </c>
      <c r="T11" s="47" t="s">
        <v>7232</v>
      </c>
      <c r="U11" t="s">
        <v>7214</v>
      </c>
    </row>
    <row r="12" spans="1:21">
      <c r="A12">
        <v>11</v>
      </c>
      <c r="B12">
        <v>36160000</v>
      </c>
      <c r="C12">
        <v>4520000</v>
      </c>
      <c r="D12" t="e">
        <f>+VLOOKUP(A12,'2022'!$A$3:$AI$181,29,0)</f>
        <v>#N/A</v>
      </c>
      <c r="E12" t="e">
        <f t="shared" si="0"/>
        <v>#N/A</v>
      </c>
      <c r="F12">
        <v>8</v>
      </c>
      <c r="G12" t="e">
        <f>+VLOOKUP(A12,'2022'!$A$3:$AB$181,21,0)</f>
        <v>#N/A</v>
      </c>
      <c r="H12" t="e">
        <f t="shared" si="1"/>
        <v>#N/A</v>
      </c>
      <c r="I12" t="s">
        <v>7249</v>
      </c>
      <c r="J12" t="s">
        <v>7204</v>
      </c>
      <c r="K12" t="s">
        <v>7205</v>
      </c>
      <c r="L12" t="s">
        <v>7206</v>
      </c>
      <c r="M12" t="s">
        <v>250</v>
      </c>
      <c r="N12" t="s">
        <v>7208</v>
      </c>
      <c r="O12" t="s">
        <v>7250</v>
      </c>
      <c r="P12" t="s">
        <v>2311</v>
      </c>
      <c r="Q12" t="s">
        <v>7251</v>
      </c>
      <c r="R12" t="s">
        <v>7252</v>
      </c>
      <c r="S12" t="s">
        <v>7231</v>
      </c>
      <c r="T12" s="47" t="s">
        <v>7232</v>
      </c>
      <c r="U12" t="s">
        <v>7214</v>
      </c>
    </row>
    <row r="13" spans="1:21">
      <c r="A13">
        <v>12</v>
      </c>
      <c r="B13">
        <v>52800000</v>
      </c>
      <c r="C13">
        <v>6600000</v>
      </c>
      <c r="D13" t="e">
        <f>+VLOOKUP(A13,'2022'!$A$3:$AI$181,29,0)</f>
        <v>#N/A</v>
      </c>
      <c r="E13" t="e">
        <f t="shared" si="0"/>
        <v>#N/A</v>
      </c>
      <c r="F13">
        <v>8</v>
      </c>
      <c r="G13" t="e">
        <f>+VLOOKUP(A13,'2022'!$A$3:$AB$181,21,0)</f>
        <v>#N/A</v>
      </c>
      <c r="H13" t="e">
        <f t="shared" si="1"/>
        <v>#N/A</v>
      </c>
      <c r="I13" t="s">
        <v>7203</v>
      </c>
      <c r="J13" t="s">
        <v>7204</v>
      </c>
      <c r="K13" t="s">
        <v>7205</v>
      </c>
      <c r="L13" t="s">
        <v>7206</v>
      </c>
      <c r="M13" t="s">
        <v>7253</v>
      </c>
      <c r="N13" t="s">
        <v>7208</v>
      </c>
      <c r="O13" t="s">
        <v>7209</v>
      </c>
      <c r="P13" t="s">
        <v>7128</v>
      </c>
      <c r="Q13" t="s">
        <v>7254</v>
      </c>
      <c r="R13" t="s">
        <v>7255</v>
      </c>
      <c r="S13" t="s">
        <v>7231</v>
      </c>
      <c r="T13" s="47" t="s">
        <v>7256</v>
      </c>
      <c r="U13" t="s">
        <v>7214</v>
      </c>
    </row>
    <row r="14" spans="1:21">
      <c r="A14">
        <v>13</v>
      </c>
      <c r="B14">
        <v>44000000</v>
      </c>
      <c r="C14">
        <v>5500000</v>
      </c>
      <c r="D14" t="e">
        <f>+VLOOKUP(A14,'2022'!$A$3:$AI$181,29,0)</f>
        <v>#N/A</v>
      </c>
      <c r="E14" t="e">
        <f t="shared" si="0"/>
        <v>#N/A</v>
      </c>
      <c r="F14">
        <v>8</v>
      </c>
      <c r="G14" t="e">
        <f>+VLOOKUP(A14,'2022'!$A$3:$AB$181,21,0)</f>
        <v>#N/A</v>
      </c>
      <c r="H14" t="e">
        <f t="shared" si="1"/>
        <v>#N/A</v>
      </c>
      <c r="I14" t="s">
        <v>7257</v>
      </c>
      <c r="J14" t="s">
        <v>7204</v>
      </c>
      <c r="K14" t="s">
        <v>7205</v>
      </c>
      <c r="L14" t="s">
        <v>7206</v>
      </c>
      <c r="M14" t="s">
        <v>7258</v>
      </c>
      <c r="N14" t="s">
        <v>7208</v>
      </c>
      <c r="O14" t="s">
        <v>7259</v>
      </c>
      <c r="P14" t="s">
        <v>2426</v>
      </c>
      <c r="Q14" t="s">
        <v>7260</v>
      </c>
      <c r="R14" t="s">
        <v>7261</v>
      </c>
      <c r="S14" t="s">
        <v>7231</v>
      </c>
      <c r="T14" s="47" t="s">
        <v>7232</v>
      </c>
      <c r="U14" t="s">
        <v>7218</v>
      </c>
    </row>
    <row r="15" spans="1:21">
      <c r="A15">
        <v>14</v>
      </c>
      <c r="B15">
        <v>18400000</v>
      </c>
      <c r="C15">
        <v>2300000</v>
      </c>
      <c r="D15" t="e">
        <f>+VLOOKUP(A15,'2022'!$A$3:$AI$181,29,0)</f>
        <v>#N/A</v>
      </c>
      <c r="E15" t="e">
        <f t="shared" si="0"/>
        <v>#N/A</v>
      </c>
      <c r="F15">
        <v>8</v>
      </c>
      <c r="G15" t="e">
        <f>+VLOOKUP(A15,'2022'!$A$3:$AB$181,21,0)</f>
        <v>#N/A</v>
      </c>
      <c r="H15" t="e">
        <f t="shared" si="1"/>
        <v>#N/A</v>
      </c>
      <c r="I15" t="s">
        <v>7257</v>
      </c>
      <c r="J15" t="s">
        <v>7204</v>
      </c>
      <c r="K15" t="s">
        <v>7205</v>
      </c>
      <c r="L15" t="s">
        <v>7206</v>
      </c>
      <c r="M15" t="s">
        <v>7262</v>
      </c>
      <c r="N15" t="s">
        <v>7208</v>
      </c>
      <c r="O15" t="s">
        <v>7259</v>
      </c>
      <c r="P15" t="s">
        <v>2426</v>
      </c>
      <c r="Q15" t="s">
        <v>7263</v>
      </c>
      <c r="R15" t="s">
        <v>7264</v>
      </c>
      <c r="S15" t="s">
        <v>7212</v>
      </c>
      <c r="T15" s="47" t="s">
        <v>7213</v>
      </c>
      <c r="U15" t="s">
        <v>7218</v>
      </c>
    </row>
    <row r="16" spans="1:21">
      <c r="A16">
        <v>15</v>
      </c>
      <c r="B16">
        <v>18400000</v>
      </c>
      <c r="C16">
        <v>2300000</v>
      </c>
      <c r="D16" t="e">
        <f>+VLOOKUP(A16,'2022'!$A$3:$AI$181,29,0)</f>
        <v>#N/A</v>
      </c>
      <c r="E16" t="e">
        <f t="shared" si="0"/>
        <v>#N/A</v>
      </c>
      <c r="F16">
        <v>8</v>
      </c>
      <c r="G16" t="e">
        <f>+VLOOKUP(A16,'2022'!$A$3:$AB$181,21,0)</f>
        <v>#N/A</v>
      </c>
      <c r="H16" t="e">
        <f t="shared" si="1"/>
        <v>#N/A</v>
      </c>
      <c r="I16" t="s">
        <v>7257</v>
      </c>
      <c r="J16" t="s">
        <v>7204</v>
      </c>
      <c r="K16" t="s">
        <v>7205</v>
      </c>
      <c r="L16" t="s">
        <v>7206</v>
      </c>
      <c r="M16" t="s">
        <v>7265</v>
      </c>
      <c r="N16" t="s">
        <v>7208</v>
      </c>
      <c r="O16" t="s">
        <v>7259</v>
      </c>
      <c r="P16" t="s">
        <v>2426</v>
      </c>
      <c r="Q16" t="s">
        <v>7263</v>
      </c>
      <c r="R16" t="s">
        <v>7266</v>
      </c>
      <c r="S16" t="s">
        <v>7212</v>
      </c>
      <c r="T16" s="47" t="s">
        <v>7213</v>
      </c>
      <c r="U16" t="s">
        <v>7214</v>
      </c>
    </row>
    <row r="17" spans="1:21">
      <c r="A17">
        <v>16</v>
      </c>
      <c r="B17">
        <v>18400000</v>
      </c>
      <c r="C17">
        <v>2300000</v>
      </c>
      <c r="D17" t="e">
        <f>+VLOOKUP(A17,'2022'!$A$3:$AI$181,29,0)</f>
        <v>#N/A</v>
      </c>
      <c r="E17" t="e">
        <f t="shared" si="0"/>
        <v>#N/A</v>
      </c>
      <c r="F17">
        <v>8</v>
      </c>
      <c r="G17" t="e">
        <f>+VLOOKUP(A17,'2022'!$A$3:$AB$181,21,0)</f>
        <v>#N/A</v>
      </c>
      <c r="H17" t="e">
        <f t="shared" si="1"/>
        <v>#N/A</v>
      </c>
      <c r="I17" t="s">
        <v>7257</v>
      </c>
      <c r="J17" t="s">
        <v>7204</v>
      </c>
      <c r="K17" t="s">
        <v>7205</v>
      </c>
      <c r="L17" t="s">
        <v>7206</v>
      </c>
      <c r="M17" t="s">
        <v>7267</v>
      </c>
      <c r="N17" t="s">
        <v>7208</v>
      </c>
      <c r="O17" t="s">
        <v>7259</v>
      </c>
      <c r="P17" t="s">
        <v>2426</v>
      </c>
      <c r="Q17" t="s">
        <v>7263</v>
      </c>
      <c r="R17" t="s">
        <v>7268</v>
      </c>
      <c r="S17" t="s">
        <v>7212</v>
      </c>
      <c r="T17" s="47" t="s">
        <v>7213</v>
      </c>
      <c r="U17" t="s">
        <v>7218</v>
      </c>
    </row>
    <row r="18" spans="1:21">
      <c r="A18">
        <v>17</v>
      </c>
      <c r="B18">
        <v>18400000</v>
      </c>
      <c r="C18">
        <v>2300000</v>
      </c>
      <c r="D18" t="e">
        <f>+VLOOKUP(A18,'2022'!$A$3:$AI$181,29,0)</f>
        <v>#N/A</v>
      </c>
      <c r="E18" t="e">
        <f t="shared" si="0"/>
        <v>#N/A</v>
      </c>
      <c r="F18">
        <v>8</v>
      </c>
      <c r="G18" t="e">
        <f>+VLOOKUP(A18,'2022'!$A$3:$AB$181,21,0)</f>
        <v>#N/A</v>
      </c>
      <c r="H18" t="e">
        <f t="shared" si="1"/>
        <v>#N/A</v>
      </c>
      <c r="I18" t="s">
        <v>7257</v>
      </c>
      <c r="J18" t="s">
        <v>7204</v>
      </c>
      <c r="K18" t="s">
        <v>7205</v>
      </c>
      <c r="L18" t="s">
        <v>7206</v>
      </c>
      <c r="M18" t="s">
        <v>7269</v>
      </c>
      <c r="N18" t="s">
        <v>7208</v>
      </c>
      <c r="O18" t="s">
        <v>7259</v>
      </c>
      <c r="P18" t="s">
        <v>2426</v>
      </c>
      <c r="Q18" t="s">
        <v>7263</v>
      </c>
      <c r="R18" t="s">
        <v>7270</v>
      </c>
      <c r="S18" t="s">
        <v>7212</v>
      </c>
      <c r="T18" s="47" t="s">
        <v>7213</v>
      </c>
      <c r="U18" t="s">
        <v>7218</v>
      </c>
    </row>
    <row r="19" spans="1:21">
      <c r="A19">
        <v>18</v>
      </c>
      <c r="B19">
        <v>18400000</v>
      </c>
      <c r="C19">
        <v>2300000</v>
      </c>
      <c r="D19" t="e">
        <f>+VLOOKUP(A19,'2022'!$A$3:$AI$181,29,0)</f>
        <v>#N/A</v>
      </c>
      <c r="E19" t="e">
        <f t="shared" si="0"/>
        <v>#N/A</v>
      </c>
      <c r="F19">
        <v>8</v>
      </c>
      <c r="G19" t="e">
        <f>+VLOOKUP(A19,'2022'!$A$3:$AB$181,21,0)</f>
        <v>#N/A</v>
      </c>
      <c r="H19" t="e">
        <f t="shared" si="1"/>
        <v>#N/A</v>
      </c>
      <c r="I19" t="s">
        <v>7257</v>
      </c>
      <c r="J19" t="s">
        <v>7204</v>
      </c>
      <c r="K19" t="s">
        <v>7205</v>
      </c>
      <c r="L19" t="s">
        <v>7206</v>
      </c>
      <c r="M19" t="s">
        <v>7271</v>
      </c>
      <c r="N19" t="s">
        <v>7208</v>
      </c>
      <c r="O19" t="s">
        <v>7259</v>
      </c>
      <c r="P19" t="s">
        <v>2426</v>
      </c>
      <c r="Q19" t="s">
        <v>7263</v>
      </c>
      <c r="R19" t="s">
        <v>7272</v>
      </c>
      <c r="S19" t="s">
        <v>7212</v>
      </c>
      <c r="T19" s="47" t="s">
        <v>7225</v>
      </c>
      <c r="U19" t="s">
        <v>7214</v>
      </c>
    </row>
    <row r="20" spans="1:21">
      <c r="A20">
        <v>19</v>
      </c>
      <c r="B20">
        <v>18400000</v>
      </c>
      <c r="C20">
        <v>2300000</v>
      </c>
      <c r="D20" t="e">
        <f>+VLOOKUP(A20,'2022'!$A$3:$AI$181,29,0)</f>
        <v>#N/A</v>
      </c>
      <c r="E20" t="e">
        <f t="shared" si="0"/>
        <v>#N/A</v>
      </c>
      <c r="F20">
        <v>8</v>
      </c>
      <c r="G20" t="e">
        <f>+VLOOKUP(A20,'2022'!$A$3:$AB$181,21,0)</f>
        <v>#N/A</v>
      </c>
      <c r="H20" t="e">
        <f t="shared" si="1"/>
        <v>#N/A</v>
      </c>
      <c r="I20" t="s">
        <v>7257</v>
      </c>
      <c r="J20" t="s">
        <v>7204</v>
      </c>
      <c r="K20" t="s">
        <v>7205</v>
      </c>
      <c r="L20" t="s">
        <v>7206</v>
      </c>
      <c r="M20" t="s">
        <v>7273</v>
      </c>
      <c r="N20" t="s">
        <v>7208</v>
      </c>
      <c r="O20" t="s">
        <v>7259</v>
      </c>
      <c r="P20" t="s">
        <v>2426</v>
      </c>
      <c r="Q20" t="s">
        <v>7263</v>
      </c>
      <c r="R20" t="s">
        <v>7274</v>
      </c>
      <c r="S20" t="s">
        <v>7212</v>
      </c>
      <c r="T20" s="47" t="s">
        <v>7232</v>
      </c>
      <c r="U20" t="s">
        <v>7218</v>
      </c>
    </row>
    <row r="21" spans="1:21">
      <c r="A21">
        <v>20</v>
      </c>
      <c r="B21">
        <v>18400000</v>
      </c>
      <c r="C21">
        <v>2300000</v>
      </c>
      <c r="D21" t="e">
        <f>+VLOOKUP(A21,'2022'!$A$3:$AI$181,29,0)</f>
        <v>#N/A</v>
      </c>
      <c r="E21" t="e">
        <f t="shared" si="0"/>
        <v>#N/A</v>
      </c>
      <c r="F21">
        <v>8</v>
      </c>
      <c r="G21" t="e">
        <f>+VLOOKUP(A21,'2022'!$A$3:$AB$181,21,0)</f>
        <v>#N/A</v>
      </c>
      <c r="H21" t="e">
        <f t="shared" si="1"/>
        <v>#N/A</v>
      </c>
      <c r="I21" t="s">
        <v>7257</v>
      </c>
      <c r="J21" t="s">
        <v>7204</v>
      </c>
      <c r="K21" t="s">
        <v>7205</v>
      </c>
      <c r="L21" t="s">
        <v>7206</v>
      </c>
      <c r="M21" t="s">
        <v>7275</v>
      </c>
      <c r="N21" t="s">
        <v>7208</v>
      </c>
      <c r="O21" t="s">
        <v>7259</v>
      </c>
      <c r="P21" t="s">
        <v>2426</v>
      </c>
      <c r="Q21" t="s">
        <v>7263</v>
      </c>
      <c r="R21" t="s">
        <v>7276</v>
      </c>
      <c r="S21" t="s">
        <v>7212</v>
      </c>
      <c r="T21" s="47" t="s">
        <v>7277</v>
      </c>
      <c r="U21" t="s">
        <v>7218</v>
      </c>
    </row>
    <row r="22" spans="1:21">
      <c r="A22">
        <v>21</v>
      </c>
      <c r="B22">
        <v>18400000</v>
      </c>
      <c r="C22">
        <v>2300000</v>
      </c>
      <c r="D22" t="e">
        <f>+VLOOKUP(A22,'2022'!$A$3:$AI$181,29,0)</f>
        <v>#N/A</v>
      </c>
      <c r="E22" t="e">
        <f t="shared" si="0"/>
        <v>#N/A</v>
      </c>
      <c r="F22">
        <v>8</v>
      </c>
      <c r="G22" t="e">
        <f>+VLOOKUP(A22,'2022'!$A$3:$AB$181,21,0)</f>
        <v>#N/A</v>
      </c>
      <c r="H22" t="e">
        <f t="shared" si="1"/>
        <v>#N/A</v>
      </c>
      <c r="I22" t="s">
        <v>7257</v>
      </c>
      <c r="J22" t="s">
        <v>7204</v>
      </c>
      <c r="K22" t="s">
        <v>7205</v>
      </c>
      <c r="L22" t="s">
        <v>7206</v>
      </c>
      <c r="M22" t="s">
        <v>7278</v>
      </c>
      <c r="N22" t="s">
        <v>7208</v>
      </c>
      <c r="O22" t="s">
        <v>7259</v>
      </c>
      <c r="P22" t="s">
        <v>2426</v>
      </c>
      <c r="Q22" t="s">
        <v>7263</v>
      </c>
      <c r="R22" t="s">
        <v>7279</v>
      </c>
      <c r="S22" t="s">
        <v>7212</v>
      </c>
      <c r="T22" s="47" t="s">
        <v>7225</v>
      </c>
      <c r="U22" t="s">
        <v>7218</v>
      </c>
    </row>
    <row r="23" spans="1:21">
      <c r="A23">
        <v>22</v>
      </c>
      <c r="B23">
        <v>18400000</v>
      </c>
      <c r="C23">
        <v>2300000</v>
      </c>
      <c r="D23" t="e">
        <f>+VLOOKUP(A23,'2022'!$A$3:$AI$181,29,0)</f>
        <v>#N/A</v>
      </c>
      <c r="E23" t="e">
        <f t="shared" si="0"/>
        <v>#N/A</v>
      </c>
      <c r="F23">
        <v>8</v>
      </c>
      <c r="G23" t="e">
        <f>+VLOOKUP(A23,'2022'!$A$3:$AB$181,21,0)</f>
        <v>#N/A</v>
      </c>
      <c r="H23" t="e">
        <f t="shared" si="1"/>
        <v>#N/A</v>
      </c>
      <c r="I23" t="s">
        <v>7257</v>
      </c>
      <c r="J23" t="s">
        <v>7204</v>
      </c>
      <c r="K23" t="s">
        <v>7205</v>
      </c>
      <c r="L23" t="s">
        <v>7206</v>
      </c>
      <c r="M23" t="s">
        <v>7280</v>
      </c>
      <c r="N23" t="s">
        <v>7208</v>
      </c>
      <c r="O23" t="s">
        <v>7259</v>
      </c>
      <c r="P23" t="s">
        <v>2426</v>
      </c>
      <c r="Q23" t="s">
        <v>7263</v>
      </c>
      <c r="R23" t="s">
        <v>7281</v>
      </c>
      <c r="S23" t="s">
        <v>7212</v>
      </c>
      <c r="T23" s="47" t="s">
        <v>7213</v>
      </c>
      <c r="U23" t="s">
        <v>7214</v>
      </c>
    </row>
    <row r="24" spans="1:21">
      <c r="A24">
        <v>23</v>
      </c>
      <c r="B24">
        <v>18400000</v>
      </c>
      <c r="C24">
        <v>2300000</v>
      </c>
      <c r="D24" t="e">
        <f>+VLOOKUP(A24,'2022'!$A$3:$AI$181,29,0)</f>
        <v>#N/A</v>
      </c>
      <c r="E24" t="e">
        <f t="shared" si="0"/>
        <v>#N/A</v>
      </c>
      <c r="F24">
        <v>8</v>
      </c>
      <c r="G24" t="e">
        <f>+VLOOKUP(A24,'2022'!$A$3:$AB$181,21,0)</f>
        <v>#N/A</v>
      </c>
      <c r="H24" t="e">
        <f t="shared" si="1"/>
        <v>#N/A</v>
      </c>
      <c r="I24" t="s">
        <v>7257</v>
      </c>
      <c r="J24" t="s">
        <v>7204</v>
      </c>
      <c r="K24" t="s">
        <v>7205</v>
      </c>
      <c r="L24" t="s">
        <v>7206</v>
      </c>
      <c r="M24" t="s">
        <v>7282</v>
      </c>
      <c r="N24" t="s">
        <v>7208</v>
      </c>
      <c r="O24" t="s">
        <v>7259</v>
      </c>
      <c r="P24" t="s">
        <v>2426</v>
      </c>
      <c r="Q24" t="s">
        <v>7263</v>
      </c>
      <c r="R24" t="s">
        <v>7283</v>
      </c>
      <c r="S24" t="s">
        <v>7212</v>
      </c>
      <c r="T24" s="47" t="s">
        <v>7213</v>
      </c>
      <c r="U24" t="s">
        <v>7218</v>
      </c>
    </row>
    <row r="25" spans="1:21">
      <c r="A25">
        <v>24</v>
      </c>
      <c r="B25">
        <v>18400000</v>
      </c>
      <c r="C25">
        <v>2300000</v>
      </c>
      <c r="D25" t="e">
        <f>+VLOOKUP(A25,'2022'!$A$3:$AI$181,29,0)</f>
        <v>#N/A</v>
      </c>
      <c r="E25" t="e">
        <f t="shared" si="0"/>
        <v>#N/A</v>
      </c>
      <c r="F25">
        <v>8</v>
      </c>
      <c r="G25" t="e">
        <f>+VLOOKUP(A25,'2022'!$A$3:$AB$181,21,0)</f>
        <v>#N/A</v>
      </c>
      <c r="H25" t="e">
        <f t="shared" si="1"/>
        <v>#N/A</v>
      </c>
      <c r="I25" t="s">
        <v>7257</v>
      </c>
      <c r="J25" t="s">
        <v>7204</v>
      </c>
      <c r="K25" t="s">
        <v>7205</v>
      </c>
      <c r="L25" t="s">
        <v>7206</v>
      </c>
      <c r="M25" t="s">
        <v>7284</v>
      </c>
      <c r="N25" t="s">
        <v>7208</v>
      </c>
      <c r="O25" t="s">
        <v>7259</v>
      </c>
      <c r="P25" t="s">
        <v>2426</v>
      </c>
      <c r="Q25" t="s">
        <v>7263</v>
      </c>
      <c r="R25" t="s">
        <v>7285</v>
      </c>
      <c r="S25" t="s">
        <v>7212</v>
      </c>
      <c r="T25" s="47" t="s">
        <v>7286</v>
      </c>
      <c r="U25" t="s">
        <v>7218</v>
      </c>
    </row>
    <row r="26" spans="1:21">
      <c r="A26">
        <v>25</v>
      </c>
      <c r="B26">
        <v>18400000</v>
      </c>
      <c r="C26">
        <v>2300000</v>
      </c>
      <c r="D26" t="e">
        <f>+VLOOKUP(A26,'2022'!$A$3:$AI$181,29,0)</f>
        <v>#N/A</v>
      </c>
      <c r="E26" t="e">
        <f t="shared" si="0"/>
        <v>#N/A</v>
      </c>
      <c r="F26">
        <v>8</v>
      </c>
      <c r="G26" t="e">
        <f>+VLOOKUP(A26,'2022'!$A$3:$AB$181,21,0)</f>
        <v>#N/A</v>
      </c>
      <c r="H26" t="e">
        <f t="shared" si="1"/>
        <v>#N/A</v>
      </c>
      <c r="I26" t="s">
        <v>7257</v>
      </c>
      <c r="J26" t="s">
        <v>7204</v>
      </c>
      <c r="K26" t="s">
        <v>7205</v>
      </c>
      <c r="L26" t="s">
        <v>7206</v>
      </c>
      <c r="M26" t="s">
        <v>7287</v>
      </c>
      <c r="N26" t="s">
        <v>7208</v>
      </c>
      <c r="O26" t="s">
        <v>7259</v>
      </c>
      <c r="P26" t="s">
        <v>2426</v>
      </c>
      <c r="Q26" t="s">
        <v>7263</v>
      </c>
      <c r="R26" t="s">
        <v>7288</v>
      </c>
      <c r="S26" t="s">
        <v>7212</v>
      </c>
      <c r="T26" s="47" t="s">
        <v>7213</v>
      </c>
      <c r="U26" t="s">
        <v>7214</v>
      </c>
    </row>
    <row r="27" spans="1:21">
      <c r="A27">
        <v>26</v>
      </c>
      <c r="B27">
        <v>18400000</v>
      </c>
      <c r="C27">
        <v>2300000</v>
      </c>
      <c r="D27" t="e">
        <f>+VLOOKUP(A27,'2022'!$A$3:$AI$181,29,0)</f>
        <v>#N/A</v>
      </c>
      <c r="E27" t="e">
        <f t="shared" si="0"/>
        <v>#N/A</v>
      </c>
      <c r="F27">
        <v>8</v>
      </c>
      <c r="G27" t="e">
        <f>+VLOOKUP(A27,'2022'!$A$3:$AB$181,21,0)</f>
        <v>#N/A</v>
      </c>
      <c r="H27" t="e">
        <f t="shared" si="1"/>
        <v>#N/A</v>
      </c>
      <c r="I27" t="s">
        <v>7257</v>
      </c>
      <c r="J27" t="s">
        <v>7204</v>
      </c>
      <c r="K27" t="s">
        <v>7205</v>
      </c>
      <c r="L27" t="s">
        <v>7206</v>
      </c>
      <c r="M27" t="s">
        <v>7289</v>
      </c>
      <c r="N27" t="s">
        <v>7208</v>
      </c>
      <c r="O27" t="s">
        <v>7259</v>
      </c>
      <c r="P27" t="s">
        <v>2426</v>
      </c>
      <c r="Q27" t="s">
        <v>7263</v>
      </c>
      <c r="R27" t="s">
        <v>7290</v>
      </c>
      <c r="S27" t="s">
        <v>7212</v>
      </c>
      <c r="T27" s="47" t="s">
        <v>7232</v>
      </c>
      <c r="U27" t="s">
        <v>7214</v>
      </c>
    </row>
    <row r="28" spans="1:21">
      <c r="A28">
        <v>27</v>
      </c>
      <c r="B28">
        <v>18400000</v>
      </c>
      <c r="C28">
        <v>2300000</v>
      </c>
      <c r="D28" t="e">
        <f>+VLOOKUP(A28,'2022'!$A$3:$AI$181,29,0)</f>
        <v>#N/A</v>
      </c>
      <c r="E28" t="e">
        <f t="shared" si="0"/>
        <v>#N/A</v>
      </c>
      <c r="F28">
        <v>8</v>
      </c>
      <c r="H28" t="b">
        <f t="shared" si="1"/>
        <v>0</v>
      </c>
      <c r="I28" t="s">
        <v>7257</v>
      </c>
      <c r="J28" t="s">
        <v>7204</v>
      </c>
      <c r="K28" t="s">
        <v>7205</v>
      </c>
      <c r="L28" t="s">
        <v>7206</v>
      </c>
      <c r="M28" t="s">
        <v>7291</v>
      </c>
      <c r="N28" t="s">
        <v>7208</v>
      </c>
      <c r="O28" t="s">
        <v>7259</v>
      </c>
      <c r="P28" t="s">
        <v>2426</v>
      </c>
      <c r="Q28" t="s">
        <v>7263</v>
      </c>
      <c r="R28" t="s">
        <v>7292</v>
      </c>
      <c r="S28" t="s">
        <v>7212</v>
      </c>
      <c r="T28" s="47" t="s">
        <v>7232</v>
      </c>
      <c r="U28" t="s">
        <v>7218</v>
      </c>
    </row>
    <row r="29" spans="1:21">
      <c r="A29">
        <v>28</v>
      </c>
      <c r="B29">
        <v>18400000</v>
      </c>
      <c r="C29">
        <v>2300000</v>
      </c>
      <c r="D29" t="e">
        <f>+VLOOKUP(A29,'2022'!$A$3:$AI$181,29,0)</f>
        <v>#N/A</v>
      </c>
      <c r="E29" t="e">
        <f t="shared" si="0"/>
        <v>#N/A</v>
      </c>
      <c r="F29">
        <v>8</v>
      </c>
      <c r="G29" t="e">
        <f>+VLOOKUP(A29,'2022'!$A$3:$AB$181,21,0)</f>
        <v>#N/A</v>
      </c>
      <c r="H29" t="e">
        <f t="shared" si="1"/>
        <v>#N/A</v>
      </c>
      <c r="I29" t="s">
        <v>7257</v>
      </c>
      <c r="J29" t="s">
        <v>7204</v>
      </c>
      <c r="K29" t="s">
        <v>7205</v>
      </c>
      <c r="L29" t="s">
        <v>7206</v>
      </c>
      <c r="M29" t="s">
        <v>7293</v>
      </c>
      <c r="N29" t="s">
        <v>7208</v>
      </c>
      <c r="O29" t="s">
        <v>7259</v>
      </c>
      <c r="P29" t="s">
        <v>2426</v>
      </c>
      <c r="Q29" t="s">
        <v>7263</v>
      </c>
      <c r="R29" t="s">
        <v>7294</v>
      </c>
      <c r="S29" t="s">
        <v>7212</v>
      </c>
      <c r="T29" s="47" t="s">
        <v>7213</v>
      </c>
      <c r="U29" t="s">
        <v>7214</v>
      </c>
    </row>
    <row r="30" spans="1:21">
      <c r="A30">
        <v>29</v>
      </c>
      <c r="B30">
        <v>18400000</v>
      </c>
      <c r="C30">
        <v>2300000</v>
      </c>
      <c r="D30" t="e">
        <f>+VLOOKUP(A30,'2022'!$A$3:$AI$181,29,0)</f>
        <v>#N/A</v>
      </c>
      <c r="E30" t="e">
        <f t="shared" si="0"/>
        <v>#N/A</v>
      </c>
      <c r="F30">
        <v>8</v>
      </c>
      <c r="G30" t="e">
        <f>+VLOOKUP(A30,'2022'!$A$3:$AB$181,21,0)</f>
        <v>#N/A</v>
      </c>
      <c r="H30" t="e">
        <f t="shared" si="1"/>
        <v>#N/A</v>
      </c>
      <c r="I30" t="s">
        <v>7257</v>
      </c>
      <c r="J30" t="s">
        <v>7204</v>
      </c>
      <c r="K30" t="s">
        <v>7205</v>
      </c>
      <c r="L30" t="s">
        <v>7206</v>
      </c>
      <c r="M30" t="s">
        <v>7295</v>
      </c>
      <c r="N30" t="s">
        <v>7208</v>
      </c>
      <c r="O30" t="s">
        <v>7259</v>
      </c>
      <c r="P30" t="s">
        <v>2426</v>
      </c>
      <c r="Q30" t="s">
        <v>7263</v>
      </c>
      <c r="R30" t="s">
        <v>7296</v>
      </c>
      <c r="S30" t="s">
        <v>7212</v>
      </c>
      <c r="T30" s="47" t="s">
        <v>7213</v>
      </c>
      <c r="U30" t="s">
        <v>7218</v>
      </c>
    </row>
    <row r="31" spans="1:21">
      <c r="A31">
        <v>30</v>
      </c>
      <c r="B31">
        <v>18400000</v>
      </c>
      <c r="C31">
        <v>2300000</v>
      </c>
      <c r="D31" t="e">
        <f>+VLOOKUP(A31,'2022'!$A$3:$AI$181,29,0)</f>
        <v>#N/A</v>
      </c>
      <c r="E31" t="e">
        <f t="shared" si="0"/>
        <v>#N/A</v>
      </c>
      <c r="F31">
        <v>8</v>
      </c>
      <c r="G31" t="e">
        <f>+VLOOKUP(A31,'2022'!$A$3:$AB$181,21,0)</f>
        <v>#N/A</v>
      </c>
      <c r="H31" t="e">
        <f t="shared" si="1"/>
        <v>#N/A</v>
      </c>
      <c r="I31" t="s">
        <v>7257</v>
      </c>
      <c r="J31" t="s">
        <v>7204</v>
      </c>
      <c r="K31" t="s">
        <v>7205</v>
      </c>
      <c r="L31" t="s">
        <v>7206</v>
      </c>
      <c r="M31" t="s">
        <v>7297</v>
      </c>
      <c r="N31" t="s">
        <v>7208</v>
      </c>
      <c r="O31" t="s">
        <v>7259</v>
      </c>
      <c r="P31" t="s">
        <v>2426</v>
      </c>
      <c r="Q31" t="s">
        <v>7263</v>
      </c>
      <c r="R31" t="s">
        <v>7298</v>
      </c>
      <c r="S31" t="s">
        <v>7212</v>
      </c>
      <c r="T31" s="47" t="s">
        <v>7213</v>
      </c>
      <c r="U31" t="s">
        <v>7214</v>
      </c>
    </row>
    <row r="32" spans="1:21">
      <c r="A32">
        <v>31</v>
      </c>
      <c r="B32">
        <v>18400000</v>
      </c>
      <c r="C32">
        <v>2300000</v>
      </c>
      <c r="D32" t="e">
        <f>+VLOOKUP(A32,'2022'!$A$3:$AI$181,29,0)</f>
        <v>#N/A</v>
      </c>
      <c r="E32" t="e">
        <f t="shared" si="0"/>
        <v>#N/A</v>
      </c>
      <c r="F32">
        <v>8</v>
      </c>
      <c r="G32" t="e">
        <f>+VLOOKUP(A32,'2022'!$A$3:$AB$181,21,0)</f>
        <v>#N/A</v>
      </c>
      <c r="H32" t="e">
        <f t="shared" si="1"/>
        <v>#N/A</v>
      </c>
      <c r="I32" t="s">
        <v>7257</v>
      </c>
      <c r="J32" t="s">
        <v>7204</v>
      </c>
      <c r="K32" t="s">
        <v>7205</v>
      </c>
      <c r="L32" t="s">
        <v>7206</v>
      </c>
      <c r="M32" t="s">
        <v>7299</v>
      </c>
      <c r="N32" t="s">
        <v>7300</v>
      </c>
      <c r="O32" t="s">
        <v>7259</v>
      </c>
      <c r="P32" t="s">
        <v>2426</v>
      </c>
      <c r="Q32" t="s">
        <v>7263</v>
      </c>
      <c r="R32" t="s">
        <v>7301</v>
      </c>
      <c r="S32" t="s">
        <v>7212</v>
      </c>
      <c r="T32" s="47" t="s">
        <v>7213</v>
      </c>
      <c r="U32" t="s">
        <v>7214</v>
      </c>
    </row>
    <row r="33" spans="1:21">
      <c r="A33">
        <v>32</v>
      </c>
      <c r="B33">
        <v>18400000</v>
      </c>
      <c r="C33">
        <v>2300000</v>
      </c>
      <c r="D33" t="e">
        <f>+VLOOKUP(A33,'2022'!$A$3:$AI$181,29,0)</f>
        <v>#N/A</v>
      </c>
      <c r="E33" t="e">
        <f t="shared" si="0"/>
        <v>#N/A</v>
      </c>
      <c r="F33">
        <v>8</v>
      </c>
      <c r="G33" t="e">
        <f>+VLOOKUP(A33,'2022'!$A$3:$AB$181,21,0)</f>
        <v>#N/A</v>
      </c>
      <c r="H33" t="e">
        <f t="shared" si="1"/>
        <v>#N/A</v>
      </c>
      <c r="I33" t="s">
        <v>7257</v>
      </c>
      <c r="J33" t="s">
        <v>7204</v>
      </c>
      <c r="K33" t="s">
        <v>7205</v>
      </c>
      <c r="L33" t="s">
        <v>7206</v>
      </c>
      <c r="M33" t="s">
        <v>7302</v>
      </c>
      <c r="N33" t="s">
        <v>7303</v>
      </c>
      <c r="O33" t="s">
        <v>7259</v>
      </c>
      <c r="P33" t="s">
        <v>2426</v>
      </c>
      <c r="Q33" t="s">
        <v>7263</v>
      </c>
      <c r="R33" t="s">
        <v>7304</v>
      </c>
      <c r="S33" t="s">
        <v>7212</v>
      </c>
      <c r="T33" s="47" t="s">
        <v>7213</v>
      </c>
      <c r="U33" t="s">
        <v>7214</v>
      </c>
    </row>
    <row r="34" spans="1:21">
      <c r="A34">
        <v>33</v>
      </c>
      <c r="B34">
        <v>18400000</v>
      </c>
      <c r="C34">
        <v>2300000</v>
      </c>
      <c r="D34" t="e">
        <f>+VLOOKUP(A34,'2022'!$A$3:$AI$181,29,0)</f>
        <v>#N/A</v>
      </c>
      <c r="E34" t="e">
        <f t="shared" si="0"/>
        <v>#N/A</v>
      </c>
      <c r="F34">
        <v>8</v>
      </c>
      <c r="G34" t="e">
        <f>+VLOOKUP(A34,'2022'!$A$3:$AB$181,21,0)</f>
        <v>#N/A</v>
      </c>
      <c r="H34" t="e">
        <f t="shared" si="1"/>
        <v>#N/A</v>
      </c>
      <c r="I34" t="s">
        <v>7257</v>
      </c>
      <c r="J34" t="s">
        <v>7204</v>
      </c>
      <c r="K34" t="s">
        <v>7205</v>
      </c>
      <c r="L34" t="s">
        <v>7206</v>
      </c>
      <c r="M34" t="s">
        <v>7305</v>
      </c>
      <c r="N34" t="s">
        <v>7306</v>
      </c>
      <c r="O34" t="s">
        <v>7259</v>
      </c>
      <c r="P34" t="s">
        <v>2426</v>
      </c>
      <c r="Q34" t="s">
        <v>7263</v>
      </c>
      <c r="R34" t="s">
        <v>7307</v>
      </c>
      <c r="S34" t="s">
        <v>7212</v>
      </c>
      <c r="T34" s="47" t="s">
        <v>7308</v>
      </c>
      <c r="U34" t="s">
        <v>7218</v>
      </c>
    </row>
    <row r="35" spans="1:21">
      <c r="A35">
        <v>34</v>
      </c>
      <c r="B35">
        <v>22400000</v>
      </c>
      <c r="C35">
        <v>2800000</v>
      </c>
      <c r="D35" t="e">
        <f>+VLOOKUP(A35,'2022'!$A$3:$AI$181,29,0)</f>
        <v>#N/A</v>
      </c>
      <c r="E35" t="e">
        <f t="shared" si="0"/>
        <v>#N/A</v>
      </c>
      <c r="F35">
        <v>8</v>
      </c>
      <c r="G35" t="e">
        <f>+VLOOKUP(A35,'2022'!$A$3:$AB$181,21,0)</f>
        <v>#N/A</v>
      </c>
      <c r="H35" t="e">
        <f t="shared" si="1"/>
        <v>#N/A</v>
      </c>
      <c r="I35" t="s">
        <v>7233</v>
      </c>
      <c r="J35" t="s">
        <v>7204</v>
      </c>
      <c r="K35" t="s">
        <v>7205</v>
      </c>
      <c r="L35" t="s">
        <v>7206</v>
      </c>
      <c r="M35" t="s">
        <v>7309</v>
      </c>
      <c r="N35" t="s">
        <v>7208</v>
      </c>
      <c r="O35" t="s">
        <v>7235</v>
      </c>
      <c r="P35" t="s">
        <v>2652</v>
      </c>
      <c r="Q35" t="s">
        <v>7310</v>
      </c>
      <c r="R35" t="s">
        <v>7311</v>
      </c>
      <c r="S35" t="s">
        <v>7212</v>
      </c>
      <c r="T35" s="47" t="s">
        <v>7312</v>
      </c>
      <c r="U35" t="s">
        <v>7218</v>
      </c>
    </row>
    <row r="36" spans="1:21">
      <c r="A36">
        <v>35</v>
      </c>
      <c r="B36">
        <v>24800000</v>
      </c>
      <c r="C36">
        <v>3100000</v>
      </c>
      <c r="D36" t="e">
        <f>+VLOOKUP(A36,'2022'!$A$3:$AI$181,29,0)</f>
        <v>#N/A</v>
      </c>
      <c r="E36" t="e">
        <f t="shared" si="0"/>
        <v>#N/A</v>
      </c>
      <c r="F36">
        <v>8</v>
      </c>
      <c r="G36" t="e">
        <f>+VLOOKUP(A36,'2022'!$A$3:$AB$181,21,0)</f>
        <v>#N/A</v>
      </c>
      <c r="H36" t="e">
        <f t="shared" si="1"/>
        <v>#N/A</v>
      </c>
      <c r="I36" t="s">
        <v>7203</v>
      </c>
      <c r="J36" t="s">
        <v>7204</v>
      </c>
      <c r="K36" t="s">
        <v>7205</v>
      </c>
      <c r="L36" t="s">
        <v>7206</v>
      </c>
      <c r="M36" t="s">
        <v>7313</v>
      </c>
      <c r="N36" t="s">
        <v>7208</v>
      </c>
      <c r="O36" t="s">
        <v>7209</v>
      </c>
      <c r="P36" t="s">
        <v>7128</v>
      </c>
      <c r="Q36" t="s">
        <v>7314</v>
      </c>
      <c r="R36" t="s">
        <v>7314</v>
      </c>
      <c r="S36" t="s">
        <v>7212</v>
      </c>
      <c r="T36" s="47" t="s">
        <v>7213</v>
      </c>
      <c r="U36" t="s">
        <v>7218</v>
      </c>
    </row>
    <row r="37" spans="1:21">
      <c r="A37">
        <v>36</v>
      </c>
      <c r="B37">
        <v>36160000</v>
      </c>
      <c r="C37">
        <v>4520000</v>
      </c>
      <c r="D37" t="e">
        <f>+VLOOKUP(A37,'2022'!$A$3:$AI$181,29,0)</f>
        <v>#N/A</v>
      </c>
      <c r="E37" t="e">
        <f t="shared" si="0"/>
        <v>#N/A</v>
      </c>
      <c r="F37">
        <v>8</v>
      </c>
      <c r="G37" t="e">
        <f>+VLOOKUP(A37,'2022'!$A$3:$AB$181,21,0)</f>
        <v>#N/A</v>
      </c>
      <c r="H37" t="e">
        <f t="shared" si="1"/>
        <v>#N/A</v>
      </c>
      <c r="I37" t="s">
        <v>7203</v>
      </c>
      <c r="J37" t="s">
        <v>7204</v>
      </c>
      <c r="K37" t="s">
        <v>7205</v>
      </c>
      <c r="L37" t="s">
        <v>7206</v>
      </c>
      <c r="M37" t="s">
        <v>7315</v>
      </c>
      <c r="N37" t="s">
        <v>7316</v>
      </c>
      <c r="O37" t="s">
        <v>7209</v>
      </c>
      <c r="P37" t="s">
        <v>7128</v>
      </c>
      <c r="Q37" t="s">
        <v>7317</v>
      </c>
      <c r="R37" t="s">
        <v>7318</v>
      </c>
      <c r="S37" t="s">
        <v>7231</v>
      </c>
      <c r="T37" s="47" t="s">
        <v>7232</v>
      </c>
      <c r="U37" t="s">
        <v>7218</v>
      </c>
    </row>
    <row r="38" spans="1:21">
      <c r="A38">
        <v>37</v>
      </c>
      <c r="B38">
        <v>36160000</v>
      </c>
      <c r="C38">
        <v>4520000</v>
      </c>
      <c r="D38" t="e">
        <f>+VLOOKUP(A38,'2022'!$A$3:$AI$181,29,0)</f>
        <v>#N/A</v>
      </c>
      <c r="E38" t="e">
        <f t="shared" si="0"/>
        <v>#N/A</v>
      </c>
      <c r="F38">
        <v>8</v>
      </c>
      <c r="G38" t="e">
        <f>+VLOOKUP(A38,'2022'!$A$3:$AB$181,21,0)</f>
        <v>#N/A</v>
      </c>
      <c r="H38" t="e">
        <f t="shared" si="1"/>
        <v>#N/A</v>
      </c>
      <c r="I38" t="s">
        <v>7233</v>
      </c>
      <c r="J38" t="s">
        <v>7204</v>
      </c>
      <c r="K38" t="s">
        <v>7205</v>
      </c>
      <c r="L38" t="s">
        <v>7206</v>
      </c>
      <c r="M38" t="s">
        <v>7319</v>
      </c>
      <c r="N38" t="s">
        <v>7320</v>
      </c>
      <c r="O38" t="s">
        <v>7235</v>
      </c>
      <c r="P38" t="s">
        <v>2652</v>
      </c>
      <c r="Q38" t="s">
        <v>7321</v>
      </c>
      <c r="R38" t="s">
        <v>7322</v>
      </c>
      <c r="S38" t="s">
        <v>7231</v>
      </c>
      <c r="T38" s="47" t="s">
        <v>7323</v>
      </c>
      <c r="U38" t="s">
        <v>7214</v>
      </c>
    </row>
    <row r="39" spans="1:21">
      <c r="A39">
        <v>38</v>
      </c>
      <c r="B39">
        <v>36160000</v>
      </c>
      <c r="C39">
        <v>4520000</v>
      </c>
      <c r="D39" t="e">
        <f>+VLOOKUP(A39,'2022'!$A$3:$AI$181,29,0)</f>
        <v>#N/A</v>
      </c>
      <c r="E39" t="e">
        <f t="shared" si="0"/>
        <v>#N/A</v>
      </c>
      <c r="F39">
        <v>8</v>
      </c>
      <c r="G39" t="e">
        <f>+VLOOKUP(A39,'2022'!$A$3:$AB$181,21,0)</f>
        <v>#N/A</v>
      </c>
      <c r="H39" t="e">
        <f t="shared" si="1"/>
        <v>#N/A</v>
      </c>
      <c r="I39" t="s">
        <v>7203</v>
      </c>
      <c r="J39" t="s">
        <v>7204</v>
      </c>
      <c r="K39" t="s">
        <v>7205</v>
      </c>
      <c r="L39" t="s">
        <v>7206</v>
      </c>
      <c r="M39" t="s">
        <v>7324</v>
      </c>
      <c r="N39" t="s">
        <v>7325</v>
      </c>
      <c r="O39" t="s">
        <v>7209</v>
      </c>
      <c r="P39" t="s">
        <v>7128</v>
      </c>
      <c r="Q39" t="s">
        <v>7326</v>
      </c>
      <c r="R39" t="s">
        <v>7327</v>
      </c>
      <c r="S39" t="s">
        <v>7231</v>
      </c>
      <c r="T39" s="47" t="s">
        <v>7232</v>
      </c>
      <c r="U39" t="s">
        <v>7214</v>
      </c>
    </row>
    <row r="40" spans="1:21">
      <c r="A40">
        <v>39</v>
      </c>
      <c r="B40">
        <v>36160000</v>
      </c>
      <c r="C40">
        <v>4520000</v>
      </c>
      <c r="D40" t="e">
        <f>+VLOOKUP(A40,'2022'!$A$3:$AI$181,29,0)</f>
        <v>#N/A</v>
      </c>
      <c r="E40" t="e">
        <f t="shared" si="0"/>
        <v>#N/A</v>
      </c>
      <c r="F40">
        <v>8</v>
      </c>
      <c r="G40" t="e">
        <f>+VLOOKUP(A40,'2022'!$A$3:$AB$181,21,0)</f>
        <v>#N/A</v>
      </c>
      <c r="H40" t="e">
        <f t="shared" si="1"/>
        <v>#N/A</v>
      </c>
      <c r="I40" t="s">
        <v>7233</v>
      </c>
      <c r="J40" t="s">
        <v>7204</v>
      </c>
      <c r="K40" t="s">
        <v>7205</v>
      </c>
      <c r="L40" t="s">
        <v>7206</v>
      </c>
      <c r="M40" t="s">
        <v>7328</v>
      </c>
      <c r="N40" t="s">
        <v>7208</v>
      </c>
      <c r="O40" t="s">
        <v>7235</v>
      </c>
      <c r="P40" t="s">
        <v>2652</v>
      </c>
      <c r="Q40" t="s">
        <v>7314</v>
      </c>
      <c r="R40" t="s">
        <v>7314</v>
      </c>
      <c r="S40" t="s">
        <v>7231</v>
      </c>
      <c r="T40" s="47" t="s">
        <v>7232</v>
      </c>
      <c r="U40" t="s">
        <v>7218</v>
      </c>
    </row>
    <row r="41" spans="1:21">
      <c r="A41">
        <v>40</v>
      </c>
      <c r="B41">
        <v>36160000</v>
      </c>
      <c r="C41">
        <v>4520000</v>
      </c>
      <c r="D41" t="e">
        <f>+VLOOKUP(A41,'2022'!$A$3:$AI$181,29,0)</f>
        <v>#N/A</v>
      </c>
      <c r="E41" t="e">
        <f t="shared" si="0"/>
        <v>#N/A</v>
      </c>
      <c r="F41">
        <v>8</v>
      </c>
      <c r="G41" t="e">
        <f>+VLOOKUP(A41,'2022'!$A$3:$AB$181,21,0)</f>
        <v>#N/A</v>
      </c>
      <c r="H41" t="e">
        <f t="shared" si="1"/>
        <v>#N/A</v>
      </c>
      <c r="I41" t="s">
        <v>7203</v>
      </c>
      <c r="J41" t="s">
        <v>7204</v>
      </c>
      <c r="K41" t="s">
        <v>7205</v>
      </c>
      <c r="L41" t="s">
        <v>7206</v>
      </c>
      <c r="M41" t="s">
        <v>7329</v>
      </c>
      <c r="N41" t="s">
        <v>7208</v>
      </c>
      <c r="O41" t="s">
        <v>7209</v>
      </c>
      <c r="P41" t="s">
        <v>7128</v>
      </c>
      <c r="Q41" t="s">
        <v>7330</v>
      </c>
      <c r="R41" t="s">
        <v>7331</v>
      </c>
      <c r="S41" t="s">
        <v>7231</v>
      </c>
      <c r="T41" s="47" t="s">
        <v>7232</v>
      </c>
      <c r="U41" t="s">
        <v>7214</v>
      </c>
    </row>
    <row r="42" spans="1:21">
      <c r="A42">
        <v>41</v>
      </c>
      <c r="B42">
        <v>36160000</v>
      </c>
      <c r="C42">
        <v>4520000</v>
      </c>
      <c r="D42" t="e">
        <f>+VLOOKUP(A42,'2022'!$A$3:$AI$181,29,0)</f>
        <v>#N/A</v>
      </c>
      <c r="E42" t="e">
        <f t="shared" si="0"/>
        <v>#N/A</v>
      </c>
      <c r="F42">
        <v>8</v>
      </c>
      <c r="G42" t="e">
        <f>+VLOOKUP(A42,'2022'!$A$3:$AB$181,21,0)</f>
        <v>#N/A</v>
      </c>
      <c r="H42" t="e">
        <f t="shared" si="1"/>
        <v>#N/A</v>
      </c>
      <c r="I42" t="s">
        <v>7203</v>
      </c>
      <c r="J42" t="s">
        <v>7204</v>
      </c>
      <c r="K42" t="s">
        <v>7205</v>
      </c>
      <c r="L42" t="s">
        <v>7206</v>
      </c>
      <c r="M42" t="s">
        <v>7332</v>
      </c>
      <c r="N42" t="s">
        <v>7208</v>
      </c>
      <c r="O42" t="s">
        <v>7209</v>
      </c>
      <c r="P42" t="s">
        <v>7128</v>
      </c>
      <c r="Q42" t="s">
        <v>7330</v>
      </c>
      <c r="R42" t="s">
        <v>7333</v>
      </c>
      <c r="S42" t="s">
        <v>7231</v>
      </c>
      <c r="T42" s="47" t="s">
        <v>7334</v>
      </c>
      <c r="U42" t="s">
        <v>7214</v>
      </c>
    </row>
    <row r="43" spans="1:21">
      <c r="A43">
        <v>42</v>
      </c>
      <c r="B43">
        <v>36160000</v>
      </c>
      <c r="C43">
        <v>4520000</v>
      </c>
      <c r="D43" t="e">
        <f>+VLOOKUP(A43,'2022'!$A$3:$AI$181,29,0)</f>
        <v>#N/A</v>
      </c>
      <c r="E43" t="e">
        <f t="shared" si="0"/>
        <v>#N/A</v>
      </c>
      <c r="F43">
        <v>8</v>
      </c>
      <c r="G43" t="e">
        <f>+VLOOKUP(A43,'2022'!$A$3:$AB$181,21,0)</f>
        <v>#N/A</v>
      </c>
      <c r="H43" t="e">
        <f t="shared" si="1"/>
        <v>#N/A</v>
      </c>
      <c r="I43" t="s">
        <v>7203</v>
      </c>
      <c r="J43" t="s">
        <v>7204</v>
      </c>
      <c r="K43" t="s">
        <v>7205</v>
      </c>
      <c r="L43" t="s">
        <v>7206</v>
      </c>
      <c r="M43" t="s">
        <v>7335</v>
      </c>
      <c r="N43" t="s">
        <v>7208</v>
      </c>
      <c r="O43" t="s">
        <v>7209</v>
      </c>
      <c r="P43" t="s">
        <v>7128</v>
      </c>
      <c r="Q43" t="s">
        <v>7330</v>
      </c>
      <c r="R43" t="s">
        <v>7336</v>
      </c>
      <c r="S43" t="s">
        <v>7231</v>
      </c>
      <c r="T43" s="47" t="s">
        <v>7232</v>
      </c>
      <c r="U43" t="s">
        <v>7214</v>
      </c>
    </row>
    <row r="44" spans="1:21">
      <c r="A44">
        <v>43</v>
      </c>
      <c r="B44">
        <v>36160000</v>
      </c>
      <c r="C44">
        <v>4520000</v>
      </c>
      <c r="D44" t="e">
        <f>+VLOOKUP(A44,'2022'!$A$3:$AI$181,29,0)</f>
        <v>#N/A</v>
      </c>
      <c r="E44" t="e">
        <f t="shared" si="0"/>
        <v>#N/A</v>
      </c>
      <c r="F44">
        <v>8</v>
      </c>
      <c r="H44" t="b">
        <f t="shared" si="1"/>
        <v>0</v>
      </c>
      <c r="I44" t="s">
        <v>7203</v>
      </c>
      <c r="J44" t="s">
        <v>7204</v>
      </c>
      <c r="K44" t="s">
        <v>7205</v>
      </c>
      <c r="L44" t="s">
        <v>7206</v>
      </c>
      <c r="M44" t="s">
        <v>7337</v>
      </c>
      <c r="N44" t="s">
        <v>7208</v>
      </c>
      <c r="O44" t="s">
        <v>7209</v>
      </c>
      <c r="P44" t="s">
        <v>7128</v>
      </c>
      <c r="Q44" t="s">
        <v>7338</v>
      </c>
      <c r="R44" t="s">
        <v>7339</v>
      </c>
      <c r="S44" t="s">
        <v>7231</v>
      </c>
      <c r="T44" s="47" t="s">
        <v>7340</v>
      </c>
      <c r="U44" t="s">
        <v>7214</v>
      </c>
    </row>
    <row r="45" spans="1:21">
      <c r="A45">
        <v>44</v>
      </c>
      <c r="B45">
        <v>18400000</v>
      </c>
      <c r="C45">
        <v>2300000</v>
      </c>
      <c r="D45" t="e">
        <f>+VLOOKUP(A45,'2022'!$A$3:$AI$181,29,0)</f>
        <v>#N/A</v>
      </c>
      <c r="E45" t="e">
        <f t="shared" si="0"/>
        <v>#N/A</v>
      </c>
      <c r="F45">
        <v>8</v>
      </c>
      <c r="H45" t="b">
        <f t="shared" si="1"/>
        <v>0</v>
      </c>
      <c r="I45" t="s">
        <v>7203</v>
      </c>
      <c r="J45" t="s">
        <v>7204</v>
      </c>
      <c r="K45" t="s">
        <v>7205</v>
      </c>
      <c r="L45" t="s">
        <v>7206</v>
      </c>
      <c r="M45" t="s">
        <v>7341</v>
      </c>
      <c r="N45" t="s">
        <v>7208</v>
      </c>
      <c r="O45" t="s">
        <v>7209</v>
      </c>
      <c r="P45" t="s">
        <v>7128</v>
      </c>
      <c r="Q45" t="s">
        <v>7342</v>
      </c>
      <c r="R45" t="s">
        <v>7343</v>
      </c>
      <c r="S45" t="s">
        <v>7212</v>
      </c>
      <c r="T45" s="47" t="s">
        <v>7208</v>
      </c>
      <c r="U45" t="s">
        <v>7218</v>
      </c>
    </row>
    <row r="46" spans="1:21">
      <c r="A46">
        <v>45</v>
      </c>
      <c r="B46">
        <v>30800000</v>
      </c>
      <c r="C46">
        <v>2800000</v>
      </c>
      <c r="D46" t="e">
        <f>+VLOOKUP(A46,'2022'!$A$3:$AI$181,29,0)</f>
        <v>#N/A</v>
      </c>
      <c r="E46" t="e">
        <f t="shared" si="0"/>
        <v>#N/A</v>
      </c>
      <c r="F46">
        <v>11</v>
      </c>
      <c r="H46" t="b">
        <f t="shared" si="1"/>
        <v>0</v>
      </c>
      <c r="I46" t="s">
        <v>7203</v>
      </c>
      <c r="J46" t="s">
        <v>7204</v>
      </c>
      <c r="K46" t="s">
        <v>7205</v>
      </c>
      <c r="L46" t="s">
        <v>7206</v>
      </c>
      <c r="M46" t="s">
        <v>7344</v>
      </c>
      <c r="N46" t="s">
        <v>7208</v>
      </c>
      <c r="O46" t="s">
        <v>7209</v>
      </c>
      <c r="P46" t="s">
        <v>7128</v>
      </c>
      <c r="Q46" t="s">
        <v>7345</v>
      </c>
      <c r="R46" t="s">
        <v>7346</v>
      </c>
      <c r="S46" t="s">
        <v>7212</v>
      </c>
      <c r="T46" s="47" t="s">
        <v>7340</v>
      </c>
      <c r="U46" t="s">
        <v>7214</v>
      </c>
    </row>
    <row r="47" spans="1:21">
      <c r="A47">
        <v>45</v>
      </c>
      <c r="B47">
        <v>1</v>
      </c>
      <c r="C47">
        <v>0</v>
      </c>
      <c r="D47" t="e">
        <f>+VLOOKUP(A47,'2022'!$A$3:$AI$181,29,0)</f>
        <v>#N/A</v>
      </c>
      <c r="E47" t="e">
        <f t="shared" si="0"/>
        <v>#N/A</v>
      </c>
      <c r="F47">
        <v>8</v>
      </c>
      <c r="H47" t="b">
        <f t="shared" si="1"/>
        <v>0</v>
      </c>
      <c r="I47" t="s">
        <v>7257</v>
      </c>
      <c r="J47" t="s">
        <v>7204</v>
      </c>
      <c r="K47" t="s">
        <v>7205</v>
      </c>
      <c r="L47" t="s">
        <v>7206</v>
      </c>
      <c r="M47" t="s">
        <v>7344</v>
      </c>
      <c r="N47" t="s">
        <v>7208</v>
      </c>
      <c r="O47" t="s">
        <v>7259</v>
      </c>
      <c r="P47" t="s">
        <v>2426</v>
      </c>
      <c r="Q47" t="s">
        <v>7314</v>
      </c>
      <c r="R47" t="s">
        <v>7314</v>
      </c>
      <c r="S47" t="s">
        <v>7212</v>
      </c>
      <c r="T47" s="47" t="s">
        <v>7340</v>
      </c>
      <c r="U47" t="s">
        <v>7214</v>
      </c>
    </row>
    <row r="48" spans="1:21">
      <c r="A48">
        <v>46</v>
      </c>
      <c r="B48">
        <v>36160000</v>
      </c>
      <c r="C48">
        <v>4520000</v>
      </c>
      <c r="D48" t="e">
        <f>+VLOOKUP(A48,'2022'!$A$3:$AI$181,29,0)</f>
        <v>#N/A</v>
      </c>
      <c r="E48" t="e">
        <f t="shared" si="0"/>
        <v>#N/A</v>
      </c>
      <c r="F48">
        <v>8</v>
      </c>
      <c r="G48" t="e">
        <f>+VLOOKUP(A48,'2022'!$A$3:$AB$181,21,0)</f>
        <v>#N/A</v>
      </c>
      <c r="H48" t="e">
        <f t="shared" si="1"/>
        <v>#N/A</v>
      </c>
      <c r="I48" t="s">
        <v>7233</v>
      </c>
      <c r="J48" t="s">
        <v>7204</v>
      </c>
      <c r="K48" t="s">
        <v>7205</v>
      </c>
      <c r="L48" t="s">
        <v>7206</v>
      </c>
      <c r="M48" t="s">
        <v>7347</v>
      </c>
      <c r="N48" t="s">
        <v>7348</v>
      </c>
      <c r="O48" t="s">
        <v>7235</v>
      </c>
      <c r="P48" t="s">
        <v>2652</v>
      </c>
      <c r="Q48" t="s">
        <v>7314</v>
      </c>
      <c r="R48" t="s">
        <v>7314</v>
      </c>
      <c r="S48" t="s">
        <v>7231</v>
      </c>
      <c r="T48" s="47" t="s">
        <v>7232</v>
      </c>
      <c r="U48" t="s">
        <v>7214</v>
      </c>
    </row>
    <row r="49" spans="1:21">
      <c r="A49">
        <v>47</v>
      </c>
      <c r="B49">
        <v>36160000</v>
      </c>
      <c r="C49">
        <v>4520000</v>
      </c>
      <c r="D49" t="e">
        <f>+VLOOKUP(A49,'2022'!$A$3:$AI$181,29,0)</f>
        <v>#N/A</v>
      </c>
      <c r="E49" t="e">
        <f t="shared" si="0"/>
        <v>#N/A</v>
      </c>
      <c r="F49">
        <v>8</v>
      </c>
      <c r="H49" t="b">
        <f t="shared" si="1"/>
        <v>0</v>
      </c>
      <c r="I49" t="s">
        <v>7233</v>
      </c>
      <c r="J49" t="s">
        <v>7204</v>
      </c>
      <c r="K49" t="s">
        <v>7205</v>
      </c>
      <c r="L49" t="s">
        <v>7206</v>
      </c>
      <c r="M49" t="s">
        <v>7349</v>
      </c>
      <c r="N49" t="s">
        <v>7208</v>
      </c>
      <c r="O49" t="s">
        <v>7235</v>
      </c>
      <c r="P49" t="s">
        <v>2652</v>
      </c>
      <c r="Q49" t="s">
        <v>7314</v>
      </c>
      <c r="R49" t="s">
        <v>7314</v>
      </c>
      <c r="S49" t="s">
        <v>7231</v>
      </c>
      <c r="T49" s="47" t="s">
        <v>7232</v>
      </c>
      <c r="U49" t="s">
        <v>7218</v>
      </c>
    </row>
    <row r="50" spans="1:21">
      <c r="A50">
        <v>48</v>
      </c>
      <c r="B50">
        <v>36160000</v>
      </c>
      <c r="C50">
        <v>4520000</v>
      </c>
      <c r="D50" t="e">
        <f>+VLOOKUP(A50,'2022'!$A$3:$AI$181,29,0)</f>
        <v>#N/A</v>
      </c>
      <c r="E50" t="e">
        <f t="shared" si="0"/>
        <v>#N/A</v>
      </c>
      <c r="F50">
        <v>8</v>
      </c>
      <c r="H50" t="b">
        <f t="shared" si="1"/>
        <v>0</v>
      </c>
      <c r="I50" t="s">
        <v>7233</v>
      </c>
      <c r="J50" t="s">
        <v>7204</v>
      </c>
      <c r="K50" t="s">
        <v>7205</v>
      </c>
      <c r="L50" t="s">
        <v>7206</v>
      </c>
      <c r="M50" t="s">
        <v>7350</v>
      </c>
      <c r="N50" t="s">
        <v>7208</v>
      </c>
      <c r="O50" t="s">
        <v>7235</v>
      </c>
      <c r="P50" t="s">
        <v>2652</v>
      </c>
      <c r="Q50" t="s">
        <v>7314</v>
      </c>
      <c r="R50" t="s">
        <v>7314</v>
      </c>
      <c r="S50" t="s">
        <v>7231</v>
      </c>
      <c r="T50" s="47" t="s">
        <v>7232</v>
      </c>
      <c r="U50" t="s">
        <v>7218</v>
      </c>
    </row>
    <row r="51" spans="1:21">
      <c r="A51">
        <v>49</v>
      </c>
      <c r="B51">
        <v>36160000</v>
      </c>
      <c r="C51">
        <v>4520000</v>
      </c>
      <c r="D51" t="e">
        <f>+VLOOKUP(A51,'2022'!$A$3:$AI$181,29,0)</f>
        <v>#N/A</v>
      </c>
      <c r="E51" t="e">
        <f t="shared" si="0"/>
        <v>#N/A</v>
      </c>
      <c r="F51">
        <v>8</v>
      </c>
      <c r="G51" t="e">
        <f>+VLOOKUP(A51,'2022'!$A$3:$AB$181,21,0)</f>
        <v>#N/A</v>
      </c>
      <c r="H51" t="e">
        <f t="shared" si="1"/>
        <v>#N/A</v>
      </c>
      <c r="I51" t="s">
        <v>7233</v>
      </c>
      <c r="J51" t="s">
        <v>7204</v>
      </c>
      <c r="K51" t="s">
        <v>7205</v>
      </c>
      <c r="L51" t="s">
        <v>7206</v>
      </c>
      <c r="M51" t="s">
        <v>7351</v>
      </c>
      <c r="N51" t="s">
        <v>7352</v>
      </c>
      <c r="O51" t="s">
        <v>7235</v>
      </c>
      <c r="P51" t="s">
        <v>2652</v>
      </c>
      <c r="Q51" t="s">
        <v>7314</v>
      </c>
      <c r="R51" t="s">
        <v>7314</v>
      </c>
      <c r="S51" t="s">
        <v>7231</v>
      </c>
      <c r="T51" s="47" t="s">
        <v>7232</v>
      </c>
      <c r="U51" t="s">
        <v>7214</v>
      </c>
    </row>
    <row r="52" spans="1:21">
      <c r="A52">
        <v>50</v>
      </c>
      <c r="B52">
        <v>36160000</v>
      </c>
      <c r="C52">
        <v>4520000</v>
      </c>
      <c r="D52" t="e">
        <f>+VLOOKUP(A52,'2022'!$A$3:$AI$181,29,0)</f>
        <v>#N/A</v>
      </c>
      <c r="E52" t="e">
        <f t="shared" si="0"/>
        <v>#N/A</v>
      </c>
      <c r="F52">
        <v>8</v>
      </c>
      <c r="H52" t="b">
        <f t="shared" si="1"/>
        <v>0</v>
      </c>
      <c r="I52" t="s">
        <v>7233</v>
      </c>
      <c r="J52" t="s">
        <v>7204</v>
      </c>
      <c r="K52" t="s">
        <v>7205</v>
      </c>
      <c r="L52" t="s">
        <v>7206</v>
      </c>
      <c r="M52" t="s">
        <v>7353</v>
      </c>
      <c r="N52" t="s">
        <v>7354</v>
      </c>
      <c r="O52" t="s">
        <v>7235</v>
      </c>
      <c r="P52" t="s">
        <v>2652</v>
      </c>
      <c r="Q52" t="s">
        <v>7314</v>
      </c>
      <c r="R52" t="s">
        <v>7314</v>
      </c>
      <c r="S52" t="s">
        <v>7231</v>
      </c>
      <c r="T52" s="47" t="s">
        <v>7232</v>
      </c>
      <c r="U52" t="s">
        <v>7218</v>
      </c>
    </row>
    <row r="53" spans="1:21">
      <c r="A53">
        <v>51</v>
      </c>
      <c r="B53">
        <v>36160000</v>
      </c>
      <c r="C53">
        <v>4520000</v>
      </c>
      <c r="D53" t="e">
        <f>+VLOOKUP(A53,'2022'!$A$3:$AI$181,29,0)</f>
        <v>#N/A</v>
      </c>
      <c r="E53" t="e">
        <f t="shared" si="0"/>
        <v>#N/A</v>
      </c>
      <c r="F53">
        <v>8</v>
      </c>
      <c r="H53" t="b">
        <f t="shared" si="1"/>
        <v>0</v>
      </c>
      <c r="I53" t="s">
        <v>7233</v>
      </c>
      <c r="J53" t="s">
        <v>7204</v>
      </c>
      <c r="K53" t="s">
        <v>7205</v>
      </c>
      <c r="L53" t="s">
        <v>7206</v>
      </c>
      <c r="M53" t="s">
        <v>7355</v>
      </c>
      <c r="N53" t="s">
        <v>7208</v>
      </c>
      <c r="O53" t="s">
        <v>7235</v>
      </c>
      <c r="P53" t="s">
        <v>2652</v>
      </c>
      <c r="Q53" t="s">
        <v>7314</v>
      </c>
      <c r="R53" t="s">
        <v>7314</v>
      </c>
      <c r="S53" t="s">
        <v>7231</v>
      </c>
      <c r="T53" s="47" t="s">
        <v>7232</v>
      </c>
      <c r="U53" t="s">
        <v>7218</v>
      </c>
    </row>
    <row r="54" spans="1:21">
      <c r="A54">
        <v>52</v>
      </c>
      <c r="B54">
        <v>36160000</v>
      </c>
      <c r="C54">
        <v>4520000</v>
      </c>
      <c r="D54" t="e">
        <f>+VLOOKUP(A54,'2022'!$A$3:$AI$181,29,0)</f>
        <v>#N/A</v>
      </c>
      <c r="E54" t="e">
        <f t="shared" si="0"/>
        <v>#N/A</v>
      </c>
      <c r="F54">
        <v>8</v>
      </c>
      <c r="H54" t="b">
        <f t="shared" si="1"/>
        <v>0</v>
      </c>
      <c r="I54" t="s">
        <v>7233</v>
      </c>
      <c r="J54" t="s">
        <v>7204</v>
      </c>
      <c r="K54" t="s">
        <v>7205</v>
      </c>
      <c r="L54" t="s">
        <v>7206</v>
      </c>
      <c r="M54" t="s">
        <v>7356</v>
      </c>
      <c r="N54" t="s">
        <v>7208</v>
      </c>
      <c r="O54" t="s">
        <v>7235</v>
      </c>
      <c r="P54" t="s">
        <v>2652</v>
      </c>
      <c r="Q54" t="s">
        <v>7314</v>
      </c>
      <c r="R54" t="s">
        <v>7314</v>
      </c>
      <c r="S54" t="s">
        <v>7231</v>
      </c>
      <c r="T54" s="47" t="s">
        <v>7232</v>
      </c>
      <c r="U54" t="s">
        <v>7218</v>
      </c>
    </row>
    <row r="55" spans="1:21">
      <c r="A55">
        <v>53</v>
      </c>
      <c r="B55">
        <v>36160000</v>
      </c>
      <c r="C55">
        <v>4520000</v>
      </c>
      <c r="D55" t="e">
        <f>+VLOOKUP(A55,'2022'!$A$3:$AI$181,29,0)</f>
        <v>#N/A</v>
      </c>
      <c r="E55" t="e">
        <f t="shared" si="0"/>
        <v>#N/A</v>
      </c>
      <c r="F55">
        <v>8</v>
      </c>
      <c r="H55" t="b">
        <f t="shared" si="1"/>
        <v>0</v>
      </c>
      <c r="I55" t="s">
        <v>7233</v>
      </c>
      <c r="J55" t="s">
        <v>7204</v>
      </c>
      <c r="K55" t="s">
        <v>7205</v>
      </c>
      <c r="L55" t="s">
        <v>7206</v>
      </c>
      <c r="M55" t="s">
        <v>7357</v>
      </c>
      <c r="N55" t="s">
        <v>7208</v>
      </c>
      <c r="O55" t="s">
        <v>7235</v>
      </c>
      <c r="P55" t="s">
        <v>2652</v>
      </c>
      <c r="Q55" t="s">
        <v>7314</v>
      </c>
      <c r="R55" t="s">
        <v>7314</v>
      </c>
      <c r="S55" t="s">
        <v>7231</v>
      </c>
      <c r="T55" s="47" t="s">
        <v>7232</v>
      </c>
      <c r="U55" t="s">
        <v>7218</v>
      </c>
    </row>
    <row r="56" spans="1:21">
      <c r="A56">
        <v>54</v>
      </c>
      <c r="B56">
        <v>36160000</v>
      </c>
      <c r="C56">
        <v>4520000</v>
      </c>
      <c r="D56" t="e">
        <f>+VLOOKUP(A56,'2022'!$A$3:$AI$181,29,0)</f>
        <v>#N/A</v>
      </c>
      <c r="E56" t="e">
        <f t="shared" si="0"/>
        <v>#N/A</v>
      </c>
      <c r="F56">
        <v>8</v>
      </c>
      <c r="H56" t="b">
        <f t="shared" si="1"/>
        <v>0</v>
      </c>
      <c r="I56" t="s">
        <v>7233</v>
      </c>
      <c r="J56" t="s">
        <v>7204</v>
      </c>
      <c r="K56" t="s">
        <v>7205</v>
      </c>
      <c r="L56" t="s">
        <v>7206</v>
      </c>
      <c r="M56" t="s">
        <v>7358</v>
      </c>
      <c r="N56" t="s">
        <v>7208</v>
      </c>
      <c r="O56" t="s">
        <v>7235</v>
      </c>
      <c r="P56" t="s">
        <v>2652</v>
      </c>
      <c r="Q56" t="s">
        <v>7314</v>
      </c>
      <c r="R56" t="s">
        <v>7314</v>
      </c>
      <c r="S56" t="s">
        <v>7231</v>
      </c>
      <c r="T56" s="47" t="s">
        <v>7232</v>
      </c>
      <c r="U56" t="s">
        <v>7214</v>
      </c>
    </row>
    <row r="57" spans="1:21">
      <c r="A57">
        <v>55</v>
      </c>
      <c r="B57">
        <v>36160000</v>
      </c>
      <c r="C57">
        <v>4520000</v>
      </c>
      <c r="D57" t="e">
        <f>+VLOOKUP(A57,'2022'!$A$3:$AI$181,29,0)</f>
        <v>#N/A</v>
      </c>
      <c r="E57" t="e">
        <f t="shared" si="0"/>
        <v>#N/A</v>
      </c>
      <c r="F57">
        <v>8</v>
      </c>
      <c r="G57" t="e">
        <f>+VLOOKUP(A57,'2022'!$A$3:$AB$181,21,0)</f>
        <v>#N/A</v>
      </c>
      <c r="H57" t="e">
        <f t="shared" si="1"/>
        <v>#N/A</v>
      </c>
      <c r="I57" t="s">
        <v>7203</v>
      </c>
      <c r="J57" t="s">
        <v>7204</v>
      </c>
      <c r="K57" t="s">
        <v>7205</v>
      </c>
      <c r="L57" t="s">
        <v>7206</v>
      </c>
      <c r="M57" t="s">
        <v>7359</v>
      </c>
      <c r="N57" t="s">
        <v>7208</v>
      </c>
      <c r="O57" t="s">
        <v>7209</v>
      </c>
      <c r="P57" t="s">
        <v>7128</v>
      </c>
      <c r="Q57" t="s">
        <v>7360</v>
      </c>
      <c r="R57" t="s">
        <v>7361</v>
      </c>
      <c r="S57" t="s">
        <v>7231</v>
      </c>
      <c r="T57" s="47" t="s">
        <v>7232</v>
      </c>
      <c r="U57" t="s">
        <v>7214</v>
      </c>
    </row>
    <row r="58" spans="1:21">
      <c r="A58">
        <v>56</v>
      </c>
      <c r="B58">
        <v>36160000</v>
      </c>
      <c r="C58">
        <v>4520000</v>
      </c>
      <c r="D58" t="e">
        <f>+VLOOKUP(A58,'2022'!$A$3:$AI$181,29,0)</f>
        <v>#N/A</v>
      </c>
      <c r="E58" t="e">
        <f t="shared" si="0"/>
        <v>#N/A</v>
      </c>
      <c r="F58">
        <v>8</v>
      </c>
      <c r="H58" t="b">
        <f t="shared" si="1"/>
        <v>0</v>
      </c>
      <c r="I58" t="s">
        <v>7233</v>
      </c>
      <c r="J58" t="s">
        <v>7204</v>
      </c>
      <c r="K58" t="s">
        <v>7205</v>
      </c>
      <c r="L58" t="s">
        <v>7206</v>
      </c>
      <c r="M58" t="s">
        <v>7362</v>
      </c>
      <c r="N58" t="s">
        <v>7363</v>
      </c>
      <c r="O58" t="s">
        <v>7235</v>
      </c>
      <c r="P58" t="s">
        <v>2652</v>
      </c>
      <c r="Q58" t="s">
        <v>7364</v>
      </c>
      <c r="R58" t="s">
        <v>7365</v>
      </c>
      <c r="S58" t="s">
        <v>7231</v>
      </c>
      <c r="T58" s="47" t="s">
        <v>7256</v>
      </c>
      <c r="U58" t="s">
        <v>7218</v>
      </c>
    </row>
    <row r="59" spans="1:21">
      <c r="A59">
        <v>57</v>
      </c>
      <c r="B59">
        <v>48000000</v>
      </c>
      <c r="C59">
        <v>6000000</v>
      </c>
      <c r="D59" t="e">
        <f>+VLOOKUP(A59,'2022'!$A$3:$AI$181,29,0)</f>
        <v>#N/A</v>
      </c>
      <c r="E59" t="e">
        <f t="shared" si="0"/>
        <v>#N/A</v>
      </c>
      <c r="F59">
        <v>8</v>
      </c>
      <c r="G59" t="e">
        <f>+VLOOKUP(A59,'2022'!$A$3:$AB$181,21,0)</f>
        <v>#N/A</v>
      </c>
      <c r="H59" t="e">
        <f t="shared" si="1"/>
        <v>#N/A</v>
      </c>
      <c r="I59" t="s">
        <v>7203</v>
      </c>
      <c r="J59" t="s">
        <v>7204</v>
      </c>
      <c r="K59" t="s">
        <v>7205</v>
      </c>
      <c r="L59" t="s">
        <v>7206</v>
      </c>
      <c r="M59" t="s">
        <v>7366</v>
      </c>
      <c r="N59" t="s">
        <v>7208</v>
      </c>
      <c r="O59" t="s">
        <v>7209</v>
      </c>
      <c r="P59" t="s">
        <v>7128</v>
      </c>
      <c r="Q59" t="s">
        <v>7367</v>
      </c>
      <c r="R59" t="s">
        <v>7368</v>
      </c>
      <c r="S59" t="s">
        <v>7231</v>
      </c>
      <c r="T59" s="47" t="s">
        <v>7232</v>
      </c>
      <c r="U59" t="s">
        <v>7214</v>
      </c>
    </row>
    <row r="60" spans="1:21">
      <c r="A60">
        <v>58</v>
      </c>
      <c r="B60">
        <v>36160000</v>
      </c>
      <c r="C60">
        <v>4520000</v>
      </c>
      <c r="D60" t="e">
        <f>+VLOOKUP(A60,'2022'!$A$3:$AI$181,29,0)</f>
        <v>#N/A</v>
      </c>
      <c r="E60" t="e">
        <f t="shared" si="0"/>
        <v>#N/A</v>
      </c>
      <c r="F60">
        <v>8</v>
      </c>
      <c r="G60" t="e">
        <f>+VLOOKUP(A60,'2022'!$A$3:$AB$181,21,0)</f>
        <v>#N/A</v>
      </c>
      <c r="H60" t="e">
        <f t="shared" si="1"/>
        <v>#N/A</v>
      </c>
      <c r="I60" t="s">
        <v>7241</v>
      </c>
      <c r="J60" t="s">
        <v>7204</v>
      </c>
      <c r="K60" t="s">
        <v>7205</v>
      </c>
      <c r="L60" t="s">
        <v>7206</v>
      </c>
      <c r="M60" t="s">
        <v>7369</v>
      </c>
      <c r="N60" t="s">
        <v>7208</v>
      </c>
      <c r="O60" t="s">
        <v>7243</v>
      </c>
      <c r="P60" t="s">
        <v>2460</v>
      </c>
      <c r="Q60" t="s">
        <v>7370</v>
      </c>
      <c r="R60" t="s">
        <v>7371</v>
      </c>
      <c r="S60" t="s">
        <v>7231</v>
      </c>
      <c r="T60" s="47" t="s">
        <v>7232</v>
      </c>
      <c r="U60" t="s">
        <v>7214</v>
      </c>
    </row>
    <row r="61" spans="1:21">
      <c r="A61">
        <v>59</v>
      </c>
      <c r="B61">
        <v>18400000</v>
      </c>
      <c r="C61">
        <v>2300000</v>
      </c>
      <c r="D61" t="e">
        <f>+VLOOKUP(A61,'2022'!$A$3:$AI$181,29,0)</f>
        <v>#N/A</v>
      </c>
      <c r="E61" t="e">
        <f t="shared" si="0"/>
        <v>#N/A</v>
      </c>
      <c r="F61">
        <v>8</v>
      </c>
      <c r="G61" t="e">
        <f>+VLOOKUP(A61,'2022'!$A$3:$AB$181,21,0)</f>
        <v>#N/A</v>
      </c>
      <c r="H61" t="e">
        <f t="shared" si="1"/>
        <v>#N/A</v>
      </c>
      <c r="I61" t="s">
        <v>7257</v>
      </c>
      <c r="J61" t="s">
        <v>7204</v>
      </c>
      <c r="K61" t="s">
        <v>7205</v>
      </c>
      <c r="L61" t="s">
        <v>7206</v>
      </c>
      <c r="M61" t="s">
        <v>7372</v>
      </c>
      <c r="N61" t="s">
        <v>7208</v>
      </c>
      <c r="O61" t="s">
        <v>7259</v>
      </c>
      <c r="P61" t="s">
        <v>2426</v>
      </c>
      <c r="Q61" t="s">
        <v>7263</v>
      </c>
      <c r="R61" t="s">
        <v>7373</v>
      </c>
      <c r="S61" t="s">
        <v>7212</v>
      </c>
      <c r="T61" s="47" t="s">
        <v>7213</v>
      </c>
      <c r="U61" t="s">
        <v>7218</v>
      </c>
    </row>
    <row r="62" spans="1:21">
      <c r="A62">
        <v>60</v>
      </c>
      <c r="B62">
        <v>40000000</v>
      </c>
      <c r="C62">
        <v>5000000</v>
      </c>
      <c r="D62" t="e">
        <f>+VLOOKUP(A62,'2022'!$A$3:$AI$181,29,0)</f>
        <v>#N/A</v>
      </c>
      <c r="E62" t="e">
        <f t="shared" si="0"/>
        <v>#N/A</v>
      </c>
      <c r="F62">
        <v>8</v>
      </c>
      <c r="G62" t="e">
        <f>+VLOOKUP(A62,'2022'!$A$3:$AB$181,21,0)</f>
        <v>#N/A</v>
      </c>
      <c r="H62" t="e">
        <f t="shared" si="1"/>
        <v>#N/A</v>
      </c>
      <c r="I62" t="s">
        <v>7203</v>
      </c>
      <c r="J62" t="s">
        <v>7204</v>
      </c>
      <c r="K62" t="s">
        <v>7205</v>
      </c>
      <c r="L62" t="s">
        <v>7206</v>
      </c>
      <c r="M62" t="s">
        <v>7374</v>
      </c>
      <c r="N62" t="s">
        <v>7375</v>
      </c>
      <c r="O62" t="s">
        <v>7209</v>
      </c>
      <c r="P62" t="s">
        <v>7128</v>
      </c>
      <c r="Q62" t="s">
        <v>7376</v>
      </c>
      <c r="R62" t="s">
        <v>7377</v>
      </c>
      <c r="S62" t="s">
        <v>7231</v>
      </c>
      <c r="T62" s="47" t="s">
        <v>7232</v>
      </c>
      <c r="U62" t="s">
        <v>7214</v>
      </c>
    </row>
    <row r="63" spans="1:21">
      <c r="A63">
        <v>61</v>
      </c>
      <c r="B63">
        <v>40000000</v>
      </c>
      <c r="C63">
        <v>5000000</v>
      </c>
      <c r="D63" t="e">
        <f>+VLOOKUP(A63,'2022'!$A$3:$AI$181,29,0)</f>
        <v>#N/A</v>
      </c>
      <c r="E63" t="e">
        <f t="shared" si="0"/>
        <v>#N/A</v>
      </c>
      <c r="F63">
        <v>8</v>
      </c>
      <c r="H63" t="b">
        <f t="shared" si="1"/>
        <v>0</v>
      </c>
      <c r="I63" t="s">
        <v>7203</v>
      </c>
      <c r="J63" t="s">
        <v>7204</v>
      </c>
      <c r="K63" t="s">
        <v>7205</v>
      </c>
      <c r="L63" t="s">
        <v>7206</v>
      </c>
      <c r="M63" t="s">
        <v>7378</v>
      </c>
      <c r="N63" t="s">
        <v>7208</v>
      </c>
      <c r="O63" t="s">
        <v>7209</v>
      </c>
      <c r="P63" t="s">
        <v>7128</v>
      </c>
      <c r="Q63" t="s">
        <v>7379</v>
      </c>
      <c r="R63" t="s">
        <v>7380</v>
      </c>
      <c r="S63" t="s">
        <v>7231</v>
      </c>
      <c r="T63" s="47" t="s">
        <v>7213</v>
      </c>
      <c r="U63" t="s">
        <v>7218</v>
      </c>
    </row>
    <row r="64" spans="1:21">
      <c r="A64">
        <v>62</v>
      </c>
      <c r="B64">
        <v>36160000</v>
      </c>
      <c r="C64">
        <v>4520000</v>
      </c>
      <c r="D64" t="e">
        <f>+VLOOKUP(A64,'2022'!$A$3:$AI$181,29,0)</f>
        <v>#N/A</v>
      </c>
      <c r="E64" t="e">
        <f t="shared" si="0"/>
        <v>#N/A</v>
      </c>
      <c r="F64">
        <v>8</v>
      </c>
      <c r="G64" t="e">
        <f>+VLOOKUP(A64,'2022'!$A$3:$AB$181,21,0)</f>
        <v>#N/A</v>
      </c>
      <c r="H64" t="e">
        <f t="shared" si="1"/>
        <v>#N/A</v>
      </c>
      <c r="I64" t="s">
        <v>7203</v>
      </c>
      <c r="J64" t="s">
        <v>7204</v>
      </c>
      <c r="K64" t="s">
        <v>7205</v>
      </c>
      <c r="L64" t="s">
        <v>7206</v>
      </c>
      <c r="M64" t="s">
        <v>7381</v>
      </c>
      <c r="N64" t="s">
        <v>7208</v>
      </c>
      <c r="O64" t="s">
        <v>7209</v>
      </c>
      <c r="P64" t="s">
        <v>7128</v>
      </c>
      <c r="Q64" t="s">
        <v>7382</v>
      </c>
      <c r="R64" t="s">
        <v>7383</v>
      </c>
      <c r="S64" t="s">
        <v>7231</v>
      </c>
      <c r="T64" s="47" t="s">
        <v>7232</v>
      </c>
      <c r="U64" t="s">
        <v>7218</v>
      </c>
    </row>
    <row r="65" spans="1:21">
      <c r="A65">
        <v>63</v>
      </c>
      <c r="B65">
        <v>48000000</v>
      </c>
      <c r="C65">
        <v>6000000</v>
      </c>
      <c r="D65" t="e">
        <f>+VLOOKUP(A65,'2022'!$A$3:$AI$181,29,0)</f>
        <v>#N/A</v>
      </c>
      <c r="E65" t="e">
        <f t="shared" si="0"/>
        <v>#N/A</v>
      </c>
      <c r="F65">
        <v>8</v>
      </c>
      <c r="H65" t="b">
        <f t="shared" si="1"/>
        <v>0</v>
      </c>
      <c r="I65" t="s">
        <v>7203</v>
      </c>
      <c r="J65" t="s">
        <v>7204</v>
      </c>
      <c r="K65" t="s">
        <v>7205</v>
      </c>
      <c r="L65" t="s">
        <v>7206</v>
      </c>
      <c r="M65" t="s">
        <v>7384</v>
      </c>
      <c r="N65" t="s">
        <v>7208</v>
      </c>
      <c r="O65" t="s">
        <v>7209</v>
      </c>
      <c r="P65" t="s">
        <v>7128</v>
      </c>
      <c r="Q65" t="s">
        <v>7385</v>
      </c>
      <c r="R65" t="s">
        <v>7386</v>
      </c>
      <c r="S65" t="s">
        <v>7231</v>
      </c>
      <c r="T65" s="47" t="s">
        <v>7232</v>
      </c>
      <c r="U65" t="s">
        <v>7218</v>
      </c>
    </row>
    <row r="66" spans="1:21">
      <c r="A66">
        <v>64</v>
      </c>
      <c r="B66">
        <v>18400000</v>
      </c>
      <c r="C66">
        <v>2300000</v>
      </c>
      <c r="D66" t="e">
        <f>+VLOOKUP(A66,'2022'!$A$3:$AI$181,29,0)</f>
        <v>#N/A</v>
      </c>
      <c r="E66" t="e">
        <f t="shared" si="0"/>
        <v>#N/A</v>
      </c>
      <c r="F66">
        <v>8</v>
      </c>
      <c r="G66" t="e">
        <f>+VLOOKUP(A66,'2022'!$A$3:$AB$181,21,0)</f>
        <v>#N/A</v>
      </c>
      <c r="H66" t="e">
        <f t="shared" si="1"/>
        <v>#N/A</v>
      </c>
      <c r="I66" t="s">
        <v>7233</v>
      </c>
      <c r="J66" t="s">
        <v>7204</v>
      </c>
      <c r="K66" t="s">
        <v>7205</v>
      </c>
      <c r="L66" t="s">
        <v>7206</v>
      </c>
      <c r="M66" t="s">
        <v>7387</v>
      </c>
      <c r="N66" t="s">
        <v>7208</v>
      </c>
      <c r="O66" t="s">
        <v>7235</v>
      </c>
      <c r="P66" t="s">
        <v>2652</v>
      </c>
      <c r="Q66" t="s">
        <v>7314</v>
      </c>
      <c r="R66" t="s">
        <v>7314</v>
      </c>
      <c r="S66" t="s">
        <v>7212</v>
      </c>
      <c r="T66" s="47" t="s">
        <v>7213</v>
      </c>
      <c r="U66" t="s">
        <v>7214</v>
      </c>
    </row>
    <row r="67" spans="1:21">
      <c r="A67">
        <v>65</v>
      </c>
      <c r="B67">
        <v>18400000</v>
      </c>
      <c r="C67">
        <v>2300000</v>
      </c>
      <c r="D67" t="e">
        <f>+VLOOKUP(A67,'2022'!$A$3:$AI$181,29,0)</f>
        <v>#N/A</v>
      </c>
      <c r="E67" t="e">
        <f t="shared" ref="E67:E130" si="2">+B67=D67</f>
        <v>#N/A</v>
      </c>
      <c r="F67">
        <v>8</v>
      </c>
      <c r="G67" t="e">
        <f>+VLOOKUP(A67,'2022'!$A$3:$AB$181,21,0)</f>
        <v>#N/A</v>
      </c>
      <c r="H67" t="e">
        <f t="shared" ref="H67:H130" si="3">+F67=G67</f>
        <v>#N/A</v>
      </c>
      <c r="I67" t="s">
        <v>7233</v>
      </c>
      <c r="J67" t="s">
        <v>7204</v>
      </c>
      <c r="K67" t="s">
        <v>7205</v>
      </c>
      <c r="L67" t="s">
        <v>7206</v>
      </c>
      <c r="M67" t="s">
        <v>7388</v>
      </c>
      <c r="N67" t="s">
        <v>7208</v>
      </c>
      <c r="O67" t="s">
        <v>7235</v>
      </c>
      <c r="P67" t="s">
        <v>2652</v>
      </c>
      <c r="Q67" t="s">
        <v>7314</v>
      </c>
      <c r="R67" t="s">
        <v>7314</v>
      </c>
      <c r="S67" t="s">
        <v>7212</v>
      </c>
      <c r="T67" s="47" t="s">
        <v>7213</v>
      </c>
      <c r="U67" t="s">
        <v>7214</v>
      </c>
    </row>
    <row r="68" spans="1:21">
      <c r="A68">
        <v>66</v>
      </c>
      <c r="B68">
        <v>18400000</v>
      </c>
      <c r="C68">
        <v>2300000</v>
      </c>
      <c r="D68" t="e">
        <f>+VLOOKUP(A68,'2022'!$A$3:$AI$181,29,0)</f>
        <v>#N/A</v>
      </c>
      <c r="E68" t="e">
        <f t="shared" si="2"/>
        <v>#N/A</v>
      </c>
      <c r="F68">
        <v>8</v>
      </c>
      <c r="G68" t="e">
        <f>+VLOOKUP(A68,'2022'!$A$3:$AB$181,21,0)</f>
        <v>#N/A</v>
      </c>
      <c r="H68" t="e">
        <f t="shared" si="3"/>
        <v>#N/A</v>
      </c>
      <c r="I68" t="s">
        <v>7233</v>
      </c>
      <c r="J68" t="s">
        <v>7204</v>
      </c>
      <c r="K68" t="s">
        <v>7205</v>
      </c>
      <c r="L68" t="s">
        <v>7206</v>
      </c>
      <c r="M68" t="s">
        <v>7389</v>
      </c>
      <c r="N68" t="s">
        <v>7208</v>
      </c>
      <c r="O68" t="s">
        <v>7235</v>
      </c>
      <c r="P68" t="s">
        <v>2652</v>
      </c>
      <c r="Q68" t="s">
        <v>7314</v>
      </c>
      <c r="R68" t="s">
        <v>7314</v>
      </c>
      <c r="S68" t="s">
        <v>7212</v>
      </c>
      <c r="T68" s="47" t="s">
        <v>7213</v>
      </c>
      <c r="U68" t="s">
        <v>7214</v>
      </c>
    </row>
    <row r="69" spans="1:21">
      <c r="A69">
        <v>67</v>
      </c>
      <c r="B69">
        <v>18400000</v>
      </c>
      <c r="C69">
        <v>2300000</v>
      </c>
      <c r="D69" t="e">
        <f>+VLOOKUP(A69,'2022'!$A$3:$AI$181,29,0)</f>
        <v>#N/A</v>
      </c>
      <c r="E69" t="e">
        <f t="shared" si="2"/>
        <v>#N/A</v>
      </c>
      <c r="F69">
        <v>8</v>
      </c>
      <c r="G69" t="e">
        <f>+VLOOKUP(A69,'2022'!$A$3:$AB$181,21,0)</f>
        <v>#N/A</v>
      </c>
      <c r="H69" t="e">
        <f t="shared" si="3"/>
        <v>#N/A</v>
      </c>
      <c r="I69" t="s">
        <v>7233</v>
      </c>
      <c r="J69" t="s">
        <v>7204</v>
      </c>
      <c r="K69" t="s">
        <v>7205</v>
      </c>
      <c r="L69" t="s">
        <v>7206</v>
      </c>
      <c r="M69" t="s">
        <v>7390</v>
      </c>
      <c r="N69" t="s">
        <v>7208</v>
      </c>
      <c r="O69" t="s">
        <v>7235</v>
      </c>
      <c r="P69" t="s">
        <v>2652</v>
      </c>
      <c r="Q69" t="s">
        <v>7314</v>
      </c>
      <c r="R69" t="s">
        <v>7314</v>
      </c>
      <c r="S69" t="s">
        <v>7212</v>
      </c>
      <c r="T69" s="47" t="s">
        <v>7213</v>
      </c>
      <c r="U69" t="s">
        <v>7214</v>
      </c>
    </row>
    <row r="70" spans="1:21">
      <c r="A70">
        <v>68</v>
      </c>
      <c r="B70">
        <v>40000000</v>
      </c>
      <c r="C70">
        <v>5000000</v>
      </c>
      <c r="D70" t="e">
        <f>+VLOOKUP(A70,'2022'!$A$3:$AI$181,29,0)</f>
        <v>#N/A</v>
      </c>
      <c r="E70" t="e">
        <f t="shared" si="2"/>
        <v>#N/A</v>
      </c>
      <c r="F70">
        <v>8</v>
      </c>
      <c r="G70" t="e">
        <f>+VLOOKUP(A70,'2022'!$A$3:$AB$181,21,0)</f>
        <v>#N/A</v>
      </c>
      <c r="H70" t="e">
        <f t="shared" si="3"/>
        <v>#N/A</v>
      </c>
      <c r="I70" t="s">
        <v>7233</v>
      </c>
      <c r="J70" t="s">
        <v>7204</v>
      </c>
      <c r="K70" t="s">
        <v>7205</v>
      </c>
      <c r="L70" t="s">
        <v>7206</v>
      </c>
      <c r="M70" t="s">
        <v>7391</v>
      </c>
      <c r="N70" t="s">
        <v>7208</v>
      </c>
      <c r="O70" t="s">
        <v>7235</v>
      </c>
      <c r="P70" t="s">
        <v>2652</v>
      </c>
      <c r="Q70" t="s">
        <v>7314</v>
      </c>
      <c r="R70" t="s">
        <v>7314</v>
      </c>
      <c r="S70" t="s">
        <v>7231</v>
      </c>
      <c r="T70" s="47" t="s">
        <v>7232</v>
      </c>
      <c r="U70" t="s">
        <v>7214</v>
      </c>
    </row>
    <row r="71" spans="1:21">
      <c r="A71">
        <v>69</v>
      </c>
      <c r="B71">
        <v>36160000</v>
      </c>
      <c r="C71">
        <v>4520000</v>
      </c>
      <c r="D71" t="e">
        <f>+VLOOKUP(A71,'2022'!$A$3:$AI$181,29,0)</f>
        <v>#N/A</v>
      </c>
      <c r="E71" t="e">
        <f t="shared" si="2"/>
        <v>#N/A</v>
      </c>
      <c r="F71">
        <v>8</v>
      </c>
      <c r="G71" t="e">
        <f>+VLOOKUP(A71,'2022'!$A$3:$AB$181,21,0)</f>
        <v>#N/A</v>
      </c>
      <c r="H71" t="e">
        <f t="shared" si="3"/>
        <v>#N/A</v>
      </c>
      <c r="I71" t="s">
        <v>7249</v>
      </c>
      <c r="J71" t="s">
        <v>7204</v>
      </c>
      <c r="K71" t="s">
        <v>7205</v>
      </c>
      <c r="L71" t="s">
        <v>7206</v>
      </c>
      <c r="M71" t="s">
        <v>7392</v>
      </c>
      <c r="N71" t="s">
        <v>7393</v>
      </c>
      <c r="O71" t="s">
        <v>7250</v>
      </c>
      <c r="P71" t="s">
        <v>2311</v>
      </c>
      <c r="Q71" t="s">
        <v>7394</v>
      </c>
      <c r="R71" t="s">
        <v>7395</v>
      </c>
      <c r="S71" t="s">
        <v>7231</v>
      </c>
      <c r="T71" s="47" t="s">
        <v>7396</v>
      </c>
      <c r="U71" t="s">
        <v>7218</v>
      </c>
    </row>
    <row r="72" spans="1:21">
      <c r="A72">
        <v>70</v>
      </c>
      <c r="B72">
        <v>36160000</v>
      </c>
      <c r="C72">
        <v>4520000</v>
      </c>
      <c r="D72" t="e">
        <f>+VLOOKUP(A72,'2022'!$A$3:$AI$181,29,0)</f>
        <v>#N/A</v>
      </c>
      <c r="E72" t="e">
        <f t="shared" si="2"/>
        <v>#N/A</v>
      </c>
      <c r="F72">
        <v>8</v>
      </c>
      <c r="H72" t="b">
        <f t="shared" si="3"/>
        <v>0</v>
      </c>
      <c r="I72" t="s">
        <v>7397</v>
      </c>
      <c r="J72" t="s">
        <v>7204</v>
      </c>
      <c r="K72" t="s">
        <v>7205</v>
      </c>
      <c r="L72" t="s">
        <v>7206</v>
      </c>
      <c r="M72" t="s">
        <v>7398</v>
      </c>
      <c r="N72" t="s">
        <v>7208</v>
      </c>
      <c r="O72" t="s">
        <v>7399</v>
      </c>
      <c r="P72" t="s">
        <v>2352</v>
      </c>
      <c r="Q72" t="s">
        <v>7400</v>
      </c>
      <c r="R72" t="s">
        <v>7401</v>
      </c>
      <c r="S72" t="s">
        <v>7231</v>
      </c>
      <c r="T72" s="47" t="s">
        <v>7232</v>
      </c>
      <c r="U72" t="s">
        <v>7218</v>
      </c>
    </row>
    <row r="73" spans="1:21">
      <c r="A73">
        <v>71</v>
      </c>
      <c r="B73">
        <v>36160000</v>
      </c>
      <c r="C73">
        <v>4520000</v>
      </c>
      <c r="D73" t="e">
        <f>+VLOOKUP(A73,'2022'!$A$3:$AI$181,29,0)</f>
        <v>#N/A</v>
      </c>
      <c r="E73" t="e">
        <f t="shared" si="2"/>
        <v>#N/A</v>
      </c>
      <c r="F73">
        <v>8</v>
      </c>
      <c r="H73" t="b">
        <f t="shared" si="3"/>
        <v>0</v>
      </c>
      <c r="I73" t="s">
        <v>7203</v>
      </c>
      <c r="J73" t="s">
        <v>7204</v>
      </c>
      <c r="K73" t="s">
        <v>7205</v>
      </c>
      <c r="L73" t="s">
        <v>7206</v>
      </c>
      <c r="M73" t="s">
        <v>7402</v>
      </c>
      <c r="N73" t="s">
        <v>7403</v>
      </c>
      <c r="O73" t="s">
        <v>7209</v>
      </c>
      <c r="P73" t="s">
        <v>7128</v>
      </c>
      <c r="Q73" t="s">
        <v>7404</v>
      </c>
      <c r="R73" t="s">
        <v>7405</v>
      </c>
      <c r="S73" t="s">
        <v>7231</v>
      </c>
      <c r="T73" s="47" t="s">
        <v>7308</v>
      </c>
      <c r="U73" t="s">
        <v>7214</v>
      </c>
    </row>
    <row r="74" spans="1:21">
      <c r="A74">
        <v>72</v>
      </c>
      <c r="B74">
        <v>36160000</v>
      </c>
      <c r="C74">
        <v>4520000</v>
      </c>
      <c r="D74" t="e">
        <f>+VLOOKUP(A74,'2022'!$A$3:$AI$181,29,0)</f>
        <v>#N/A</v>
      </c>
      <c r="E74" t="e">
        <f t="shared" si="2"/>
        <v>#N/A</v>
      </c>
      <c r="F74">
        <v>8</v>
      </c>
      <c r="H74" t="b">
        <f t="shared" si="3"/>
        <v>0</v>
      </c>
      <c r="I74" t="s">
        <v>7203</v>
      </c>
      <c r="J74" t="s">
        <v>7204</v>
      </c>
      <c r="K74" t="s">
        <v>7205</v>
      </c>
      <c r="L74" t="s">
        <v>7206</v>
      </c>
      <c r="M74" t="s">
        <v>7406</v>
      </c>
      <c r="N74" t="s">
        <v>7407</v>
      </c>
      <c r="O74" t="s">
        <v>7209</v>
      </c>
      <c r="P74" t="s">
        <v>7128</v>
      </c>
      <c r="Q74" t="s">
        <v>7408</v>
      </c>
      <c r="R74" t="s">
        <v>7409</v>
      </c>
      <c r="S74" t="s">
        <v>7231</v>
      </c>
      <c r="T74" s="47" t="s">
        <v>7232</v>
      </c>
      <c r="U74" t="s">
        <v>7214</v>
      </c>
    </row>
    <row r="75" spans="1:21">
      <c r="A75">
        <v>73</v>
      </c>
      <c r="B75">
        <v>44000000</v>
      </c>
      <c r="C75">
        <v>5500000</v>
      </c>
      <c r="D75" t="e">
        <f>+VLOOKUP(A75,'2022'!$A$3:$AI$181,29,0)</f>
        <v>#N/A</v>
      </c>
      <c r="E75" t="e">
        <f t="shared" si="2"/>
        <v>#N/A</v>
      </c>
      <c r="F75">
        <v>8</v>
      </c>
      <c r="H75" t="b">
        <f t="shared" si="3"/>
        <v>0</v>
      </c>
      <c r="I75" t="s">
        <v>7203</v>
      </c>
      <c r="J75" t="s">
        <v>7204</v>
      </c>
      <c r="K75" t="s">
        <v>7205</v>
      </c>
      <c r="L75" t="s">
        <v>7206</v>
      </c>
      <c r="M75" t="s">
        <v>7410</v>
      </c>
      <c r="N75" t="s">
        <v>7208</v>
      </c>
      <c r="O75" t="s">
        <v>7209</v>
      </c>
      <c r="P75" t="s">
        <v>7128</v>
      </c>
      <c r="Q75" t="s">
        <v>7411</v>
      </c>
      <c r="R75" t="s">
        <v>7412</v>
      </c>
      <c r="S75" t="s">
        <v>7231</v>
      </c>
      <c r="T75" s="47" t="s">
        <v>7413</v>
      </c>
      <c r="U75" t="s">
        <v>7218</v>
      </c>
    </row>
    <row r="76" spans="1:21">
      <c r="A76">
        <v>74</v>
      </c>
      <c r="B76">
        <v>36160000</v>
      </c>
      <c r="C76">
        <v>4520000</v>
      </c>
      <c r="D76" t="e">
        <f>+VLOOKUP(A76,'2022'!$A$3:$AI$181,29,0)</f>
        <v>#N/A</v>
      </c>
      <c r="E76" t="e">
        <f t="shared" si="2"/>
        <v>#N/A</v>
      </c>
      <c r="F76">
        <v>8</v>
      </c>
      <c r="H76" t="b">
        <f t="shared" si="3"/>
        <v>0</v>
      </c>
      <c r="I76" t="s">
        <v>7414</v>
      </c>
      <c r="J76" t="s">
        <v>7204</v>
      </c>
      <c r="K76" t="s">
        <v>7205</v>
      </c>
      <c r="L76" t="s">
        <v>7206</v>
      </c>
      <c r="M76" t="s">
        <v>7415</v>
      </c>
      <c r="N76" t="s">
        <v>7208</v>
      </c>
      <c r="O76" t="s">
        <v>7416</v>
      </c>
      <c r="P76" t="s">
        <v>7417</v>
      </c>
      <c r="Q76" t="s">
        <v>7418</v>
      </c>
      <c r="R76" t="s">
        <v>7419</v>
      </c>
      <c r="S76" t="s">
        <v>7231</v>
      </c>
      <c r="T76" s="47" t="s">
        <v>7232</v>
      </c>
      <c r="U76" t="s">
        <v>7214</v>
      </c>
    </row>
    <row r="77" spans="1:21">
      <c r="A77">
        <v>75</v>
      </c>
      <c r="B77">
        <v>36160000</v>
      </c>
      <c r="C77">
        <v>4520000</v>
      </c>
      <c r="D77" t="e">
        <f>+VLOOKUP(A77,'2022'!$A$3:$AI$181,29,0)</f>
        <v>#N/A</v>
      </c>
      <c r="E77" t="e">
        <f t="shared" si="2"/>
        <v>#N/A</v>
      </c>
      <c r="F77">
        <v>8</v>
      </c>
      <c r="G77" t="e">
        <f>+VLOOKUP(A77,'2022'!$A$3:$AB$181,21,0)</f>
        <v>#N/A</v>
      </c>
      <c r="H77" t="e">
        <f t="shared" si="3"/>
        <v>#N/A</v>
      </c>
      <c r="I77" t="s">
        <v>7420</v>
      </c>
      <c r="J77" t="s">
        <v>7204</v>
      </c>
      <c r="K77" t="s">
        <v>7205</v>
      </c>
      <c r="L77" t="s">
        <v>7206</v>
      </c>
      <c r="M77" t="s">
        <v>7421</v>
      </c>
      <c r="N77" t="s">
        <v>7208</v>
      </c>
      <c r="O77" t="s">
        <v>7422</v>
      </c>
      <c r="P77" t="s">
        <v>2567</v>
      </c>
      <c r="Q77" t="s">
        <v>7423</v>
      </c>
      <c r="R77" t="s">
        <v>7424</v>
      </c>
      <c r="S77" t="s">
        <v>7231</v>
      </c>
      <c r="T77" s="47" t="s">
        <v>7232</v>
      </c>
      <c r="U77" t="s">
        <v>7218</v>
      </c>
    </row>
    <row r="78" spans="1:21">
      <c r="A78">
        <v>76</v>
      </c>
      <c r="B78">
        <v>52800000</v>
      </c>
      <c r="C78">
        <v>6600000</v>
      </c>
      <c r="D78" t="e">
        <f>+VLOOKUP(A78,'2022'!$A$3:$AI$181,29,0)</f>
        <v>#N/A</v>
      </c>
      <c r="E78" t="e">
        <f t="shared" si="2"/>
        <v>#N/A</v>
      </c>
      <c r="F78">
        <v>8</v>
      </c>
      <c r="G78" t="e">
        <f>+VLOOKUP(A78,'2022'!$A$3:$AB$181,21,0)</f>
        <v>#N/A</v>
      </c>
      <c r="H78" t="e">
        <f t="shared" si="3"/>
        <v>#N/A</v>
      </c>
      <c r="I78" t="s">
        <v>7203</v>
      </c>
      <c r="J78" t="s">
        <v>7204</v>
      </c>
      <c r="K78" t="s">
        <v>7205</v>
      </c>
      <c r="L78" t="s">
        <v>7206</v>
      </c>
      <c r="M78" t="s">
        <v>7425</v>
      </c>
      <c r="N78" t="s">
        <v>7208</v>
      </c>
      <c r="O78" t="s">
        <v>7209</v>
      </c>
      <c r="P78" t="s">
        <v>7128</v>
      </c>
      <c r="Q78" t="s">
        <v>7426</v>
      </c>
      <c r="R78" t="s">
        <v>7427</v>
      </c>
      <c r="S78" t="s">
        <v>7231</v>
      </c>
      <c r="T78" s="47" t="s">
        <v>7232</v>
      </c>
      <c r="U78" t="s">
        <v>7214</v>
      </c>
    </row>
    <row r="79" spans="1:21">
      <c r="A79">
        <v>77</v>
      </c>
      <c r="B79">
        <v>48000000</v>
      </c>
      <c r="C79">
        <v>6000000</v>
      </c>
      <c r="D79" t="e">
        <f>+VLOOKUP(A79,'2022'!$A$3:$AI$181,29,0)</f>
        <v>#N/A</v>
      </c>
      <c r="E79" t="e">
        <f t="shared" si="2"/>
        <v>#N/A</v>
      </c>
      <c r="F79">
        <v>8</v>
      </c>
      <c r="G79" t="e">
        <f>+VLOOKUP(A79,'2022'!$A$3:$AB$181,21,0)</f>
        <v>#N/A</v>
      </c>
      <c r="H79" t="e">
        <f t="shared" si="3"/>
        <v>#N/A</v>
      </c>
      <c r="I79" t="s">
        <v>7203</v>
      </c>
      <c r="J79" t="s">
        <v>7204</v>
      </c>
      <c r="K79" t="s">
        <v>7205</v>
      </c>
      <c r="L79" t="s">
        <v>7206</v>
      </c>
      <c r="M79" t="s">
        <v>7428</v>
      </c>
      <c r="N79" t="s">
        <v>7208</v>
      </c>
      <c r="O79" t="s">
        <v>7209</v>
      </c>
      <c r="P79" t="s">
        <v>7128</v>
      </c>
      <c r="Q79" t="s">
        <v>7314</v>
      </c>
      <c r="R79" t="s">
        <v>7314</v>
      </c>
      <c r="S79" t="s">
        <v>7231</v>
      </c>
      <c r="T79" s="47" t="s">
        <v>7232</v>
      </c>
      <c r="U79" t="s">
        <v>7218</v>
      </c>
    </row>
    <row r="80" spans="1:21">
      <c r="A80">
        <v>78</v>
      </c>
      <c r="B80">
        <v>18400000</v>
      </c>
      <c r="C80">
        <v>2300000</v>
      </c>
      <c r="D80" t="e">
        <f>+VLOOKUP(A80,'2022'!$A$3:$AI$181,29,0)</f>
        <v>#N/A</v>
      </c>
      <c r="E80" t="e">
        <f t="shared" si="2"/>
        <v>#N/A</v>
      </c>
      <c r="F80">
        <v>8</v>
      </c>
      <c r="G80" t="e">
        <f>+VLOOKUP(A80,'2022'!$A$3:$AB$181,21,0)</f>
        <v>#N/A</v>
      </c>
      <c r="H80" t="e">
        <f t="shared" si="3"/>
        <v>#N/A</v>
      </c>
      <c r="I80" t="s">
        <v>7429</v>
      </c>
      <c r="J80" t="s">
        <v>7204</v>
      </c>
      <c r="K80" t="s">
        <v>7205</v>
      </c>
      <c r="L80" t="s">
        <v>7206</v>
      </c>
      <c r="M80" t="s">
        <v>7430</v>
      </c>
      <c r="N80" t="s">
        <v>7208</v>
      </c>
      <c r="O80" t="s">
        <v>7431</v>
      </c>
      <c r="P80" t="s">
        <v>2234</v>
      </c>
      <c r="Q80" t="s">
        <v>7432</v>
      </c>
      <c r="R80" t="s">
        <v>7433</v>
      </c>
      <c r="S80" t="s">
        <v>7212</v>
      </c>
      <c r="T80" s="47" t="s">
        <v>7213</v>
      </c>
      <c r="U80" t="s">
        <v>7214</v>
      </c>
    </row>
    <row r="81" spans="1:21">
      <c r="A81">
        <v>79</v>
      </c>
      <c r="B81">
        <v>24800000</v>
      </c>
      <c r="C81">
        <v>3100000</v>
      </c>
      <c r="D81" t="e">
        <f>+VLOOKUP(A81,'2022'!$A$3:$AI$181,29,0)</f>
        <v>#N/A</v>
      </c>
      <c r="E81" t="e">
        <f t="shared" si="2"/>
        <v>#N/A</v>
      </c>
      <c r="F81">
        <v>8</v>
      </c>
      <c r="G81" t="e">
        <f>+VLOOKUP(A81,'2022'!$A$3:$AB$181,21,0)</f>
        <v>#N/A</v>
      </c>
      <c r="H81" t="e">
        <f t="shared" si="3"/>
        <v>#N/A</v>
      </c>
      <c r="I81" t="s">
        <v>7203</v>
      </c>
      <c r="J81" t="s">
        <v>7204</v>
      </c>
      <c r="K81" t="s">
        <v>7205</v>
      </c>
      <c r="L81" t="s">
        <v>7206</v>
      </c>
      <c r="M81" t="s">
        <v>7434</v>
      </c>
      <c r="N81" t="s">
        <v>7208</v>
      </c>
      <c r="O81" t="s">
        <v>7209</v>
      </c>
      <c r="P81" t="s">
        <v>7128</v>
      </c>
      <c r="Q81" t="s">
        <v>7435</v>
      </c>
      <c r="R81" t="s">
        <v>7436</v>
      </c>
      <c r="S81" t="s">
        <v>7212</v>
      </c>
      <c r="T81" s="47" t="s">
        <v>7437</v>
      </c>
      <c r="U81" t="s">
        <v>7214</v>
      </c>
    </row>
    <row r="82" spans="1:21">
      <c r="A82">
        <v>80</v>
      </c>
      <c r="B82">
        <v>36160000</v>
      </c>
      <c r="C82">
        <v>4520000</v>
      </c>
      <c r="D82" t="e">
        <f>+VLOOKUP(A82,'2022'!$A$3:$AI$181,29,0)</f>
        <v>#N/A</v>
      </c>
      <c r="E82" t="e">
        <f t="shared" si="2"/>
        <v>#N/A</v>
      </c>
      <c r="F82">
        <v>8</v>
      </c>
      <c r="G82" t="e">
        <f>+VLOOKUP(A82,'2022'!$A$3:$AB$181,21,0)</f>
        <v>#N/A</v>
      </c>
      <c r="H82" t="e">
        <f t="shared" si="3"/>
        <v>#N/A</v>
      </c>
      <c r="I82" t="s">
        <v>7438</v>
      </c>
      <c r="J82" t="s">
        <v>7204</v>
      </c>
      <c r="K82" t="s">
        <v>7205</v>
      </c>
      <c r="L82" t="s">
        <v>7206</v>
      </c>
      <c r="M82" t="s">
        <v>7439</v>
      </c>
      <c r="N82" t="s">
        <v>7208</v>
      </c>
      <c r="O82" t="s">
        <v>7440</v>
      </c>
      <c r="P82" t="s">
        <v>7441</v>
      </c>
      <c r="Q82" t="s">
        <v>7442</v>
      </c>
      <c r="R82" t="s">
        <v>7443</v>
      </c>
      <c r="S82" t="s">
        <v>7231</v>
      </c>
      <c r="T82" s="47" t="s">
        <v>7232</v>
      </c>
      <c r="U82" t="s">
        <v>7214</v>
      </c>
    </row>
    <row r="83" spans="1:21">
      <c r="A83">
        <v>81</v>
      </c>
      <c r="B83">
        <v>24800000</v>
      </c>
      <c r="C83">
        <v>3100000</v>
      </c>
      <c r="D83" t="e">
        <f>+VLOOKUP(A83,'2022'!$A$3:$AI$181,29,0)</f>
        <v>#N/A</v>
      </c>
      <c r="E83" t="e">
        <f t="shared" si="2"/>
        <v>#N/A</v>
      </c>
      <c r="F83">
        <v>8</v>
      </c>
      <c r="G83" t="e">
        <f>+VLOOKUP(A83,'2022'!$A$3:$AB$181,21,0)</f>
        <v>#N/A</v>
      </c>
      <c r="H83" t="e">
        <f t="shared" si="3"/>
        <v>#N/A</v>
      </c>
      <c r="I83" t="s">
        <v>7444</v>
      </c>
      <c r="J83" t="s">
        <v>7204</v>
      </c>
      <c r="K83" t="s">
        <v>7205</v>
      </c>
      <c r="L83" t="s">
        <v>7206</v>
      </c>
      <c r="M83" t="s">
        <v>7445</v>
      </c>
      <c r="N83" t="s">
        <v>7208</v>
      </c>
      <c r="O83" t="s">
        <v>7446</v>
      </c>
      <c r="P83" t="s">
        <v>2322</v>
      </c>
      <c r="Q83" t="s">
        <v>7447</v>
      </c>
      <c r="R83" t="s">
        <v>7448</v>
      </c>
      <c r="S83" t="s">
        <v>7212</v>
      </c>
      <c r="T83" s="47" t="s">
        <v>7340</v>
      </c>
      <c r="U83" t="s">
        <v>7218</v>
      </c>
    </row>
    <row r="84" spans="1:21">
      <c r="A84">
        <v>82</v>
      </c>
      <c r="B84">
        <v>44000000</v>
      </c>
      <c r="C84">
        <v>5500000</v>
      </c>
      <c r="D84" t="e">
        <f>+VLOOKUP(A84,'2022'!$A$3:$AI$181,29,0)</f>
        <v>#N/A</v>
      </c>
      <c r="E84" t="e">
        <f t="shared" si="2"/>
        <v>#N/A</v>
      </c>
      <c r="F84">
        <v>8</v>
      </c>
      <c r="H84" t="b">
        <f t="shared" si="3"/>
        <v>0</v>
      </c>
      <c r="I84" t="s">
        <v>7241</v>
      </c>
      <c r="J84" t="s">
        <v>7204</v>
      </c>
      <c r="K84" t="s">
        <v>7205</v>
      </c>
      <c r="L84" t="s">
        <v>7206</v>
      </c>
      <c r="M84" t="s">
        <v>7449</v>
      </c>
      <c r="N84" t="s">
        <v>7450</v>
      </c>
      <c r="O84" t="s">
        <v>7243</v>
      </c>
      <c r="P84" t="s">
        <v>2460</v>
      </c>
      <c r="Q84" t="s">
        <v>7451</v>
      </c>
      <c r="R84" t="s">
        <v>7452</v>
      </c>
      <c r="S84" t="s">
        <v>7231</v>
      </c>
      <c r="T84" s="47" t="s">
        <v>7232</v>
      </c>
      <c r="U84" t="s">
        <v>7218</v>
      </c>
    </row>
    <row r="85" spans="1:21">
      <c r="A85">
        <v>83</v>
      </c>
      <c r="B85">
        <v>44000000</v>
      </c>
      <c r="C85">
        <v>5500000</v>
      </c>
      <c r="D85" t="e">
        <f>+VLOOKUP(A85,'2022'!$A$3:$AI$181,29,0)</f>
        <v>#N/A</v>
      </c>
      <c r="E85" t="e">
        <f t="shared" si="2"/>
        <v>#N/A</v>
      </c>
      <c r="F85">
        <v>8</v>
      </c>
      <c r="H85" t="b">
        <f t="shared" si="3"/>
        <v>0</v>
      </c>
      <c r="I85" t="s">
        <v>7420</v>
      </c>
      <c r="J85" t="s">
        <v>7204</v>
      </c>
      <c r="K85" t="s">
        <v>7205</v>
      </c>
      <c r="L85" t="s">
        <v>7206</v>
      </c>
      <c r="M85" t="s">
        <v>7453</v>
      </c>
      <c r="N85" t="s">
        <v>7454</v>
      </c>
      <c r="O85" t="s">
        <v>7422</v>
      </c>
      <c r="P85" t="s">
        <v>2567</v>
      </c>
      <c r="Q85" t="s">
        <v>7455</v>
      </c>
      <c r="R85" t="s">
        <v>7456</v>
      </c>
      <c r="S85" t="s">
        <v>7231</v>
      </c>
      <c r="T85" s="47" t="s">
        <v>7232</v>
      </c>
      <c r="U85" t="s">
        <v>7214</v>
      </c>
    </row>
    <row r="86" spans="1:21">
      <c r="A86">
        <v>84</v>
      </c>
      <c r="B86">
        <v>18400000</v>
      </c>
      <c r="C86">
        <v>2300000</v>
      </c>
      <c r="D86" t="e">
        <f>+VLOOKUP(A86,'2022'!$A$3:$AI$181,29,0)</f>
        <v>#N/A</v>
      </c>
      <c r="E86" t="e">
        <f t="shared" si="2"/>
        <v>#N/A</v>
      </c>
      <c r="F86">
        <v>8</v>
      </c>
      <c r="H86" t="b">
        <f t="shared" si="3"/>
        <v>0</v>
      </c>
      <c r="I86" t="s">
        <v>7457</v>
      </c>
      <c r="J86" t="s">
        <v>7204</v>
      </c>
      <c r="K86" t="s">
        <v>7205</v>
      </c>
      <c r="L86" t="s">
        <v>7206</v>
      </c>
      <c r="M86" t="s">
        <v>7458</v>
      </c>
      <c r="N86" t="s">
        <v>7459</v>
      </c>
      <c r="O86" t="s">
        <v>7460</v>
      </c>
      <c r="P86" t="s">
        <v>2214</v>
      </c>
      <c r="Q86" t="s">
        <v>7461</v>
      </c>
      <c r="R86" t="s">
        <v>7462</v>
      </c>
      <c r="S86" t="s">
        <v>7212</v>
      </c>
      <c r="T86" s="47" t="s">
        <v>7213</v>
      </c>
      <c r="U86" t="s">
        <v>7218</v>
      </c>
    </row>
    <row r="87" spans="1:21">
      <c r="A87">
        <v>85</v>
      </c>
      <c r="B87">
        <v>20800000</v>
      </c>
      <c r="C87">
        <v>2600000</v>
      </c>
      <c r="D87" t="e">
        <f>+VLOOKUP(A87,'2022'!$A$3:$AI$181,29,0)</f>
        <v>#N/A</v>
      </c>
      <c r="E87" t="e">
        <f t="shared" si="2"/>
        <v>#N/A</v>
      </c>
      <c r="F87">
        <v>8</v>
      </c>
      <c r="H87" t="b">
        <f t="shared" si="3"/>
        <v>0</v>
      </c>
      <c r="I87" t="s">
        <v>7203</v>
      </c>
      <c r="J87" t="s">
        <v>7204</v>
      </c>
      <c r="K87" t="s">
        <v>7205</v>
      </c>
      <c r="L87" t="s">
        <v>7206</v>
      </c>
      <c r="M87" t="s">
        <v>7463</v>
      </c>
      <c r="N87" t="s">
        <v>7208</v>
      </c>
      <c r="O87" t="s">
        <v>7209</v>
      </c>
      <c r="P87" t="s">
        <v>7128</v>
      </c>
      <c r="Q87" t="s">
        <v>7464</v>
      </c>
      <c r="R87" t="s">
        <v>7465</v>
      </c>
      <c r="S87" t="s">
        <v>7212</v>
      </c>
      <c r="T87" s="47" t="s">
        <v>7213</v>
      </c>
      <c r="U87" t="s">
        <v>7214</v>
      </c>
    </row>
    <row r="88" spans="1:21">
      <c r="A88">
        <v>86</v>
      </c>
      <c r="B88">
        <v>18400000</v>
      </c>
      <c r="C88">
        <v>2300000</v>
      </c>
      <c r="D88" t="e">
        <f>+VLOOKUP(A88,'2022'!$A$3:$AI$181,29,0)</f>
        <v>#N/A</v>
      </c>
      <c r="E88" t="e">
        <f t="shared" si="2"/>
        <v>#N/A</v>
      </c>
      <c r="F88">
        <v>8</v>
      </c>
      <c r="H88" t="b">
        <f t="shared" si="3"/>
        <v>0</v>
      </c>
      <c r="I88" t="s">
        <v>7466</v>
      </c>
      <c r="J88" t="s">
        <v>7204</v>
      </c>
      <c r="K88" t="s">
        <v>7205</v>
      </c>
      <c r="L88" t="s">
        <v>7206</v>
      </c>
      <c r="M88" t="s">
        <v>7467</v>
      </c>
      <c r="N88" t="s">
        <v>7208</v>
      </c>
      <c r="O88" t="s">
        <v>7468</v>
      </c>
      <c r="P88" t="s">
        <v>2224</v>
      </c>
      <c r="Q88" t="s">
        <v>7314</v>
      </c>
      <c r="R88" t="s">
        <v>7314</v>
      </c>
      <c r="S88" t="s">
        <v>7212</v>
      </c>
      <c r="T88" s="47" t="s">
        <v>7213</v>
      </c>
      <c r="U88" t="s">
        <v>7218</v>
      </c>
    </row>
    <row r="89" spans="1:21">
      <c r="A89">
        <v>87</v>
      </c>
      <c r="B89">
        <v>40000000</v>
      </c>
      <c r="C89">
        <v>5000000</v>
      </c>
      <c r="D89" t="e">
        <f>+VLOOKUP(A89,'2022'!$A$3:$AI$181,29,0)</f>
        <v>#N/A</v>
      </c>
      <c r="E89" t="e">
        <f t="shared" si="2"/>
        <v>#N/A</v>
      </c>
      <c r="F89">
        <v>8</v>
      </c>
      <c r="H89" t="b">
        <f t="shared" si="3"/>
        <v>0</v>
      </c>
      <c r="I89" t="s">
        <v>7203</v>
      </c>
      <c r="J89" t="s">
        <v>7204</v>
      </c>
      <c r="K89" t="s">
        <v>7205</v>
      </c>
      <c r="L89" t="s">
        <v>7206</v>
      </c>
      <c r="M89" t="s">
        <v>2574</v>
      </c>
      <c r="N89" t="s">
        <v>7208</v>
      </c>
      <c r="O89" t="s">
        <v>7209</v>
      </c>
      <c r="P89" t="s">
        <v>7128</v>
      </c>
      <c r="Q89" t="s">
        <v>7469</v>
      </c>
      <c r="R89" t="s">
        <v>7470</v>
      </c>
      <c r="S89" t="s">
        <v>7231</v>
      </c>
      <c r="T89" s="47" t="s">
        <v>7232</v>
      </c>
      <c r="U89" t="s">
        <v>7214</v>
      </c>
    </row>
    <row r="90" spans="1:21">
      <c r="A90">
        <v>88</v>
      </c>
      <c r="B90">
        <v>18400000</v>
      </c>
      <c r="C90">
        <v>2300000</v>
      </c>
      <c r="D90" t="e">
        <f>+VLOOKUP(A90,'2022'!$A$3:$AI$181,29,0)</f>
        <v>#N/A</v>
      </c>
      <c r="E90" t="e">
        <f t="shared" si="2"/>
        <v>#N/A</v>
      </c>
      <c r="F90">
        <v>8</v>
      </c>
      <c r="H90" t="b">
        <f t="shared" si="3"/>
        <v>0</v>
      </c>
      <c r="I90" t="s">
        <v>7414</v>
      </c>
      <c r="J90" t="s">
        <v>7204</v>
      </c>
      <c r="K90" t="s">
        <v>7205</v>
      </c>
      <c r="L90" t="s">
        <v>7206</v>
      </c>
      <c r="M90" t="s">
        <v>7471</v>
      </c>
      <c r="N90" t="s">
        <v>7208</v>
      </c>
      <c r="O90" t="s">
        <v>7416</v>
      </c>
      <c r="P90" t="s">
        <v>7417</v>
      </c>
      <c r="Q90" t="s">
        <v>7314</v>
      </c>
      <c r="R90" t="s">
        <v>7314</v>
      </c>
      <c r="S90" t="s">
        <v>7212</v>
      </c>
      <c r="T90" s="47" t="s">
        <v>7213</v>
      </c>
      <c r="U90" t="s">
        <v>7214</v>
      </c>
    </row>
    <row r="91" spans="1:21">
      <c r="A91">
        <v>89</v>
      </c>
      <c r="B91">
        <v>36160000</v>
      </c>
      <c r="C91">
        <v>4520000</v>
      </c>
      <c r="D91" t="e">
        <f>+VLOOKUP(A91,'2022'!$A$3:$AI$181,29,0)</f>
        <v>#N/A</v>
      </c>
      <c r="E91" t="e">
        <f t="shared" si="2"/>
        <v>#N/A</v>
      </c>
      <c r="F91">
        <v>8</v>
      </c>
      <c r="H91" t="b">
        <f t="shared" si="3"/>
        <v>0</v>
      </c>
      <c r="I91" t="s">
        <v>7472</v>
      </c>
      <c r="J91" t="s">
        <v>7204</v>
      </c>
      <c r="K91" t="s">
        <v>7205</v>
      </c>
      <c r="L91" t="s">
        <v>7206</v>
      </c>
      <c r="M91" t="s">
        <v>7473</v>
      </c>
      <c r="N91" t="s">
        <v>7208</v>
      </c>
      <c r="O91" t="s">
        <v>7474</v>
      </c>
      <c r="P91" t="s">
        <v>2677</v>
      </c>
      <c r="Q91" t="s">
        <v>7314</v>
      </c>
      <c r="R91" t="s">
        <v>7314</v>
      </c>
      <c r="S91" t="s">
        <v>7231</v>
      </c>
      <c r="T91" s="47" t="s">
        <v>7232</v>
      </c>
      <c r="U91" t="s">
        <v>7218</v>
      </c>
    </row>
    <row r="92" spans="1:21">
      <c r="A92">
        <v>90</v>
      </c>
      <c r="B92">
        <v>18400000</v>
      </c>
      <c r="C92">
        <v>2300000</v>
      </c>
      <c r="D92" t="e">
        <f>+VLOOKUP(A92,'2022'!$A$3:$AI$181,29,0)</f>
        <v>#N/A</v>
      </c>
      <c r="E92" t="e">
        <f t="shared" si="2"/>
        <v>#N/A</v>
      </c>
      <c r="F92">
        <v>8</v>
      </c>
      <c r="H92" t="b">
        <f t="shared" si="3"/>
        <v>0</v>
      </c>
      <c r="I92" t="s">
        <v>7475</v>
      </c>
      <c r="J92" t="s">
        <v>7204</v>
      </c>
      <c r="K92" t="s">
        <v>7205</v>
      </c>
      <c r="L92" t="s">
        <v>7206</v>
      </c>
      <c r="M92" t="s">
        <v>7476</v>
      </c>
      <c r="N92" t="s">
        <v>7208</v>
      </c>
      <c r="O92" t="s">
        <v>7477</v>
      </c>
      <c r="P92" t="s">
        <v>7118</v>
      </c>
      <c r="Q92" t="s">
        <v>7314</v>
      </c>
      <c r="R92" t="s">
        <v>7314</v>
      </c>
      <c r="S92" t="s">
        <v>7212</v>
      </c>
      <c r="T92" s="47" t="s">
        <v>7213</v>
      </c>
      <c r="U92" t="s">
        <v>7214</v>
      </c>
    </row>
    <row r="93" spans="1:21">
      <c r="A93">
        <v>91</v>
      </c>
      <c r="B93">
        <v>18400000</v>
      </c>
      <c r="C93">
        <v>2300000</v>
      </c>
      <c r="D93" t="e">
        <f>+VLOOKUP(A93,'2022'!$A$3:$AI$181,29,0)</f>
        <v>#N/A</v>
      </c>
      <c r="E93" t="e">
        <f t="shared" si="2"/>
        <v>#N/A</v>
      </c>
      <c r="F93">
        <v>8</v>
      </c>
      <c r="H93" t="b">
        <f t="shared" si="3"/>
        <v>0</v>
      </c>
      <c r="I93" t="s">
        <v>7249</v>
      </c>
      <c r="J93" t="s">
        <v>7204</v>
      </c>
      <c r="K93" t="s">
        <v>7205</v>
      </c>
      <c r="L93" t="s">
        <v>7206</v>
      </c>
      <c r="M93" t="s">
        <v>7478</v>
      </c>
      <c r="N93" t="s">
        <v>7208</v>
      </c>
      <c r="O93" t="s">
        <v>7250</v>
      </c>
      <c r="P93" t="s">
        <v>2311</v>
      </c>
      <c r="Q93" t="s">
        <v>7314</v>
      </c>
      <c r="R93" t="s">
        <v>7314</v>
      </c>
      <c r="S93" t="s">
        <v>7212</v>
      </c>
      <c r="T93" s="47" t="s">
        <v>7225</v>
      </c>
      <c r="U93" t="s">
        <v>7218</v>
      </c>
    </row>
    <row r="94" spans="1:21">
      <c r="A94">
        <v>92</v>
      </c>
      <c r="B94">
        <v>44000000</v>
      </c>
      <c r="C94">
        <v>5500000</v>
      </c>
      <c r="D94" t="e">
        <f>+VLOOKUP(A94,'2022'!$A$3:$AI$181,29,0)</f>
        <v>#N/A</v>
      </c>
      <c r="E94" t="e">
        <f t="shared" si="2"/>
        <v>#N/A</v>
      </c>
      <c r="F94">
        <v>8</v>
      </c>
      <c r="H94" t="b">
        <f t="shared" si="3"/>
        <v>0</v>
      </c>
      <c r="I94" t="s">
        <v>7249</v>
      </c>
      <c r="J94" t="s">
        <v>7204</v>
      </c>
      <c r="K94" t="s">
        <v>7205</v>
      </c>
      <c r="L94" t="s">
        <v>7206</v>
      </c>
      <c r="M94" t="s">
        <v>7479</v>
      </c>
      <c r="N94" t="s">
        <v>7480</v>
      </c>
      <c r="O94" t="s">
        <v>7250</v>
      </c>
      <c r="P94" t="s">
        <v>2311</v>
      </c>
      <c r="Q94" t="s">
        <v>7481</v>
      </c>
      <c r="R94" t="s">
        <v>7482</v>
      </c>
      <c r="S94" t="s">
        <v>7231</v>
      </c>
      <c r="T94" s="47" t="s">
        <v>7232</v>
      </c>
      <c r="U94" t="s">
        <v>7218</v>
      </c>
    </row>
    <row r="95" spans="1:21">
      <c r="A95">
        <v>93</v>
      </c>
      <c r="B95">
        <v>36160000</v>
      </c>
      <c r="C95">
        <v>4520000</v>
      </c>
      <c r="D95" t="e">
        <f>+VLOOKUP(A95,'2022'!$A$3:$AI$181,29,0)</f>
        <v>#N/A</v>
      </c>
      <c r="E95" t="e">
        <f t="shared" si="2"/>
        <v>#N/A</v>
      </c>
      <c r="F95">
        <v>8</v>
      </c>
      <c r="H95" t="b">
        <f t="shared" si="3"/>
        <v>0</v>
      </c>
      <c r="I95" t="s">
        <v>7444</v>
      </c>
      <c r="J95" t="s">
        <v>7204</v>
      </c>
      <c r="K95" t="s">
        <v>7205</v>
      </c>
      <c r="L95" t="s">
        <v>7206</v>
      </c>
      <c r="M95" t="s">
        <v>7483</v>
      </c>
      <c r="N95" t="s">
        <v>7208</v>
      </c>
      <c r="O95" t="s">
        <v>7446</v>
      </c>
      <c r="P95" t="s">
        <v>2322</v>
      </c>
      <c r="Q95" t="s">
        <v>7314</v>
      </c>
      <c r="R95" t="s">
        <v>7314</v>
      </c>
      <c r="S95" t="s">
        <v>7231</v>
      </c>
      <c r="T95" s="47" t="s">
        <v>7232</v>
      </c>
      <c r="U95" t="s">
        <v>7214</v>
      </c>
    </row>
    <row r="96" spans="1:21">
      <c r="A96">
        <v>94</v>
      </c>
      <c r="B96">
        <v>20800000</v>
      </c>
      <c r="C96">
        <v>2600000</v>
      </c>
      <c r="D96" t="e">
        <f>+VLOOKUP(A96,'2022'!$A$3:$AI$181,29,0)</f>
        <v>#N/A</v>
      </c>
      <c r="E96" t="e">
        <f t="shared" si="2"/>
        <v>#N/A</v>
      </c>
      <c r="F96">
        <v>8</v>
      </c>
      <c r="H96" t="b">
        <f t="shared" si="3"/>
        <v>0</v>
      </c>
      <c r="I96" t="s">
        <v>7203</v>
      </c>
      <c r="J96" t="s">
        <v>7204</v>
      </c>
      <c r="K96" t="s">
        <v>7205</v>
      </c>
      <c r="L96" t="s">
        <v>7206</v>
      </c>
      <c r="M96" t="s">
        <v>7484</v>
      </c>
      <c r="N96" t="s">
        <v>7208</v>
      </c>
      <c r="O96" t="s">
        <v>7209</v>
      </c>
      <c r="P96" t="s">
        <v>7128</v>
      </c>
      <c r="Q96" t="s">
        <v>7464</v>
      </c>
      <c r="R96" t="s">
        <v>7485</v>
      </c>
      <c r="S96" t="s">
        <v>7212</v>
      </c>
      <c r="T96" s="47" t="s">
        <v>7213</v>
      </c>
      <c r="U96" t="s">
        <v>7214</v>
      </c>
    </row>
    <row r="97" spans="1:21">
      <c r="A97">
        <v>95</v>
      </c>
      <c r="B97">
        <v>18400000</v>
      </c>
      <c r="C97">
        <v>2300000</v>
      </c>
      <c r="D97" t="e">
        <f>+VLOOKUP(A97,'2022'!$A$3:$AI$181,29,0)</f>
        <v>#N/A</v>
      </c>
      <c r="E97" t="e">
        <f t="shared" si="2"/>
        <v>#N/A</v>
      </c>
      <c r="F97">
        <v>8</v>
      </c>
      <c r="H97" t="b">
        <f t="shared" si="3"/>
        <v>0</v>
      </c>
      <c r="I97" t="s">
        <v>7203</v>
      </c>
      <c r="J97" t="s">
        <v>7204</v>
      </c>
      <c r="K97" t="s">
        <v>7205</v>
      </c>
      <c r="L97" t="s">
        <v>7206</v>
      </c>
      <c r="M97" t="s">
        <v>7486</v>
      </c>
      <c r="N97" t="s">
        <v>7208</v>
      </c>
      <c r="O97" t="s">
        <v>7209</v>
      </c>
      <c r="P97" t="s">
        <v>7128</v>
      </c>
      <c r="Q97" t="s">
        <v>7210</v>
      </c>
      <c r="R97" t="s">
        <v>7487</v>
      </c>
      <c r="S97" t="s">
        <v>7212</v>
      </c>
      <c r="T97" s="47" t="s">
        <v>7232</v>
      </c>
      <c r="U97" t="s">
        <v>7214</v>
      </c>
    </row>
    <row r="98" spans="1:21">
      <c r="A98">
        <v>96</v>
      </c>
      <c r="B98">
        <v>36160000</v>
      </c>
      <c r="C98">
        <v>4520000</v>
      </c>
      <c r="D98" t="e">
        <f>+VLOOKUP(A98,'2022'!$A$3:$AI$181,29,0)</f>
        <v>#N/A</v>
      </c>
      <c r="E98" t="e">
        <f t="shared" si="2"/>
        <v>#N/A</v>
      </c>
      <c r="F98">
        <v>8</v>
      </c>
      <c r="G98" t="e">
        <f>+VLOOKUP(A98,'2022'!$A$3:$AB$181,21,0)</f>
        <v>#N/A</v>
      </c>
      <c r="H98" t="e">
        <f t="shared" si="3"/>
        <v>#N/A</v>
      </c>
      <c r="I98" t="s">
        <v>7429</v>
      </c>
      <c r="J98" t="s">
        <v>7204</v>
      </c>
      <c r="K98" t="s">
        <v>7205</v>
      </c>
      <c r="L98" t="s">
        <v>7206</v>
      </c>
      <c r="M98" t="s">
        <v>7488</v>
      </c>
      <c r="N98" t="s">
        <v>7208</v>
      </c>
      <c r="O98" t="s">
        <v>7431</v>
      </c>
      <c r="P98" t="s">
        <v>2234</v>
      </c>
      <c r="Q98" t="s">
        <v>7489</v>
      </c>
      <c r="R98" t="s">
        <v>7490</v>
      </c>
      <c r="S98" t="s">
        <v>7231</v>
      </c>
      <c r="T98" s="47" t="s">
        <v>7232</v>
      </c>
      <c r="U98" t="s">
        <v>7218</v>
      </c>
    </row>
    <row r="99" spans="1:21">
      <c r="A99">
        <v>97</v>
      </c>
      <c r="B99">
        <v>36160000</v>
      </c>
      <c r="C99">
        <v>4520000</v>
      </c>
      <c r="D99" t="e">
        <f>+VLOOKUP(A99,'2022'!$A$3:$AI$181,29,0)</f>
        <v>#N/A</v>
      </c>
      <c r="E99" t="e">
        <f t="shared" si="2"/>
        <v>#N/A</v>
      </c>
      <c r="F99">
        <v>8</v>
      </c>
      <c r="G99" t="e">
        <f>+VLOOKUP(A99,'2022'!$A$3:$AB$181,21,0)</f>
        <v>#N/A</v>
      </c>
      <c r="H99" t="e">
        <f t="shared" si="3"/>
        <v>#N/A</v>
      </c>
      <c r="I99" t="s">
        <v>7233</v>
      </c>
      <c r="J99" t="s">
        <v>7204</v>
      </c>
      <c r="K99" t="s">
        <v>7205</v>
      </c>
      <c r="L99" t="s">
        <v>7206</v>
      </c>
      <c r="M99" t="s">
        <v>7491</v>
      </c>
      <c r="N99" t="s">
        <v>7492</v>
      </c>
      <c r="O99" t="s">
        <v>7235</v>
      </c>
      <c r="P99" t="s">
        <v>2652</v>
      </c>
      <c r="Q99" t="s">
        <v>7314</v>
      </c>
      <c r="R99" t="s">
        <v>7314</v>
      </c>
      <c r="S99" t="s">
        <v>7231</v>
      </c>
      <c r="T99" s="47" t="s">
        <v>7256</v>
      </c>
      <c r="U99" t="s">
        <v>7214</v>
      </c>
    </row>
    <row r="100" spans="1:21">
      <c r="A100">
        <v>98</v>
      </c>
      <c r="B100">
        <v>36160000</v>
      </c>
      <c r="C100">
        <v>4520000</v>
      </c>
      <c r="D100" t="e">
        <f>+VLOOKUP(A100,'2022'!$A$3:$AI$181,29,0)</f>
        <v>#N/A</v>
      </c>
      <c r="E100" t="e">
        <f t="shared" si="2"/>
        <v>#N/A</v>
      </c>
      <c r="F100">
        <v>8</v>
      </c>
      <c r="G100" t="e">
        <f>+VLOOKUP(A100,'2022'!$A$3:$AB$181,21,0)</f>
        <v>#N/A</v>
      </c>
      <c r="H100" t="e">
        <f t="shared" si="3"/>
        <v>#N/A</v>
      </c>
      <c r="I100" t="s">
        <v>7233</v>
      </c>
      <c r="J100" t="s">
        <v>7204</v>
      </c>
      <c r="K100" t="s">
        <v>7205</v>
      </c>
      <c r="L100" t="s">
        <v>7206</v>
      </c>
      <c r="M100" t="s">
        <v>7493</v>
      </c>
      <c r="N100" t="s">
        <v>7494</v>
      </c>
      <c r="O100" t="s">
        <v>7235</v>
      </c>
      <c r="P100" t="s">
        <v>2652</v>
      </c>
      <c r="Q100" t="s">
        <v>7314</v>
      </c>
      <c r="R100" t="s">
        <v>7314</v>
      </c>
      <c r="S100" t="s">
        <v>7231</v>
      </c>
      <c r="T100" s="47" t="s">
        <v>7232</v>
      </c>
      <c r="U100" t="s">
        <v>7214</v>
      </c>
    </row>
    <row r="101" spans="1:21">
      <c r="A101">
        <v>99</v>
      </c>
      <c r="B101">
        <v>36160000</v>
      </c>
      <c r="C101">
        <v>4520000</v>
      </c>
      <c r="D101" t="e">
        <f>+VLOOKUP(A101,'2022'!$A$3:$AI$181,29,0)</f>
        <v>#N/A</v>
      </c>
      <c r="E101" t="e">
        <f t="shared" si="2"/>
        <v>#N/A</v>
      </c>
      <c r="F101">
        <v>8</v>
      </c>
      <c r="G101" t="e">
        <f>+VLOOKUP(A101,'2022'!$A$3:$AB$181,21,0)</f>
        <v>#N/A</v>
      </c>
      <c r="H101" t="e">
        <f t="shared" si="3"/>
        <v>#N/A</v>
      </c>
      <c r="I101" t="s">
        <v>7233</v>
      </c>
      <c r="J101" t="s">
        <v>7204</v>
      </c>
      <c r="K101" t="s">
        <v>7205</v>
      </c>
      <c r="L101" t="s">
        <v>7206</v>
      </c>
      <c r="M101" t="s">
        <v>7495</v>
      </c>
      <c r="N101" t="s">
        <v>7208</v>
      </c>
      <c r="O101" t="s">
        <v>7235</v>
      </c>
      <c r="P101" t="s">
        <v>2652</v>
      </c>
      <c r="Q101" t="s">
        <v>7314</v>
      </c>
      <c r="R101" t="s">
        <v>7314</v>
      </c>
      <c r="S101" t="s">
        <v>7231</v>
      </c>
      <c r="T101" s="47" t="s">
        <v>7232</v>
      </c>
      <c r="U101" t="s">
        <v>7214</v>
      </c>
    </row>
    <row r="102" spans="1:21">
      <c r="A102">
        <v>100</v>
      </c>
      <c r="B102">
        <v>36160000</v>
      </c>
      <c r="C102">
        <v>4520000</v>
      </c>
      <c r="D102" t="e">
        <f>+VLOOKUP(A102,'2022'!$A$3:$AI$181,29,0)</f>
        <v>#N/A</v>
      </c>
      <c r="E102" t="e">
        <f t="shared" si="2"/>
        <v>#N/A</v>
      </c>
      <c r="F102">
        <v>8</v>
      </c>
      <c r="G102" t="e">
        <f>+VLOOKUP(A102,'2022'!$A$3:$AB$181,21,0)</f>
        <v>#N/A</v>
      </c>
      <c r="H102" t="e">
        <f t="shared" si="3"/>
        <v>#N/A</v>
      </c>
      <c r="I102" t="s">
        <v>7233</v>
      </c>
      <c r="J102" t="s">
        <v>7204</v>
      </c>
      <c r="K102" t="s">
        <v>7205</v>
      </c>
      <c r="L102" t="s">
        <v>7206</v>
      </c>
      <c r="M102" t="s">
        <v>7496</v>
      </c>
      <c r="N102" t="s">
        <v>7208</v>
      </c>
      <c r="O102" t="s">
        <v>7235</v>
      </c>
      <c r="P102" t="s">
        <v>2652</v>
      </c>
      <c r="Q102" t="s">
        <v>7314</v>
      </c>
      <c r="R102" t="s">
        <v>7314</v>
      </c>
      <c r="S102" t="s">
        <v>7231</v>
      </c>
      <c r="T102" s="47" t="s">
        <v>7213</v>
      </c>
      <c r="U102" t="s">
        <v>7214</v>
      </c>
    </row>
    <row r="103" spans="1:21">
      <c r="A103">
        <v>101</v>
      </c>
      <c r="B103">
        <v>36160000</v>
      </c>
      <c r="C103">
        <v>4520000</v>
      </c>
      <c r="D103" t="e">
        <f>+VLOOKUP(A103,'2022'!$A$3:$AI$181,29,0)</f>
        <v>#N/A</v>
      </c>
      <c r="E103" t="e">
        <f t="shared" si="2"/>
        <v>#N/A</v>
      </c>
      <c r="F103">
        <v>8</v>
      </c>
      <c r="G103" t="e">
        <f>+VLOOKUP(A103,'2022'!$A$3:$AB$181,21,0)</f>
        <v>#N/A</v>
      </c>
      <c r="H103" t="e">
        <f t="shared" si="3"/>
        <v>#N/A</v>
      </c>
      <c r="I103" t="s">
        <v>7203</v>
      </c>
      <c r="J103" t="s">
        <v>7204</v>
      </c>
      <c r="K103" t="s">
        <v>7205</v>
      </c>
      <c r="L103" t="s">
        <v>7206</v>
      </c>
      <c r="M103" t="s">
        <v>7497</v>
      </c>
      <c r="N103" t="s">
        <v>7498</v>
      </c>
      <c r="O103" t="s">
        <v>7209</v>
      </c>
      <c r="P103" t="s">
        <v>7128</v>
      </c>
      <c r="Q103" t="s">
        <v>7314</v>
      </c>
      <c r="R103" t="s">
        <v>7314</v>
      </c>
      <c r="S103" t="s">
        <v>7231</v>
      </c>
      <c r="T103" s="47" t="s">
        <v>7232</v>
      </c>
      <c r="U103" t="s">
        <v>7218</v>
      </c>
    </row>
    <row r="104" spans="1:21">
      <c r="A104">
        <v>102</v>
      </c>
      <c r="B104">
        <v>36160000</v>
      </c>
      <c r="C104">
        <v>4520000</v>
      </c>
      <c r="D104" t="e">
        <f>+VLOOKUP(A104,'2022'!$A$3:$AI$181,29,0)</f>
        <v>#N/A</v>
      </c>
      <c r="E104" t="e">
        <f t="shared" si="2"/>
        <v>#N/A</v>
      </c>
      <c r="F104">
        <v>8</v>
      </c>
      <c r="G104" t="e">
        <f>+VLOOKUP(A104,'2022'!$A$3:$AB$181,21,0)</f>
        <v>#N/A</v>
      </c>
      <c r="H104" t="e">
        <f t="shared" si="3"/>
        <v>#N/A</v>
      </c>
      <c r="I104" t="s">
        <v>7203</v>
      </c>
      <c r="J104" t="s">
        <v>7204</v>
      </c>
      <c r="K104" t="s">
        <v>7205</v>
      </c>
      <c r="L104" t="s">
        <v>7206</v>
      </c>
      <c r="M104" t="s">
        <v>7499</v>
      </c>
      <c r="N104" t="s">
        <v>7208</v>
      </c>
      <c r="O104" t="s">
        <v>7209</v>
      </c>
      <c r="P104" t="s">
        <v>7128</v>
      </c>
      <c r="Q104" t="s">
        <v>7314</v>
      </c>
      <c r="R104" t="s">
        <v>7314</v>
      </c>
      <c r="S104" t="s">
        <v>7231</v>
      </c>
      <c r="T104" s="47" t="s">
        <v>7232</v>
      </c>
      <c r="U104" t="s">
        <v>7214</v>
      </c>
    </row>
    <row r="105" spans="1:21">
      <c r="A105">
        <v>103</v>
      </c>
      <c r="B105">
        <v>36160000</v>
      </c>
      <c r="C105">
        <v>4520000</v>
      </c>
      <c r="D105" t="e">
        <f>+VLOOKUP(A105,'2022'!$A$3:$AI$181,29,0)</f>
        <v>#N/A</v>
      </c>
      <c r="E105" t="e">
        <f t="shared" si="2"/>
        <v>#N/A</v>
      </c>
      <c r="F105">
        <v>8</v>
      </c>
      <c r="G105" t="e">
        <f>+VLOOKUP(A105,'2022'!$A$3:$AB$181,21,0)</f>
        <v>#N/A</v>
      </c>
      <c r="H105" t="e">
        <f t="shared" si="3"/>
        <v>#N/A</v>
      </c>
      <c r="I105" t="s">
        <v>7203</v>
      </c>
      <c r="J105" t="s">
        <v>7204</v>
      </c>
      <c r="K105" t="s">
        <v>7205</v>
      </c>
      <c r="L105" t="s">
        <v>7206</v>
      </c>
      <c r="M105" t="s">
        <v>7500</v>
      </c>
      <c r="N105" t="s">
        <v>7208</v>
      </c>
      <c r="O105" t="s">
        <v>7209</v>
      </c>
      <c r="P105" t="s">
        <v>7128</v>
      </c>
      <c r="Q105" t="s">
        <v>7501</v>
      </c>
      <c r="R105" t="s">
        <v>7502</v>
      </c>
      <c r="S105" t="s">
        <v>7231</v>
      </c>
      <c r="T105" s="47" t="s">
        <v>7232</v>
      </c>
      <c r="U105" t="s">
        <v>7214</v>
      </c>
    </row>
    <row r="106" spans="1:21">
      <c r="A106">
        <v>104</v>
      </c>
      <c r="B106">
        <v>36160000</v>
      </c>
      <c r="C106">
        <v>4520000</v>
      </c>
      <c r="D106" t="e">
        <f>+VLOOKUP(A106,'2022'!$A$3:$AI$181,29,0)</f>
        <v>#N/A</v>
      </c>
      <c r="E106" t="e">
        <f t="shared" si="2"/>
        <v>#N/A</v>
      </c>
      <c r="F106">
        <v>8</v>
      </c>
      <c r="G106" t="e">
        <f>+VLOOKUP(A106,'2022'!$A$3:$AB$181,21,0)</f>
        <v>#N/A</v>
      </c>
      <c r="H106" t="e">
        <f t="shared" si="3"/>
        <v>#N/A</v>
      </c>
      <c r="I106" t="s">
        <v>7203</v>
      </c>
      <c r="J106" t="s">
        <v>7204</v>
      </c>
      <c r="K106" t="s">
        <v>7205</v>
      </c>
      <c r="L106" t="s">
        <v>7206</v>
      </c>
      <c r="M106" t="s">
        <v>7503</v>
      </c>
      <c r="N106" t="s">
        <v>7208</v>
      </c>
      <c r="O106" t="s">
        <v>7209</v>
      </c>
      <c r="P106" t="s">
        <v>7128</v>
      </c>
      <c r="Q106" t="s">
        <v>7501</v>
      </c>
      <c r="R106" t="s">
        <v>7504</v>
      </c>
      <c r="S106" t="s">
        <v>7231</v>
      </c>
      <c r="T106" s="47" t="s">
        <v>7232</v>
      </c>
      <c r="U106" t="s">
        <v>7214</v>
      </c>
    </row>
    <row r="107" spans="1:21">
      <c r="A107">
        <v>105</v>
      </c>
      <c r="B107">
        <v>44000000</v>
      </c>
      <c r="C107">
        <v>5500000</v>
      </c>
      <c r="D107" t="e">
        <f>+VLOOKUP(A107,'2022'!$A$3:$AI$181,29,0)</f>
        <v>#N/A</v>
      </c>
      <c r="E107" t="e">
        <f t="shared" si="2"/>
        <v>#N/A</v>
      </c>
      <c r="F107">
        <v>8</v>
      </c>
      <c r="G107" t="e">
        <f>+VLOOKUP(A107,'2022'!$A$3:$AB$181,21,0)</f>
        <v>#N/A</v>
      </c>
      <c r="H107" t="e">
        <f t="shared" si="3"/>
        <v>#N/A</v>
      </c>
      <c r="I107" t="s">
        <v>7203</v>
      </c>
      <c r="J107" t="s">
        <v>7204</v>
      </c>
      <c r="K107" t="s">
        <v>7205</v>
      </c>
      <c r="L107" t="s">
        <v>7206</v>
      </c>
      <c r="M107" t="s">
        <v>7505</v>
      </c>
      <c r="N107" t="s">
        <v>7208</v>
      </c>
      <c r="O107" t="s">
        <v>7209</v>
      </c>
      <c r="P107" t="s">
        <v>7128</v>
      </c>
      <c r="Q107" t="s">
        <v>7314</v>
      </c>
      <c r="R107" t="s">
        <v>7314</v>
      </c>
      <c r="S107" t="s">
        <v>7231</v>
      </c>
      <c r="T107" s="47" t="s">
        <v>7225</v>
      </c>
      <c r="U107" t="s">
        <v>7214</v>
      </c>
    </row>
    <row r="108" spans="1:21">
      <c r="A108">
        <v>107</v>
      </c>
      <c r="B108">
        <v>40000000</v>
      </c>
      <c r="C108">
        <v>5000000</v>
      </c>
      <c r="D108" t="e">
        <f>+VLOOKUP(A108,'2022'!$A$3:$AI$181,29,0)</f>
        <v>#N/A</v>
      </c>
      <c r="E108" t="e">
        <f t="shared" si="2"/>
        <v>#N/A</v>
      </c>
      <c r="F108">
        <v>8</v>
      </c>
      <c r="G108" t="e">
        <f>+VLOOKUP(A108,'2022'!$A$3:$AB$181,21,0)</f>
        <v>#N/A</v>
      </c>
      <c r="H108" t="e">
        <f t="shared" si="3"/>
        <v>#N/A</v>
      </c>
      <c r="I108" t="s">
        <v>7420</v>
      </c>
      <c r="J108" t="s">
        <v>7204</v>
      </c>
      <c r="K108" t="s">
        <v>7205</v>
      </c>
      <c r="L108" t="s">
        <v>7206</v>
      </c>
      <c r="M108" t="s">
        <v>7506</v>
      </c>
      <c r="N108" t="s">
        <v>7507</v>
      </c>
      <c r="O108" t="s">
        <v>7422</v>
      </c>
      <c r="P108" t="s">
        <v>2567</v>
      </c>
      <c r="Q108" t="s">
        <v>7508</v>
      </c>
      <c r="R108" t="s">
        <v>7509</v>
      </c>
      <c r="S108" t="s">
        <v>7231</v>
      </c>
      <c r="T108" s="47" t="s">
        <v>7312</v>
      </c>
      <c r="U108" t="s">
        <v>7214</v>
      </c>
    </row>
    <row r="109" spans="1:21">
      <c r="A109">
        <v>108</v>
      </c>
      <c r="B109">
        <v>36160000</v>
      </c>
      <c r="C109">
        <v>4520000</v>
      </c>
      <c r="D109" t="e">
        <f>+VLOOKUP(A109,'2022'!$A$3:$AI$181,29,0)</f>
        <v>#N/A</v>
      </c>
      <c r="E109" t="e">
        <f t="shared" si="2"/>
        <v>#N/A</v>
      </c>
      <c r="F109">
        <v>8</v>
      </c>
      <c r="G109" t="e">
        <f>+VLOOKUP(A109,'2022'!$A$3:$AB$181,21,0)</f>
        <v>#N/A</v>
      </c>
      <c r="H109" t="e">
        <f t="shared" si="3"/>
        <v>#N/A</v>
      </c>
      <c r="I109" t="s">
        <v>7203</v>
      </c>
      <c r="J109" t="s">
        <v>7204</v>
      </c>
      <c r="K109" t="s">
        <v>7205</v>
      </c>
      <c r="L109" t="s">
        <v>7206</v>
      </c>
      <c r="M109" t="s">
        <v>7510</v>
      </c>
      <c r="N109" t="s">
        <v>7208</v>
      </c>
      <c r="O109" t="s">
        <v>7209</v>
      </c>
      <c r="P109" t="s">
        <v>7128</v>
      </c>
      <c r="Q109" t="s">
        <v>7511</v>
      </c>
      <c r="R109" t="s">
        <v>7512</v>
      </c>
      <c r="S109" t="s">
        <v>7231</v>
      </c>
      <c r="T109" s="47" t="s">
        <v>7232</v>
      </c>
      <c r="U109" t="s">
        <v>7214</v>
      </c>
    </row>
    <row r="110" spans="1:21">
      <c r="A110">
        <v>109</v>
      </c>
      <c r="B110">
        <v>36160000</v>
      </c>
      <c r="C110">
        <v>4520000</v>
      </c>
      <c r="D110" t="e">
        <f>+VLOOKUP(A110,'2022'!$A$3:$AI$181,29,0)</f>
        <v>#N/A</v>
      </c>
      <c r="E110" t="e">
        <f t="shared" si="2"/>
        <v>#N/A</v>
      </c>
      <c r="F110">
        <v>8</v>
      </c>
      <c r="G110" t="e">
        <f>+VLOOKUP(A110,'2022'!$A$3:$AB$181,21,0)</f>
        <v>#N/A</v>
      </c>
      <c r="H110" t="e">
        <f t="shared" si="3"/>
        <v>#N/A</v>
      </c>
      <c r="I110" t="s">
        <v>7466</v>
      </c>
      <c r="J110" t="s">
        <v>7204</v>
      </c>
      <c r="K110" t="s">
        <v>7205</v>
      </c>
      <c r="L110" t="s">
        <v>7206</v>
      </c>
      <c r="M110" t="s">
        <v>7513</v>
      </c>
      <c r="N110" t="s">
        <v>7208</v>
      </c>
      <c r="O110" t="s">
        <v>7468</v>
      </c>
      <c r="P110" t="s">
        <v>2224</v>
      </c>
      <c r="Q110" t="s">
        <v>7514</v>
      </c>
      <c r="R110" t="s">
        <v>7515</v>
      </c>
      <c r="S110" t="s">
        <v>7231</v>
      </c>
      <c r="T110" s="47" t="s">
        <v>7232</v>
      </c>
      <c r="U110" t="s">
        <v>7214</v>
      </c>
    </row>
    <row r="111" spans="1:21">
      <c r="A111">
        <v>110</v>
      </c>
      <c r="B111">
        <v>36160000</v>
      </c>
      <c r="C111">
        <v>4520000</v>
      </c>
      <c r="D111" t="e">
        <f>+VLOOKUP(A111,'2022'!$A$3:$AI$181,29,0)</f>
        <v>#N/A</v>
      </c>
      <c r="E111" t="e">
        <f t="shared" si="2"/>
        <v>#N/A</v>
      </c>
      <c r="F111">
        <v>8</v>
      </c>
      <c r="G111" t="e">
        <f>+VLOOKUP(A111,'2022'!$A$3:$AB$181,21,0)</f>
        <v>#N/A</v>
      </c>
      <c r="H111" t="e">
        <f t="shared" si="3"/>
        <v>#N/A</v>
      </c>
      <c r="I111" t="s">
        <v>7466</v>
      </c>
      <c r="J111" t="s">
        <v>7204</v>
      </c>
      <c r="K111" t="s">
        <v>7205</v>
      </c>
      <c r="L111" t="s">
        <v>7206</v>
      </c>
      <c r="M111" t="s">
        <v>7516</v>
      </c>
      <c r="N111" t="s">
        <v>7208</v>
      </c>
      <c r="O111" t="s">
        <v>7468</v>
      </c>
      <c r="P111" t="s">
        <v>2224</v>
      </c>
      <c r="Q111" t="s">
        <v>7517</v>
      </c>
      <c r="R111" t="s">
        <v>7518</v>
      </c>
      <c r="S111" t="s">
        <v>7231</v>
      </c>
      <c r="T111" s="47" t="s">
        <v>7232</v>
      </c>
      <c r="U111" t="s">
        <v>7214</v>
      </c>
    </row>
    <row r="112" spans="1:21">
      <c r="A112">
        <v>111</v>
      </c>
      <c r="B112">
        <v>52800000</v>
      </c>
      <c r="C112">
        <v>6600000</v>
      </c>
      <c r="D112" t="e">
        <f>+VLOOKUP(A112,'2022'!$A$3:$AI$181,29,0)</f>
        <v>#N/A</v>
      </c>
      <c r="E112" t="e">
        <f t="shared" si="2"/>
        <v>#N/A</v>
      </c>
      <c r="F112">
        <v>8</v>
      </c>
      <c r="G112" t="e">
        <f>+VLOOKUP(A112,'2022'!$A$3:$AB$181,21,0)</f>
        <v>#N/A</v>
      </c>
      <c r="H112" t="e">
        <f t="shared" si="3"/>
        <v>#N/A</v>
      </c>
      <c r="I112" t="s">
        <v>7203</v>
      </c>
      <c r="J112" t="s">
        <v>7204</v>
      </c>
      <c r="K112" t="s">
        <v>7205</v>
      </c>
      <c r="L112" t="s">
        <v>7206</v>
      </c>
      <c r="M112" t="s">
        <v>7519</v>
      </c>
      <c r="N112" t="s">
        <v>7208</v>
      </c>
      <c r="O112" t="s">
        <v>7209</v>
      </c>
      <c r="P112" t="s">
        <v>7128</v>
      </c>
      <c r="Q112" t="s">
        <v>7520</v>
      </c>
      <c r="R112" t="s">
        <v>7521</v>
      </c>
      <c r="S112" t="s">
        <v>7231</v>
      </c>
      <c r="T112" s="47" t="s">
        <v>7232</v>
      </c>
      <c r="U112" t="s">
        <v>7218</v>
      </c>
    </row>
    <row r="113" spans="1:21">
      <c r="A113">
        <v>112</v>
      </c>
      <c r="B113">
        <v>22400000</v>
      </c>
      <c r="C113">
        <v>2800000</v>
      </c>
      <c r="D113" t="e">
        <f>+VLOOKUP(A113,'2022'!$A$3:$AI$181,29,0)</f>
        <v>#N/A</v>
      </c>
      <c r="E113" t="e">
        <f t="shared" si="2"/>
        <v>#N/A</v>
      </c>
      <c r="F113">
        <v>8</v>
      </c>
      <c r="G113" t="e">
        <f>+VLOOKUP(A113,'2022'!$A$3:$AB$181,21,0)</f>
        <v>#N/A</v>
      </c>
      <c r="H113" t="e">
        <f t="shared" si="3"/>
        <v>#N/A</v>
      </c>
      <c r="I113" t="s">
        <v>7429</v>
      </c>
      <c r="J113" t="s">
        <v>7204</v>
      </c>
      <c r="K113" t="s">
        <v>7205</v>
      </c>
      <c r="L113" t="s">
        <v>7206</v>
      </c>
      <c r="M113" t="s">
        <v>7522</v>
      </c>
      <c r="N113" t="s">
        <v>7208</v>
      </c>
      <c r="O113" t="s">
        <v>7431</v>
      </c>
      <c r="P113" t="s">
        <v>2234</v>
      </c>
      <c r="Q113" t="s">
        <v>7523</v>
      </c>
      <c r="R113" t="s">
        <v>7524</v>
      </c>
      <c r="S113" t="s">
        <v>7212</v>
      </c>
      <c r="T113" s="47" t="s">
        <v>7225</v>
      </c>
      <c r="U113" t="s">
        <v>7214</v>
      </c>
    </row>
    <row r="114" spans="1:21">
      <c r="A114">
        <v>113</v>
      </c>
      <c r="B114">
        <v>36160000</v>
      </c>
      <c r="C114">
        <v>4520000</v>
      </c>
      <c r="D114" t="e">
        <f>+VLOOKUP(A114,'2022'!$A$3:$AI$181,29,0)</f>
        <v>#N/A</v>
      </c>
      <c r="E114" t="e">
        <f t="shared" si="2"/>
        <v>#N/A</v>
      </c>
      <c r="F114">
        <v>8</v>
      </c>
      <c r="G114" t="e">
        <f>+VLOOKUP(A114,'2022'!$A$3:$AB$181,21,0)</f>
        <v>#N/A</v>
      </c>
      <c r="H114" t="e">
        <f t="shared" si="3"/>
        <v>#N/A</v>
      </c>
      <c r="I114" t="s">
        <v>7241</v>
      </c>
      <c r="J114" t="s">
        <v>7204</v>
      </c>
      <c r="K114" t="s">
        <v>7205</v>
      </c>
      <c r="L114" t="s">
        <v>7206</v>
      </c>
      <c r="M114" t="s">
        <v>7525</v>
      </c>
      <c r="N114" t="s">
        <v>7208</v>
      </c>
      <c r="O114" t="s">
        <v>7243</v>
      </c>
      <c r="P114" t="s">
        <v>2460</v>
      </c>
      <c r="Q114" t="s">
        <v>7314</v>
      </c>
      <c r="R114" t="s">
        <v>7314</v>
      </c>
      <c r="S114" t="s">
        <v>7231</v>
      </c>
      <c r="T114" s="47" t="s">
        <v>7232</v>
      </c>
      <c r="U114" t="s">
        <v>7218</v>
      </c>
    </row>
    <row r="115" spans="1:21">
      <c r="A115">
        <v>114</v>
      </c>
      <c r="B115">
        <v>18400000</v>
      </c>
      <c r="C115">
        <v>2300000</v>
      </c>
      <c r="D115" t="e">
        <f>+VLOOKUP(A115,'2022'!$A$3:$AI$181,29,0)</f>
        <v>#N/A</v>
      </c>
      <c r="E115" t="e">
        <f t="shared" si="2"/>
        <v>#N/A</v>
      </c>
      <c r="F115">
        <v>8</v>
      </c>
      <c r="G115" t="e">
        <f>+VLOOKUP(A115,'2022'!$A$3:$AB$181,21,0)</f>
        <v>#N/A</v>
      </c>
      <c r="H115" t="e">
        <f t="shared" si="3"/>
        <v>#N/A</v>
      </c>
      <c r="I115" t="s">
        <v>7241</v>
      </c>
      <c r="J115" t="s">
        <v>7204</v>
      </c>
      <c r="K115" t="s">
        <v>7205</v>
      </c>
      <c r="L115" t="s">
        <v>7206</v>
      </c>
      <c r="M115" t="s">
        <v>7526</v>
      </c>
      <c r="N115" t="s">
        <v>7208</v>
      </c>
      <c r="O115" t="s">
        <v>7243</v>
      </c>
      <c r="P115" t="s">
        <v>2460</v>
      </c>
      <c r="Q115" t="s">
        <v>7314</v>
      </c>
      <c r="R115" t="s">
        <v>7314</v>
      </c>
      <c r="S115" t="s">
        <v>7212</v>
      </c>
      <c r="T115" s="47" t="s">
        <v>7527</v>
      </c>
      <c r="U115" t="s">
        <v>7214</v>
      </c>
    </row>
    <row r="116" spans="1:21">
      <c r="A116">
        <v>115</v>
      </c>
      <c r="B116">
        <v>22400000</v>
      </c>
      <c r="C116">
        <v>2800000</v>
      </c>
      <c r="D116" t="e">
        <f>+VLOOKUP(A116,'2022'!$A$3:$AI$181,29,0)</f>
        <v>#N/A</v>
      </c>
      <c r="E116" t="e">
        <f t="shared" si="2"/>
        <v>#N/A</v>
      </c>
      <c r="F116">
        <v>8</v>
      </c>
      <c r="G116" t="e">
        <f>+VLOOKUP(A116,'2022'!$A$3:$AB$181,21,0)</f>
        <v>#N/A</v>
      </c>
      <c r="H116" t="e">
        <f t="shared" si="3"/>
        <v>#N/A</v>
      </c>
      <c r="I116" t="s">
        <v>7241</v>
      </c>
      <c r="J116" t="s">
        <v>7204</v>
      </c>
      <c r="K116" t="s">
        <v>7205</v>
      </c>
      <c r="L116" t="s">
        <v>7206</v>
      </c>
      <c r="M116" t="s">
        <v>7528</v>
      </c>
      <c r="N116" t="s">
        <v>7208</v>
      </c>
      <c r="O116" t="s">
        <v>7243</v>
      </c>
      <c r="P116" t="s">
        <v>2460</v>
      </c>
      <c r="Q116" t="s">
        <v>7314</v>
      </c>
      <c r="R116" t="s">
        <v>7314</v>
      </c>
      <c r="S116" t="s">
        <v>7212</v>
      </c>
      <c r="T116" s="47" t="s">
        <v>7232</v>
      </c>
      <c r="U116" t="s">
        <v>7214</v>
      </c>
    </row>
    <row r="117" spans="1:21">
      <c r="A117">
        <v>116</v>
      </c>
      <c r="B117">
        <v>36160000</v>
      </c>
      <c r="C117">
        <v>4520000</v>
      </c>
      <c r="D117" t="e">
        <f>+VLOOKUP(A117,'2022'!$A$3:$AI$181,29,0)</f>
        <v>#N/A</v>
      </c>
      <c r="E117" t="e">
        <f t="shared" si="2"/>
        <v>#N/A</v>
      </c>
      <c r="F117">
        <v>8</v>
      </c>
      <c r="G117" t="e">
        <f>+VLOOKUP(A117,'2022'!$A$3:$AB$181,21,0)</f>
        <v>#N/A</v>
      </c>
      <c r="H117" t="e">
        <f t="shared" si="3"/>
        <v>#N/A</v>
      </c>
      <c r="I117" t="s">
        <v>7529</v>
      </c>
      <c r="J117" t="s">
        <v>7204</v>
      </c>
      <c r="K117" t="s">
        <v>7205</v>
      </c>
      <c r="L117" t="s">
        <v>7206</v>
      </c>
      <c r="M117" t="s">
        <v>7530</v>
      </c>
      <c r="N117" t="s">
        <v>7208</v>
      </c>
      <c r="O117" t="s">
        <v>7531</v>
      </c>
      <c r="P117" t="s">
        <v>2549</v>
      </c>
      <c r="Q117" t="s">
        <v>7314</v>
      </c>
      <c r="R117" t="s">
        <v>7314</v>
      </c>
      <c r="S117" t="s">
        <v>7231</v>
      </c>
      <c r="T117" s="47" t="s">
        <v>7232</v>
      </c>
      <c r="U117" t="s">
        <v>7214</v>
      </c>
    </row>
    <row r="118" spans="1:21">
      <c r="A118">
        <v>117</v>
      </c>
      <c r="B118">
        <v>36160000</v>
      </c>
      <c r="C118">
        <v>4520000</v>
      </c>
      <c r="D118" t="e">
        <f>+VLOOKUP(A118,'2022'!$A$3:$AI$181,29,0)</f>
        <v>#N/A</v>
      </c>
      <c r="E118" t="e">
        <f t="shared" si="2"/>
        <v>#N/A</v>
      </c>
      <c r="F118">
        <v>8</v>
      </c>
      <c r="G118" t="e">
        <f>+VLOOKUP(A118,'2022'!$A$3:$AB$181,21,0)</f>
        <v>#N/A</v>
      </c>
      <c r="H118" t="e">
        <f t="shared" si="3"/>
        <v>#N/A</v>
      </c>
      <c r="I118" t="s">
        <v>7532</v>
      </c>
      <c r="J118" t="s">
        <v>7204</v>
      </c>
      <c r="K118" t="s">
        <v>7205</v>
      </c>
      <c r="L118" t="s">
        <v>7206</v>
      </c>
      <c r="M118" t="s">
        <v>7533</v>
      </c>
      <c r="N118" t="s">
        <v>7534</v>
      </c>
      <c r="O118" t="s">
        <v>7535</v>
      </c>
      <c r="P118" t="s">
        <v>2194</v>
      </c>
      <c r="Q118" t="s">
        <v>7536</v>
      </c>
      <c r="R118" t="s">
        <v>7537</v>
      </c>
      <c r="S118" t="s">
        <v>7231</v>
      </c>
      <c r="T118" s="47" t="s">
        <v>7256</v>
      </c>
      <c r="U118" t="s">
        <v>7218</v>
      </c>
    </row>
    <row r="119" spans="1:21">
      <c r="A119">
        <v>118</v>
      </c>
      <c r="B119">
        <v>18400000</v>
      </c>
      <c r="C119">
        <v>2300000</v>
      </c>
      <c r="D119" t="e">
        <f>+VLOOKUP(A119,'2022'!$A$3:$AI$181,29,0)</f>
        <v>#N/A</v>
      </c>
      <c r="E119" t="e">
        <f t="shared" si="2"/>
        <v>#N/A</v>
      </c>
      <c r="F119">
        <v>8</v>
      </c>
      <c r="G119" t="e">
        <f>+VLOOKUP(A119,'2022'!$A$3:$AB$181,21,0)</f>
        <v>#N/A</v>
      </c>
      <c r="H119" t="e">
        <f t="shared" si="3"/>
        <v>#N/A</v>
      </c>
      <c r="I119" t="s">
        <v>7532</v>
      </c>
      <c r="J119" t="s">
        <v>7204</v>
      </c>
      <c r="K119" t="s">
        <v>7205</v>
      </c>
      <c r="L119" t="s">
        <v>7206</v>
      </c>
      <c r="M119" t="s">
        <v>7538</v>
      </c>
      <c r="N119" t="s">
        <v>7208</v>
      </c>
      <c r="O119" t="s">
        <v>7535</v>
      </c>
      <c r="P119" t="s">
        <v>2194</v>
      </c>
      <c r="Q119" t="s">
        <v>7314</v>
      </c>
      <c r="R119" t="s">
        <v>7314</v>
      </c>
      <c r="S119" t="s">
        <v>7212</v>
      </c>
      <c r="T119" s="47" t="s">
        <v>7232</v>
      </c>
      <c r="U119" t="s">
        <v>7214</v>
      </c>
    </row>
    <row r="120" spans="1:21">
      <c r="A120">
        <v>119</v>
      </c>
      <c r="B120">
        <v>18400000</v>
      </c>
      <c r="C120">
        <v>2300000</v>
      </c>
      <c r="D120" t="e">
        <f>+VLOOKUP(A120,'2022'!$A$3:$AI$181,29,0)</f>
        <v>#N/A</v>
      </c>
      <c r="E120" t="e">
        <f t="shared" si="2"/>
        <v>#N/A</v>
      </c>
      <c r="F120">
        <v>8</v>
      </c>
      <c r="G120" t="e">
        <f>+VLOOKUP(A120,'2022'!$A$3:$AB$181,21,0)</f>
        <v>#N/A</v>
      </c>
      <c r="H120" t="e">
        <f t="shared" si="3"/>
        <v>#N/A</v>
      </c>
      <c r="I120" t="s">
        <v>7420</v>
      </c>
      <c r="J120" t="s">
        <v>7204</v>
      </c>
      <c r="K120" t="s">
        <v>7205</v>
      </c>
      <c r="L120" t="s">
        <v>7206</v>
      </c>
      <c r="M120" t="s">
        <v>7539</v>
      </c>
      <c r="N120" t="s">
        <v>7208</v>
      </c>
      <c r="O120" t="s">
        <v>7422</v>
      </c>
      <c r="P120" t="s">
        <v>2567</v>
      </c>
      <c r="Q120" t="s">
        <v>7540</v>
      </c>
      <c r="R120" t="s">
        <v>7541</v>
      </c>
      <c r="S120" t="s">
        <v>7212</v>
      </c>
      <c r="T120" s="47" t="s">
        <v>7527</v>
      </c>
      <c r="U120" t="s">
        <v>7218</v>
      </c>
    </row>
    <row r="121" spans="1:21">
      <c r="A121">
        <v>120</v>
      </c>
      <c r="B121">
        <v>14400000</v>
      </c>
      <c r="C121">
        <v>1800000</v>
      </c>
      <c r="D121" t="e">
        <f>+VLOOKUP(A121,'2022'!$A$3:$AI$181,29,0)</f>
        <v>#N/A</v>
      </c>
      <c r="E121" t="e">
        <f t="shared" si="2"/>
        <v>#N/A</v>
      </c>
      <c r="F121">
        <v>8</v>
      </c>
      <c r="G121" t="e">
        <f>+VLOOKUP(A121,'2022'!$A$3:$AB$181,21,0)</f>
        <v>#N/A</v>
      </c>
      <c r="H121" t="e">
        <f t="shared" si="3"/>
        <v>#N/A</v>
      </c>
      <c r="I121" t="s">
        <v>7203</v>
      </c>
      <c r="J121" t="s">
        <v>7204</v>
      </c>
      <c r="K121" t="s">
        <v>7205</v>
      </c>
      <c r="L121" t="s">
        <v>7206</v>
      </c>
      <c r="M121" t="s">
        <v>7542</v>
      </c>
      <c r="N121" t="s">
        <v>7208</v>
      </c>
      <c r="O121" t="s">
        <v>7209</v>
      </c>
      <c r="P121" t="s">
        <v>7128</v>
      </c>
      <c r="Q121" t="s">
        <v>7543</v>
      </c>
      <c r="R121" t="s">
        <v>7544</v>
      </c>
      <c r="S121" t="s">
        <v>7212</v>
      </c>
      <c r="T121" s="47" t="s">
        <v>7213</v>
      </c>
      <c r="U121" t="s">
        <v>7218</v>
      </c>
    </row>
    <row r="122" spans="1:21">
      <c r="A122">
        <v>121</v>
      </c>
      <c r="B122">
        <v>14400000</v>
      </c>
      <c r="C122">
        <v>1800000</v>
      </c>
      <c r="D122" t="e">
        <f>+VLOOKUP(A122,'2022'!$A$3:$AI$181,29,0)</f>
        <v>#N/A</v>
      </c>
      <c r="E122" t="e">
        <f t="shared" si="2"/>
        <v>#N/A</v>
      </c>
      <c r="F122">
        <v>8</v>
      </c>
      <c r="G122" t="e">
        <f>+VLOOKUP(A122,'2022'!$A$3:$AB$181,21,0)</f>
        <v>#N/A</v>
      </c>
      <c r="H122" t="e">
        <f t="shared" si="3"/>
        <v>#N/A</v>
      </c>
      <c r="I122" t="s">
        <v>7532</v>
      </c>
      <c r="J122" t="s">
        <v>7204</v>
      </c>
      <c r="K122" t="s">
        <v>7205</v>
      </c>
      <c r="L122" t="s">
        <v>7206</v>
      </c>
      <c r="M122" t="s">
        <v>7545</v>
      </c>
      <c r="N122" t="s">
        <v>7208</v>
      </c>
      <c r="O122" t="s">
        <v>7535</v>
      </c>
      <c r="P122" t="s">
        <v>2194</v>
      </c>
      <c r="Q122" t="s">
        <v>7546</v>
      </c>
      <c r="R122" t="s">
        <v>7547</v>
      </c>
      <c r="S122" t="s">
        <v>7212</v>
      </c>
      <c r="T122" s="47" t="s">
        <v>7225</v>
      </c>
      <c r="U122" t="s">
        <v>7218</v>
      </c>
    </row>
    <row r="123" spans="1:21">
      <c r="A123">
        <v>122</v>
      </c>
      <c r="B123">
        <v>36160000</v>
      </c>
      <c r="C123">
        <v>4520000</v>
      </c>
      <c r="D123" t="e">
        <f>+VLOOKUP(A123,'2022'!$A$3:$AI$181,29,0)</f>
        <v>#N/A</v>
      </c>
      <c r="E123" t="e">
        <f t="shared" si="2"/>
        <v>#N/A</v>
      </c>
      <c r="F123">
        <v>8</v>
      </c>
      <c r="G123" t="e">
        <f>+VLOOKUP(A123,'2022'!$A$3:$AB$181,21,0)</f>
        <v>#N/A</v>
      </c>
      <c r="H123" t="e">
        <f t="shared" si="3"/>
        <v>#N/A</v>
      </c>
      <c r="I123" t="s">
        <v>7203</v>
      </c>
      <c r="J123" t="s">
        <v>7204</v>
      </c>
      <c r="K123" t="s">
        <v>7205</v>
      </c>
      <c r="L123" t="s">
        <v>7206</v>
      </c>
      <c r="M123" t="s">
        <v>7548</v>
      </c>
      <c r="N123" t="s">
        <v>7208</v>
      </c>
      <c r="O123" t="s">
        <v>7209</v>
      </c>
      <c r="P123" t="s">
        <v>7128</v>
      </c>
      <c r="Q123" t="s">
        <v>7549</v>
      </c>
      <c r="R123" t="s">
        <v>7550</v>
      </c>
      <c r="S123" t="s">
        <v>7231</v>
      </c>
      <c r="T123" s="47" t="s">
        <v>7232</v>
      </c>
      <c r="U123" t="s">
        <v>7218</v>
      </c>
    </row>
    <row r="124" spans="1:21">
      <c r="A124">
        <v>123</v>
      </c>
      <c r="B124">
        <v>36160000</v>
      </c>
      <c r="C124">
        <v>4520000</v>
      </c>
      <c r="D124" t="e">
        <f>+VLOOKUP(A124,'2022'!$A$3:$AI$181,29,0)</f>
        <v>#N/A</v>
      </c>
      <c r="E124" t="e">
        <f t="shared" si="2"/>
        <v>#N/A</v>
      </c>
      <c r="F124">
        <v>8</v>
      </c>
      <c r="H124" t="b">
        <f t="shared" si="3"/>
        <v>0</v>
      </c>
      <c r="I124" t="s">
        <v>7257</v>
      </c>
      <c r="J124" t="s">
        <v>7204</v>
      </c>
      <c r="K124" t="s">
        <v>7205</v>
      </c>
      <c r="L124" t="s">
        <v>7206</v>
      </c>
      <c r="M124" t="s">
        <v>7551</v>
      </c>
      <c r="N124" t="s">
        <v>7208</v>
      </c>
      <c r="O124" t="s">
        <v>7259</v>
      </c>
      <c r="P124" t="s">
        <v>2426</v>
      </c>
      <c r="Q124" t="s">
        <v>7314</v>
      </c>
      <c r="R124" t="s">
        <v>7314</v>
      </c>
      <c r="S124" t="s">
        <v>7231</v>
      </c>
      <c r="T124" s="47" t="s">
        <v>7232</v>
      </c>
      <c r="U124" t="s">
        <v>7214</v>
      </c>
    </row>
    <row r="125" spans="1:21">
      <c r="A125">
        <v>124</v>
      </c>
      <c r="B125">
        <v>36160000</v>
      </c>
      <c r="C125">
        <v>4520000</v>
      </c>
      <c r="D125" t="e">
        <f>+VLOOKUP(A125,'2022'!$A$3:$AI$181,29,0)</f>
        <v>#N/A</v>
      </c>
      <c r="E125" t="e">
        <f t="shared" si="2"/>
        <v>#N/A</v>
      </c>
      <c r="F125">
        <v>8</v>
      </c>
      <c r="H125" t="b">
        <f t="shared" si="3"/>
        <v>0</v>
      </c>
      <c r="I125" t="s">
        <v>7203</v>
      </c>
      <c r="J125" t="s">
        <v>7204</v>
      </c>
      <c r="K125" t="s">
        <v>7205</v>
      </c>
      <c r="L125" t="s">
        <v>7206</v>
      </c>
      <c r="M125" t="s">
        <v>7552</v>
      </c>
      <c r="N125" t="s">
        <v>7208</v>
      </c>
      <c r="O125" t="s">
        <v>7209</v>
      </c>
      <c r="P125" t="s">
        <v>7128</v>
      </c>
      <c r="Q125" t="s">
        <v>7553</v>
      </c>
      <c r="R125" t="s">
        <v>7554</v>
      </c>
      <c r="S125" t="s">
        <v>7231</v>
      </c>
      <c r="T125" s="47" t="s">
        <v>7232</v>
      </c>
      <c r="U125" t="s">
        <v>7214</v>
      </c>
    </row>
    <row r="126" spans="1:21">
      <c r="A126">
        <v>125</v>
      </c>
      <c r="B126">
        <v>36160000</v>
      </c>
      <c r="C126">
        <v>4520000</v>
      </c>
      <c r="D126" t="e">
        <f>+VLOOKUP(A126,'2022'!$A$3:$AI$181,29,0)</f>
        <v>#N/A</v>
      </c>
      <c r="E126" t="e">
        <f t="shared" si="2"/>
        <v>#N/A</v>
      </c>
      <c r="F126">
        <v>8</v>
      </c>
      <c r="H126" t="b">
        <f t="shared" si="3"/>
        <v>0</v>
      </c>
      <c r="I126" t="s">
        <v>7203</v>
      </c>
      <c r="J126" t="s">
        <v>7204</v>
      </c>
      <c r="K126" t="s">
        <v>7205</v>
      </c>
      <c r="L126" t="s">
        <v>7206</v>
      </c>
      <c r="M126" t="s">
        <v>7555</v>
      </c>
      <c r="N126" t="s">
        <v>7208</v>
      </c>
      <c r="O126" t="s">
        <v>7209</v>
      </c>
      <c r="P126" t="s">
        <v>7128</v>
      </c>
      <c r="Q126" t="s">
        <v>7556</v>
      </c>
      <c r="R126" t="s">
        <v>7557</v>
      </c>
      <c r="S126" t="s">
        <v>7231</v>
      </c>
      <c r="T126" s="47" t="s">
        <v>7232</v>
      </c>
      <c r="U126" t="s">
        <v>7214</v>
      </c>
    </row>
    <row r="127" spans="1:21">
      <c r="A127">
        <v>126</v>
      </c>
      <c r="B127">
        <v>18400000</v>
      </c>
      <c r="C127">
        <v>2300000</v>
      </c>
      <c r="D127" t="e">
        <f>+VLOOKUP(A127,'2022'!$A$3:$AI$181,29,0)</f>
        <v>#N/A</v>
      </c>
      <c r="E127" t="e">
        <f t="shared" si="2"/>
        <v>#N/A</v>
      </c>
      <c r="F127">
        <v>8</v>
      </c>
      <c r="H127" t="b">
        <f t="shared" si="3"/>
        <v>0</v>
      </c>
      <c r="I127" t="s">
        <v>7233</v>
      </c>
      <c r="J127" t="s">
        <v>7204</v>
      </c>
      <c r="K127" t="s">
        <v>7205</v>
      </c>
      <c r="L127" t="s">
        <v>7206</v>
      </c>
      <c r="M127" t="s">
        <v>7558</v>
      </c>
      <c r="N127" t="s">
        <v>7208</v>
      </c>
      <c r="O127" t="s">
        <v>7235</v>
      </c>
      <c r="P127" t="s">
        <v>2652</v>
      </c>
      <c r="Q127" t="s">
        <v>7314</v>
      </c>
      <c r="R127" t="s">
        <v>7314</v>
      </c>
      <c r="S127" t="s">
        <v>7212</v>
      </c>
      <c r="T127" s="47" t="s">
        <v>7527</v>
      </c>
      <c r="U127" t="s">
        <v>7218</v>
      </c>
    </row>
    <row r="128" spans="1:21">
      <c r="A128">
        <v>127</v>
      </c>
      <c r="B128">
        <v>18400000</v>
      </c>
      <c r="C128">
        <v>2300000</v>
      </c>
      <c r="D128" t="e">
        <f>+VLOOKUP(A128,'2022'!$A$3:$AI$181,29,0)</f>
        <v>#N/A</v>
      </c>
      <c r="E128" t="e">
        <f t="shared" si="2"/>
        <v>#N/A</v>
      </c>
      <c r="F128">
        <v>8</v>
      </c>
      <c r="H128" t="b">
        <f t="shared" si="3"/>
        <v>0</v>
      </c>
      <c r="I128" t="s">
        <v>7233</v>
      </c>
      <c r="J128" t="s">
        <v>7204</v>
      </c>
      <c r="K128" t="s">
        <v>7205</v>
      </c>
      <c r="L128" t="s">
        <v>7206</v>
      </c>
      <c r="M128" t="s">
        <v>7559</v>
      </c>
      <c r="N128" t="s">
        <v>7208</v>
      </c>
      <c r="O128" t="s">
        <v>7235</v>
      </c>
      <c r="P128" t="s">
        <v>2652</v>
      </c>
      <c r="Q128" t="s">
        <v>7314</v>
      </c>
      <c r="R128" t="s">
        <v>7314</v>
      </c>
      <c r="S128" t="s">
        <v>7212</v>
      </c>
      <c r="T128" s="47" t="s">
        <v>7213</v>
      </c>
      <c r="U128" t="s">
        <v>7218</v>
      </c>
    </row>
    <row r="129" spans="1:21">
      <c r="A129">
        <v>128</v>
      </c>
      <c r="B129">
        <v>36160000</v>
      </c>
      <c r="C129">
        <v>4520000</v>
      </c>
      <c r="D129" t="e">
        <f>+VLOOKUP(A129,'2022'!$A$3:$AI$181,29,0)</f>
        <v>#N/A</v>
      </c>
      <c r="E129" t="e">
        <f t="shared" si="2"/>
        <v>#N/A</v>
      </c>
      <c r="F129">
        <v>8</v>
      </c>
      <c r="H129" t="b">
        <f t="shared" si="3"/>
        <v>0</v>
      </c>
      <c r="I129" t="s">
        <v>7560</v>
      </c>
      <c r="J129" t="s">
        <v>7204</v>
      </c>
      <c r="K129" t="s">
        <v>7205</v>
      </c>
      <c r="L129" t="s">
        <v>7206</v>
      </c>
      <c r="M129" t="s">
        <v>7561</v>
      </c>
      <c r="N129" t="s">
        <v>7562</v>
      </c>
      <c r="O129" t="s">
        <v>7563</v>
      </c>
      <c r="P129" t="s">
        <v>7115</v>
      </c>
      <c r="Q129" t="s">
        <v>7564</v>
      </c>
      <c r="R129" t="s">
        <v>7565</v>
      </c>
      <c r="S129" t="s">
        <v>7231</v>
      </c>
      <c r="T129" s="47" t="s">
        <v>7232</v>
      </c>
      <c r="U129" t="s">
        <v>7218</v>
      </c>
    </row>
    <row r="130" spans="1:21">
      <c r="A130">
        <v>129</v>
      </c>
      <c r="B130">
        <v>36160000</v>
      </c>
      <c r="C130">
        <v>4520000</v>
      </c>
      <c r="D130" t="e">
        <f>+VLOOKUP(A130,'2022'!$A$3:$AI$181,29,0)</f>
        <v>#N/A</v>
      </c>
      <c r="E130" t="e">
        <f t="shared" si="2"/>
        <v>#N/A</v>
      </c>
      <c r="F130">
        <v>8</v>
      </c>
      <c r="H130" t="b">
        <f t="shared" si="3"/>
        <v>0</v>
      </c>
      <c r="I130" t="s">
        <v>7203</v>
      </c>
      <c r="J130" t="s">
        <v>7204</v>
      </c>
      <c r="K130" t="s">
        <v>7205</v>
      </c>
      <c r="L130" t="s">
        <v>7206</v>
      </c>
      <c r="M130" t="s">
        <v>7566</v>
      </c>
      <c r="N130" t="s">
        <v>7208</v>
      </c>
      <c r="O130" t="s">
        <v>7209</v>
      </c>
      <c r="P130" t="s">
        <v>7128</v>
      </c>
      <c r="Q130" t="s">
        <v>7567</v>
      </c>
      <c r="R130" t="s">
        <v>7568</v>
      </c>
      <c r="S130" t="s">
        <v>7231</v>
      </c>
      <c r="T130" s="47" t="s">
        <v>7569</v>
      </c>
      <c r="U130" t="s">
        <v>7214</v>
      </c>
    </row>
    <row r="131" spans="1:21">
      <c r="A131">
        <v>130</v>
      </c>
      <c r="B131">
        <v>36160000</v>
      </c>
      <c r="C131">
        <v>4520000</v>
      </c>
      <c r="D131" t="e">
        <f>+VLOOKUP(A131,'2022'!$A$3:$AI$181,29,0)</f>
        <v>#N/A</v>
      </c>
      <c r="E131" t="e">
        <f t="shared" ref="E131:E177" si="4">+B131=D131</f>
        <v>#N/A</v>
      </c>
      <c r="F131">
        <v>8</v>
      </c>
      <c r="H131" t="b">
        <f t="shared" ref="H131:H177" si="5">+F131=G131</f>
        <v>0</v>
      </c>
      <c r="I131" t="s">
        <v>7203</v>
      </c>
      <c r="J131" t="s">
        <v>7204</v>
      </c>
      <c r="K131" t="s">
        <v>7205</v>
      </c>
      <c r="L131" t="s">
        <v>7206</v>
      </c>
      <c r="M131" t="s">
        <v>7570</v>
      </c>
      <c r="N131" t="s">
        <v>7208</v>
      </c>
      <c r="O131" t="s">
        <v>7209</v>
      </c>
      <c r="P131" t="s">
        <v>7128</v>
      </c>
      <c r="Q131" t="s">
        <v>7571</v>
      </c>
      <c r="R131" t="s">
        <v>7572</v>
      </c>
      <c r="S131" t="s">
        <v>7231</v>
      </c>
      <c r="T131" s="47" t="s">
        <v>7232</v>
      </c>
      <c r="U131" t="s">
        <v>7214</v>
      </c>
    </row>
    <row r="132" spans="1:21">
      <c r="A132">
        <v>131</v>
      </c>
      <c r="B132">
        <v>13800000</v>
      </c>
      <c r="C132">
        <v>2300000</v>
      </c>
      <c r="D132" t="e">
        <f>+VLOOKUP(A132,'2022'!$A$3:$AI$181,29,0)</f>
        <v>#N/A</v>
      </c>
      <c r="E132" t="e">
        <f t="shared" si="4"/>
        <v>#N/A</v>
      </c>
      <c r="F132">
        <v>6</v>
      </c>
      <c r="H132" t="b">
        <f t="shared" si="5"/>
        <v>0</v>
      </c>
      <c r="I132" t="s">
        <v>7466</v>
      </c>
      <c r="J132" t="s">
        <v>7204</v>
      </c>
      <c r="K132" t="s">
        <v>7205</v>
      </c>
      <c r="L132" t="s">
        <v>7206</v>
      </c>
      <c r="M132" t="s">
        <v>7573</v>
      </c>
      <c r="N132" t="s">
        <v>7574</v>
      </c>
      <c r="O132" t="s">
        <v>7468</v>
      </c>
      <c r="P132" t="s">
        <v>2224</v>
      </c>
      <c r="Q132" t="s">
        <v>7575</v>
      </c>
      <c r="R132" t="s">
        <v>7576</v>
      </c>
      <c r="S132" t="s">
        <v>7212</v>
      </c>
      <c r="T132" s="47" t="s">
        <v>7213</v>
      </c>
      <c r="U132" t="s">
        <v>7218</v>
      </c>
    </row>
    <row r="133" spans="1:21">
      <c r="A133">
        <v>132</v>
      </c>
      <c r="B133">
        <v>36160000</v>
      </c>
      <c r="C133">
        <v>4520000</v>
      </c>
      <c r="D133" t="e">
        <f>+VLOOKUP(A133,'2022'!$A$3:$AI$181,29,0)</f>
        <v>#N/A</v>
      </c>
      <c r="E133" t="e">
        <f t="shared" si="4"/>
        <v>#N/A</v>
      </c>
      <c r="F133">
        <v>8</v>
      </c>
      <c r="H133" t="b">
        <f t="shared" si="5"/>
        <v>0</v>
      </c>
      <c r="I133" t="s">
        <v>7466</v>
      </c>
      <c r="J133" t="s">
        <v>7204</v>
      </c>
      <c r="K133" t="s">
        <v>7205</v>
      </c>
      <c r="L133" t="s">
        <v>7206</v>
      </c>
      <c r="M133" t="s">
        <v>7577</v>
      </c>
      <c r="N133" t="s">
        <v>7578</v>
      </c>
      <c r="O133" t="s">
        <v>7468</v>
      </c>
      <c r="P133" t="s">
        <v>2224</v>
      </c>
      <c r="Q133" t="s">
        <v>7579</v>
      </c>
      <c r="R133" t="s">
        <v>7580</v>
      </c>
      <c r="S133" t="s">
        <v>7231</v>
      </c>
      <c r="T133" s="47" t="s">
        <v>7232</v>
      </c>
      <c r="U133" t="s">
        <v>7218</v>
      </c>
    </row>
    <row r="134" spans="1:21">
      <c r="A134">
        <v>133</v>
      </c>
      <c r="B134">
        <v>20800000</v>
      </c>
      <c r="C134">
        <v>2600000</v>
      </c>
      <c r="D134" t="e">
        <f>+VLOOKUP(A134,'2022'!$A$3:$AI$181,29,0)</f>
        <v>#N/A</v>
      </c>
      <c r="E134" t="e">
        <f t="shared" si="4"/>
        <v>#N/A</v>
      </c>
      <c r="F134">
        <v>8</v>
      </c>
      <c r="H134" t="b">
        <f t="shared" si="5"/>
        <v>0</v>
      </c>
      <c r="I134" t="s">
        <v>7257</v>
      </c>
      <c r="J134" t="s">
        <v>7204</v>
      </c>
      <c r="K134" t="s">
        <v>7205</v>
      </c>
      <c r="L134" t="s">
        <v>7206</v>
      </c>
      <c r="M134" t="s">
        <v>7581</v>
      </c>
      <c r="N134" t="s">
        <v>7208</v>
      </c>
      <c r="O134" t="s">
        <v>7259</v>
      </c>
      <c r="P134" t="s">
        <v>2426</v>
      </c>
      <c r="Q134" t="s">
        <v>7314</v>
      </c>
      <c r="R134" t="s">
        <v>7314</v>
      </c>
      <c r="S134" t="s">
        <v>7212</v>
      </c>
      <c r="T134" s="47" t="s">
        <v>7213</v>
      </c>
      <c r="U134" t="s">
        <v>7218</v>
      </c>
    </row>
    <row r="135" spans="1:21">
      <c r="A135">
        <v>134</v>
      </c>
      <c r="B135">
        <v>36160000</v>
      </c>
      <c r="C135">
        <v>4520000</v>
      </c>
      <c r="D135" t="e">
        <f>+VLOOKUP(A135,'2022'!$A$3:$AI$181,29,0)</f>
        <v>#N/A</v>
      </c>
      <c r="E135" t="e">
        <f t="shared" si="4"/>
        <v>#N/A</v>
      </c>
      <c r="F135">
        <v>8</v>
      </c>
      <c r="G135" t="e">
        <f>+VLOOKUP(A135,'2022'!$A$3:$AB$181,21,0)</f>
        <v>#N/A</v>
      </c>
      <c r="H135" t="e">
        <f t="shared" si="5"/>
        <v>#N/A</v>
      </c>
      <c r="I135" t="s">
        <v>7438</v>
      </c>
      <c r="J135" t="s">
        <v>7204</v>
      </c>
      <c r="K135" t="s">
        <v>7205</v>
      </c>
      <c r="L135" t="s">
        <v>7206</v>
      </c>
      <c r="M135" t="s">
        <v>7582</v>
      </c>
      <c r="N135" t="s">
        <v>7208</v>
      </c>
      <c r="O135" t="s">
        <v>7440</v>
      </c>
      <c r="P135" t="s">
        <v>7441</v>
      </c>
      <c r="Q135" t="s">
        <v>7583</v>
      </c>
      <c r="R135" t="s">
        <v>7584</v>
      </c>
      <c r="S135" t="s">
        <v>7231</v>
      </c>
      <c r="T135" s="47" t="s">
        <v>7232</v>
      </c>
      <c r="U135" t="s">
        <v>7214</v>
      </c>
    </row>
    <row r="136" spans="1:21">
      <c r="A136">
        <v>135</v>
      </c>
      <c r="B136">
        <v>36160000</v>
      </c>
      <c r="C136">
        <v>4520000</v>
      </c>
      <c r="D136" t="e">
        <f>+VLOOKUP(A136,'2022'!$A$3:$AI$181,29,0)</f>
        <v>#N/A</v>
      </c>
      <c r="E136" t="e">
        <f t="shared" si="4"/>
        <v>#N/A</v>
      </c>
      <c r="F136">
        <v>8</v>
      </c>
      <c r="G136" t="e">
        <f>+VLOOKUP(A136,'2022'!$A$3:$AB$181,21,0)</f>
        <v>#N/A</v>
      </c>
      <c r="H136" t="e">
        <f t="shared" si="5"/>
        <v>#N/A</v>
      </c>
      <c r="I136" t="s">
        <v>7457</v>
      </c>
      <c r="J136" t="s">
        <v>7204</v>
      </c>
      <c r="K136" t="s">
        <v>7205</v>
      </c>
      <c r="L136" t="s">
        <v>7206</v>
      </c>
      <c r="M136" t="s">
        <v>7585</v>
      </c>
      <c r="N136" t="s">
        <v>7208</v>
      </c>
      <c r="O136" t="s">
        <v>7460</v>
      </c>
      <c r="P136" t="s">
        <v>2214</v>
      </c>
      <c r="Q136" t="s">
        <v>7586</v>
      </c>
      <c r="R136" t="s">
        <v>7587</v>
      </c>
      <c r="S136" t="s">
        <v>7231</v>
      </c>
      <c r="T136" s="47" t="s">
        <v>7232</v>
      </c>
      <c r="U136" t="s">
        <v>7214</v>
      </c>
    </row>
    <row r="137" spans="1:21">
      <c r="A137">
        <v>136</v>
      </c>
      <c r="B137">
        <v>36160000</v>
      </c>
      <c r="C137">
        <v>4520000</v>
      </c>
      <c r="D137" t="e">
        <f>+VLOOKUP(A137,'2022'!$A$3:$AI$181,29,0)</f>
        <v>#N/A</v>
      </c>
      <c r="E137" t="e">
        <f t="shared" si="4"/>
        <v>#N/A</v>
      </c>
      <c r="F137">
        <v>8</v>
      </c>
      <c r="G137" t="e">
        <f>+VLOOKUP(A137,'2022'!$A$3:$AB$181,21,0)</f>
        <v>#N/A</v>
      </c>
      <c r="H137" t="e">
        <f t="shared" si="5"/>
        <v>#N/A</v>
      </c>
      <c r="I137" t="s">
        <v>7457</v>
      </c>
      <c r="J137" t="s">
        <v>7204</v>
      </c>
      <c r="K137" t="s">
        <v>7205</v>
      </c>
      <c r="L137" t="s">
        <v>7206</v>
      </c>
      <c r="M137" t="s">
        <v>7588</v>
      </c>
      <c r="N137" t="s">
        <v>7208</v>
      </c>
      <c r="O137" t="s">
        <v>7460</v>
      </c>
      <c r="P137" t="s">
        <v>2214</v>
      </c>
      <c r="Q137" t="s">
        <v>7589</v>
      </c>
      <c r="R137" t="s">
        <v>7590</v>
      </c>
      <c r="S137" t="s">
        <v>7231</v>
      </c>
      <c r="T137" s="47" t="s">
        <v>7232</v>
      </c>
      <c r="U137" t="s">
        <v>7214</v>
      </c>
    </row>
    <row r="138" spans="1:21">
      <c r="A138">
        <v>137</v>
      </c>
      <c r="B138">
        <v>18400000</v>
      </c>
      <c r="C138">
        <v>2300000</v>
      </c>
      <c r="D138" t="e">
        <f>+VLOOKUP(A138,'2022'!$A$3:$AI$181,29,0)</f>
        <v>#N/A</v>
      </c>
      <c r="E138" t="e">
        <f t="shared" si="4"/>
        <v>#N/A</v>
      </c>
      <c r="F138">
        <v>8</v>
      </c>
      <c r="G138" t="e">
        <f>+VLOOKUP(A138,'2022'!$A$3:$AB$181,21,0)</f>
        <v>#N/A</v>
      </c>
      <c r="H138" t="e">
        <f t="shared" si="5"/>
        <v>#N/A</v>
      </c>
      <c r="I138" t="s">
        <v>7203</v>
      </c>
      <c r="J138" t="s">
        <v>7204</v>
      </c>
      <c r="K138" t="s">
        <v>7205</v>
      </c>
      <c r="L138" t="s">
        <v>7206</v>
      </c>
      <c r="M138" t="s">
        <v>7591</v>
      </c>
      <c r="N138" t="s">
        <v>7208</v>
      </c>
      <c r="O138" t="s">
        <v>7209</v>
      </c>
      <c r="P138" t="s">
        <v>7128</v>
      </c>
      <c r="Q138" t="s">
        <v>7314</v>
      </c>
      <c r="R138" t="s">
        <v>7314</v>
      </c>
      <c r="S138" t="s">
        <v>7212</v>
      </c>
      <c r="T138" s="47" t="s">
        <v>7213</v>
      </c>
      <c r="U138" t="s">
        <v>7218</v>
      </c>
    </row>
    <row r="139" spans="1:21">
      <c r="A139">
        <v>138</v>
      </c>
      <c r="B139">
        <v>27120000</v>
      </c>
      <c r="C139">
        <v>4520000</v>
      </c>
      <c r="D139" t="e">
        <f>+VLOOKUP(A139,'2022'!$A$3:$AI$181,29,0)</f>
        <v>#N/A</v>
      </c>
      <c r="E139" t="e">
        <f t="shared" si="4"/>
        <v>#N/A</v>
      </c>
      <c r="F139">
        <v>6</v>
      </c>
      <c r="G139" t="e">
        <f>+VLOOKUP(A139,'2022'!$A$3:$AB$181,21,0)</f>
        <v>#N/A</v>
      </c>
      <c r="H139" t="e">
        <f t="shared" si="5"/>
        <v>#N/A</v>
      </c>
      <c r="I139" t="s">
        <v>7438</v>
      </c>
      <c r="J139" t="s">
        <v>7204</v>
      </c>
      <c r="K139" t="s">
        <v>7205</v>
      </c>
      <c r="L139" t="s">
        <v>7206</v>
      </c>
      <c r="M139" t="s">
        <v>7592</v>
      </c>
      <c r="N139" t="s">
        <v>7208</v>
      </c>
      <c r="O139" t="s">
        <v>7440</v>
      </c>
      <c r="P139" t="s">
        <v>7441</v>
      </c>
      <c r="Q139" t="s">
        <v>7593</v>
      </c>
      <c r="R139" t="s">
        <v>7594</v>
      </c>
      <c r="S139" t="s">
        <v>7231</v>
      </c>
      <c r="T139" s="47" t="s">
        <v>7232</v>
      </c>
      <c r="U139" t="s">
        <v>7214</v>
      </c>
    </row>
    <row r="140" spans="1:21">
      <c r="A140">
        <v>139</v>
      </c>
      <c r="B140">
        <v>24800000</v>
      </c>
      <c r="C140">
        <v>3100000</v>
      </c>
      <c r="D140" t="e">
        <f>+VLOOKUP(A140,'2022'!$A$3:$AI$181,29,0)</f>
        <v>#N/A</v>
      </c>
      <c r="E140" t="e">
        <f t="shared" si="4"/>
        <v>#N/A</v>
      </c>
      <c r="F140">
        <v>8</v>
      </c>
      <c r="G140" t="e">
        <f>+VLOOKUP(A140,'2022'!$A$3:$AB$181,21,0)</f>
        <v>#N/A</v>
      </c>
      <c r="H140" t="e">
        <f t="shared" si="5"/>
        <v>#N/A</v>
      </c>
      <c r="I140" t="s">
        <v>7466</v>
      </c>
      <c r="J140" t="s">
        <v>7204</v>
      </c>
      <c r="K140" t="s">
        <v>7205</v>
      </c>
      <c r="L140" t="s">
        <v>7206</v>
      </c>
      <c r="M140" t="s">
        <v>7595</v>
      </c>
      <c r="N140" t="s">
        <v>7208</v>
      </c>
      <c r="O140" t="s">
        <v>7468</v>
      </c>
      <c r="P140" t="s">
        <v>2224</v>
      </c>
      <c r="Q140" t="s">
        <v>7596</v>
      </c>
      <c r="R140" t="s">
        <v>7597</v>
      </c>
      <c r="S140" t="s">
        <v>7212</v>
      </c>
      <c r="T140" s="47" t="s">
        <v>7213</v>
      </c>
      <c r="U140" t="s">
        <v>7218</v>
      </c>
    </row>
    <row r="141" spans="1:21">
      <c r="A141">
        <v>140</v>
      </c>
      <c r="B141">
        <v>36160000</v>
      </c>
      <c r="C141">
        <v>4520000</v>
      </c>
      <c r="D141" t="e">
        <f>+VLOOKUP(A141,'2022'!$A$3:$AI$181,29,0)</f>
        <v>#N/A</v>
      </c>
      <c r="E141" t="e">
        <f t="shared" si="4"/>
        <v>#N/A</v>
      </c>
      <c r="F141">
        <v>8</v>
      </c>
      <c r="G141" t="e">
        <f>+VLOOKUP(A141,'2022'!$A$3:$AB$181,21,0)</f>
        <v>#N/A</v>
      </c>
      <c r="H141" t="e">
        <f t="shared" si="5"/>
        <v>#N/A</v>
      </c>
      <c r="I141" t="s">
        <v>7397</v>
      </c>
      <c r="J141" t="s">
        <v>7204</v>
      </c>
      <c r="K141" t="s">
        <v>7205</v>
      </c>
      <c r="L141" t="s">
        <v>7206</v>
      </c>
      <c r="M141" t="s">
        <v>7598</v>
      </c>
      <c r="N141" t="s">
        <v>7208</v>
      </c>
      <c r="O141" t="s">
        <v>7399</v>
      </c>
      <c r="P141" t="s">
        <v>2352</v>
      </c>
      <c r="Q141" t="s">
        <v>7599</v>
      </c>
      <c r="R141" t="s">
        <v>7600</v>
      </c>
      <c r="S141" t="s">
        <v>7231</v>
      </c>
      <c r="T141" s="47" t="s">
        <v>7601</v>
      </c>
      <c r="U141" t="s">
        <v>7214</v>
      </c>
    </row>
    <row r="142" spans="1:21">
      <c r="A142">
        <v>142</v>
      </c>
      <c r="B142">
        <v>18400000</v>
      </c>
      <c r="C142">
        <v>2300000</v>
      </c>
      <c r="D142" t="e">
        <f>+VLOOKUP(A142,'2022'!$A$3:$AI$181,29,0)</f>
        <v>#N/A</v>
      </c>
      <c r="E142" t="e">
        <f t="shared" si="4"/>
        <v>#N/A</v>
      </c>
      <c r="F142">
        <v>8</v>
      </c>
      <c r="G142" t="e">
        <f>+VLOOKUP(A142,'2022'!$A$3:$AB$181,21,0)</f>
        <v>#N/A</v>
      </c>
      <c r="H142" t="e">
        <f t="shared" si="5"/>
        <v>#N/A</v>
      </c>
      <c r="I142" t="s">
        <v>7233</v>
      </c>
      <c r="J142" t="s">
        <v>7204</v>
      </c>
      <c r="K142" t="s">
        <v>7205</v>
      </c>
      <c r="L142" t="s">
        <v>7206</v>
      </c>
      <c r="M142" t="s">
        <v>7602</v>
      </c>
      <c r="N142" t="s">
        <v>7208</v>
      </c>
      <c r="O142" t="s">
        <v>7235</v>
      </c>
      <c r="P142" t="s">
        <v>2652</v>
      </c>
      <c r="Q142" t="s">
        <v>7603</v>
      </c>
      <c r="R142" t="s">
        <v>7604</v>
      </c>
      <c r="S142" t="s">
        <v>7212</v>
      </c>
      <c r="T142" s="47" t="s">
        <v>7222</v>
      </c>
      <c r="U142" t="s">
        <v>7214</v>
      </c>
    </row>
    <row r="143" spans="1:21">
      <c r="A143">
        <v>143</v>
      </c>
      <c r="B143">
        <v>36160000</v>
      </c>
      <c r="C143">
        <v>4520000</v>
      </c>
      <c r="D143" t="e">
        <f>+VLOOKUP(A143,'2022'!$A$3:$AI$181,29,0)</f>
        <v>#N/A</v>
      </c>
      <c r="E143" t="e">
        <f t="shared" si="4"/>
        <v>#N/A</v>
      </c>
      <c r="F143">
        <v>8</v>
      </c>
      <c r="G143" t="e">
        <f>+VLOOKUP(A143,'2022'!$A$3:$AB$181,21,0)</f>
        <v>#N/A</v>
      </c>
      <c r="H143" t="e">
        <f t="shared" si="5"/>
        <v>#N/A</v>
      </c>
      <c r="I143" t="s">
        <v>7605</v>
      </c>
      <c r="J143" t="s">
        <v>7204</v>
      </c>
      <c r="K143" t="s">
        <v>7205</v>
      </c>
      <c r="L143" t="s">
        <v>7206</v>
      </c>
      <c r="M143" t="s">
        <v>7606</v>
      </c>
      <c r="N143" t="s">
        <v>7208</v>
      </c>
      <c r="O143" t="s">
        <v>7607</v>
      </c>
      <c r="P143" t="s">
        <v>2638</v>
      </c>
      <c r="Q143" t="s">
        <v>7608</v>
      </c>
      <c r="R143" t="s">
        <v>7609</v>
      </c>
      <c r="S143" t="s">
        <v>7231</v>
      </c>
      <c r="T143" s="47" t="s">
        <v>7601</v>
      </c>
      <c r="U143" t="s">
        <v>7218</v>
      </c>
    </row>
    <row r="144" spans="1:21">
      <c r="A144">
        <v>144</v>
      </c>
      <c r="B144">
        <v>36160000</v>
      </c>
      <c r="C144">
        <v>4520000</v>
      </c>
      <c r="D144" t="e">
        <f>+VLOOKUP(A144,'2022'!$A$3:$AI$181,29,0)</f>
        <v>#N/A</v>
      </c>
      <c r="E144" t="e">
        <f t="shared" si="4"/>
        <v>#N/A</v>
      </c>
      <c r="F144">
        <v>8</v>
      </c>
      <c r="H144" t="b">
        <f t="shared" si="5"/>
        <v>0</v>
      </c>
      <c r="I144" t="s">
        <v>7203</v>
      </c>
      <c r="J144" t="s">
        <v>7204</v>
      </c>
      <c r="K144" t="s">
        <v>7205</v>
      </c>
      <c r="L144" t="s">
        <v>7206</v>
      </c>
      <c r="M144" t="s">
        <v>7610</v>
      </c>
      <c r="N144" t="s">
        <v>7208</v>
      </c>
      <c r="O144" t="s">
        <v>7209</v>
      </c>
      <c r="P144" t="s">
        <v>7128</v>
      </c>
      <c r="Q144" t="s">
        <v>7571</v>
      </c>
      <c r="R144" t="s">
        <v>7611</v>
      </c>
      <c r="S144" t="s">
        <v>7231</v>
      </c>
      <c r="T144" s="47" t="s">
        <v>7213</v>
      </c>
      <c r="U144" t="s">
        <v>7218</v>
      </c>
    </row>
    <row r="145" spans="1:21">
      <c r="A145">
        <v>145</v>
      </c>
      <c r="B145">
        <v>36160000</v>
      </c>
      <c r="C145">
        <v>4520000</v>
      </c>
      <c r="D145" t="e">
        <f>+VLOOKUP(A145,'2022'!$A$3:$AI$181,29,0)</f>
        <v>#N/A</v>
      </c>
      <c r="E145" t="e">
        <f t="shared" si="4"/>
        <v>#N/A</v>
      </c>
      <c r="F145">
        <v>8</v>
      </c>
      <c r="G145" t="e">
        <f>+VLOOKUP(A145,'2022'!$A$3:$AB$181,21,0)</f>
        <v>#N/A</v>
      </c>
      <c r="H145" t="e">
        <f t="shared" si="5"/>
        <v>#N/A</v>
      </c>
      <c r="I145" t="s">
        <v>7397</v>
      </c>
      <c r="J145" t="s">
        <v>7204</v>
      </c>
      <c r="K145" t="s">
        <v>7205</v>
      </c>
      <c r="L145" t="s">
        <v>7206</v>
      </c>
      <c r="M145" t="s">
        <v>7612</v>
      </c>
      <c r="N145" t="s">
        <v>7208</v>
      </c>
      <c r="O145" t="s">
        <v>7399</v>
      </c>
      <c r="P145" t="s">
        <v>2352</v>
      </c>
      <c r="Q145" t="s">
        <v>7613</v>
      </c>
      <c r="R145" t="s">
        <v>7614</v>
      </c>
      <c r="S145" t="s">
        <v>7231</v>
      </c>
      <c r="T145" s="47" t="s">
        <v>7232</v>
      </c>
      <c r="U145" t="s">
        <v>7214</v>
      </c>
    </row>
    <row r="146" spans="1:21">
      <c r="A146">
        <v>146</v>
      </c>
      <c r="B146">
        <v>36160000</v>
      </c>
      <c r="C146">
        <v>4520000</v>
      </c>
      <c r="D146" t="e">
        <f>+VLOOKUP(A146,'2022'!$A$3:$AI$181,29,0)</f>
        <v>#N/A</v>
      </c>
      <c r="E146" t="e">
        <f t="shared" si="4"/>
        <v>#N/A</v>
      </c>
      <c r="F146">
        <v>8</v>
      </c>
      <c r="G146" t="e">
        <f>+VLOOKUP(A146,'2022'!$A$3:$AB$181,21,0)</f>
        <v>#N/A</v>
      </c>
      <c r="H146" t="e">
        <f t="shared" si="5"/>
        <v>#N/A</v>
      </c>
      <c r="I146" t="s">
        <v>7605</v>
      </c>
      <c r="J146" t="s">
        <v>7204</v>
      </c>
      <c r="K146" t="s">
        <v>7205</v>
      </c>
      <c r="L146" t="s">
        <v>7206</v>
      </c>
      <c r="M146" t="s">
        <v>7615</v>
      </c>
      <c r="N146" t="s">
        <v>7208</v>
      </c>
      <c r="O146" t="s">
        <v>7607</v>
      </c>
      <c r="P146" t="s">
        <v>2638</v>
      </c>
      <c r="Q146" t="s">
        <v>7616</v>
      </c>
      <c r="R146" t="s">
        <v>7617</v>
      </c>
      <c r="S146" t="s">
        <v>7231</v>
      </c>
      <c r="T146" s="47" t="s">
        <v>7232</v>
      </c>
      <c r="U146" t="s">
        <v>7214</v>
      </c>
    </row>
    <row r="147" spans="1:21">
      <c r="A147">
        <v>147</v>
      </c>
      <c r="B147">
        <v>36160000</v>
      </c>
      <c r="C147">
        <v>4520000</v>
      </c>
      <c r="D147" t="e">
        <f>+VLOOKUP(A147,'2022'!$A$3:$AI$181,29,0)</f>
        <v>#N/A</v>
      </c>
      <c r="E147" t="e">
        <f t="shared" si="4"/>
        <v>#N/A</v>
      </c>
      <c r="F147">
        <v>8</v>
      </c>
      <c r="G147" t="e">
        <f>+VLOOKUP(A147,'2022'!$A$3:$AB$181,21,0)</f>
        <v>#N/A</v>
      </c>
      <c r="H147" t="e">
        <f t="shared" si="5"/>
        <v>#N/A</v>
      </c>
      <c r="I147" t="s">
        <v>7475</v>
      </c>
      <c r="J147" t="s">
        <v>7204</v>
      </c>
      <c r="K147" t="s">
        <v>7205</v>
      </c>
      <c r="L147" t="s">
        <v>7206</v>
      </c>
      <c r="M147" t="s">
        <v>7618</v>
      </c>
      <c r="N147" t="s">
        <v>7208</v>
      </c>
      <c r="O147" t="s">
        <v>7477</v>
      </c>
      <c r="P147" t="s">
        <v>7118</v>
      </c>
      <c r="Q147" t="s">
        <v>7619</v>
      </c>
      <c r="R147" t="s">
        <v>7620</v>
      </c>
      <c r="S147" t="s">
        <v>7231</v>
      </c>
      <c r="T147" s="47" t="s">
        <v>7232</v>
      </c>
      <c r="U147" t="s">
        <v>7214</v>
      </c>
    </row>
    <row r="148" spans="1:21">
      <c r="A148">
        <v>148</v>
      </c>
      <c r="B148">
        <v>36160000</v>
      </c>
      <c r="C148">
        <v>4520000</v>
      </c>
      <c r="D148" t="e">
        <f>+VLOOKUP(A148,'2022'!$A$3:$AI$181,29,0)</f>
        <v>#N/A</v>
      </c>
      <c r="E148" t="e">
        <f t="shared" si="4"/>
        <v>#N/A</v>
      </c>
      <c r="F148">
        <v>8</v>
      </c>
      <c r="G148" t="e">
        <f>+VLOOKUP(A148,'2022'!$A$3:$AB$181,21,0)</f>
        <v>#N/A</v>
      </c>
      <c r="H148" t="e">
        <f t="shared" si="5"/>
        <v>#N/A</v>
      </c>
      <c r="I148" t="s">
        <v>7621</v>
      </c>
      <c r="J148" t="s">
        <v>7204</v>
      </c>
      <c r="K148" t="s">
        <v>7205</v>
      </c>
      <c r="L148" t="s">
        <v>7206</v>
      </c>
      <c r="M148" t="s">
        <v>7622</v>
      </c>
      <c r="N148" t="s">
        <v>7208</v>
      </c>
      <c r="O148" t="s">
        <v>7623</v>
      </c>
      <c r="P148" t="s">
        <v>2511</v>
      </c>
      <c r="Q148" t="s">
        <v>7624</v>
      </c>
      <c r="R148" t="s">
        <v>7625</v>
      </c>
      <c r="S148" t="s">
        <v>7231</v>
      </c>
      <c r="T148" s="47" t="s">
        <v>7232</v>
      </c>
      <c r="U148" t="s">
        <v>7214</v>
      </c>
    </row>
    <row r="149" spans="1:21">
      <c r="A149">
        <v>149</v>
      </c>
      <c r="B149">
        <v>40000000</v>
      </c>
      <c r="C149">
        <v>5000000</v>
      </c>
      <c r="D149" t="e">
        <f>+VLOOKUP(A149,'2022'!$A$3:$AI$181,29,0)</f>
        <v>#N/A</v>
      </c>
      <c r="E149" t="e">
        <f t="shared" si="4"/>
        <v>#N/A</v>
      </c>
      <c r="F149">
        <v>8</v>
      </c>
      <c r="G149" t="e">
        <f>+VLOOKUP(A149,'2022'!$A$3:$AB$181,21,0)</f>
        <v>#N/A</v>
      </c>
      <c r="H149" t="e">
        <f t="shared" si="5"/>
        <v>#N/A</v>
      </c>
      <c r="I149" t="s">
        <v>7233</v>
      </c>
      <c r="J149" t="s">
        <v>7204</v>
      </c>
      <c r="K149" t="s">
        <v>7205</v>
      </c>
      <c r="L149" t="s">
        <v>7206</v>
      </c>
      <c r="M149" t="s">
        <v>7626</v>
      </c>
      <c r="N149" t="s">
        <v>7208</v>
      </c>
      <c r="O149" t="s">
        <v>7235</v>
      </c>
      <c r="P149" t="s">
        <v>2652</v>
      </c>
      <c r="Q149" t="s">
        <v>7627</v>
      </c>
      <c r="R149" t="s">
        <v>7628</v>
      </c>
      <c r="S149" t="s">
        <v>7231</v>
      </c>
      <c r="T149" s="47" t="s">
        <v>7232</v>
      </c>
      <c r="U149" t="s">
        <v>7218</v>
      </c>
    </row>
    <row r="150" spans="1:21">
      <c r="A150">
        <v>150</v>
      </c>
      <c r="B150">
        <v>36160000</v>
      </c>
      <c r="C150">
        <v>4520000</v>
      </c>
      <c r="D150" t="e">
        <f>+VLOOKUP(A150,'2022'!$A$3:$AI$181,29,0)</f>
        <v>#N/A</v>
      </c>
      <c r="E150" t="e">
        <f t="shared" si="4"/>
        <v>#N/A</v>
      </c>
      <c r="F150">
        <v>8</v>
      </c>
      <c r="G150" t="e">
        <f>+VLOOKUP(A150,'2022'!$A$3:$AB$181,21,0)</f>
        <v>#N/A</v>
      </c>
      <c r="H150" t="e">
        <f t="shared" si="5"/>
        <v>#N/A</v>
      </c>
      <c r="I150" t="s">
        <v>7233</v>
      </c>
      <c r="J150" t="s">
        <v>7204</v>
      </c>
      <c r="K150" t="s">
        <v>7205</v>
      </c>
      <c r="L150" t="s">
        <v>7206</v>
      </c>
      <c r="M150" t="s">
        <v>7629</v>
      </c>
      <c r="N150" t="s">
        <v>7208</v>
      </c>
      <c r="O150" t="s">
        <v>7235</v>
      </c>
      <c r="P150" t="s">
        <v>2652</v>
      </c>
      <c r="Q150" t="s">
        <v>7630</v>
      </c>
      <c r="R150" t="s">
        <v>7631</v>
      </c>
      <c r="S150" t="s">
        <v>7231</v>
      </c>
      <c r="T150" s="47" t="s">
        <v>7232</v>
      </c>
      <c r="U150" t="s">
        <v>7218</v>
      </c>
    </row>
    <row r="151" spans="1:21">
      <c r="A151">
        <v>151</v>
      </c>
      <c r="B151">
        <v>18400000</v>
      </c>
      <c r="C151">
        <v>2300000</v>
      </c>
      <c r="D151" t="e">
        <f>+VLOOKUP(A151,'2022'!$A$3:$AI$181,29,0)</f>
        <v>#N/A</v>
      </c>
      <c r="E151" t="e">
        <f t="shared" si="4"/>
        <v>#N/A</v>
      </c>
      <c r="F151">
        <v>8</v>
      </c>
      <c r="G151" t="e">
        <f>+VLOOKUP(A151,'2022'!$A$3:$AB$181,21,0)</f>
        <v>#N/A</v>
      </c>
      <c r="H151" t="e">
        <f t="shared" si="5"/>
        <v>#N/A</v>
      </c>
      <c r="I151" t="s">
        <v>7203</v>
      </c>
      <c r="J151" t="s">
        <v>7204</v>
      </c>
      <c r="K151" t="s">
        <v>7205</v>
      </c>
      <c r="L151" t="s">
        <v>7206</v>
      </c>
      <c r="M151" t="s">
        <v>7632</v>
      </c>
      <c r="N151" t="s">
        <v>7208</v>
      </c>
      <c r="O151" t="s">
        <v>7209</v>
      </c>
      <c r="P151" t="s">
        <v>7128</v>
      </c>
      <c r="Q151" t="s">
        <v>7633</v>
      </c>
      <c r="R151" t="s">
        <v>7634</v>
      </c>
      <c r="S151" t="s">
        <v>7212</v>
      </c>
      <c r="T151" s="47" t="s">
        <v>7225</v>
      </c>
      <c r="U151" t="s">
        <v>7214</v>
      </c>
    </row>
    <row r="152" spans="1:21">
      <c r="A152">
        <v>152</v>
      </c>
      <c r="B152">
        <v>36160000</v>
      </c>
      <c r="C152">
        <v>4520000</v>
      </c>
      <c r="D152" t="e">
        <f>+VLOOKUP(A152,'2022'!$A$3:$AI$181,29,0)</f>
        <v>#N/A</v>
      </c>
      <c r="E152" t="e">
        <f t="shared" si="4"/>
        <v>#N/A</v>
      </c>
      <c r="F152">
        <v>8</v>
      </c>
      <c r="G152" t="e">
        <f>+VLOOKUP(A152,'2022'!$A$3:$AB$181,21,0)</f>
        <v>#N/A</v>
      </c>
      <c r="H152" t="e">
        <f t="shared" si="5"/>
        <v>#N/A</v>
      </c>
      <c r="I152" t="s">
        <v>7233</v>
      </c>
      <c r="J152" t="s">
        <v>7204</v>
      </c>
      <c r="K152" t="s">
        <v>7205</v>
      </c>
      <c r="L152" t="s">
        <v>7206</v>
      </c>
      <c r="M152" t="s">
        <v>7635</v>
      </c>
      <c r="N152" t="s">
        <v>7208</v>
      </c>
      <c r="O152" t="s">
        <v>7235</v>
      </c>
      <c r="P152" t="s">
        <v>2652</v>
      </c>
      <c r="Q152" t="s">
        <v>7636</v>
      </c>
      <c r="R152" t="s">
        <v>7637</v>
      </c>
      <c r="S152" t="s">
        <v>7231</v>
      </c>
      <c r="T152" s="47" t="s">
        <v>7232</v>
      </c>
      <c r="U152" t="s">
        <v>7218</v>
      </c>
    </row>
    <row r="153" spans="1:21">
      <c r="A153">
        <v>153</v>
      </c>
      <c r="B153">
        <v>36160000</v>
      </c>
      <c r="C153">
        <v>4520000</v>
      </c>
      <c r="D153" t="e">
        <f>+VLOOKUP(A153,'2022'!$A$3:$AI$181,29,0)</f>
        <v>#N/A</v>
      </c>
      <c r="E153" t="e">
        <f t="shared" si="4"/>
        <v>#N/A</v>
      </c>
      <c r="F153">
        <v>8</v>
      </c>
      <c r="G153" t="e">
        <f>+VLOOKUP(A153,'2022'!$A$3:$AB$181,21,0)</f>
        <v>#N/A</v>
      </c>
      <c r="H153" t="e">
        <f t="shared" si="5"/>
        <v>#N/A</v>
      </c>
      <c r="I153" t="s">
        <v>7233</v>
      </c>
      <c r="J153" t="s">
        <v>7204</v>
      </c>
      <c r="K153" t="s">
        <v>7205</v>
      </c>
      <c r="L153" t="s">
        <v>7206</v>
      </c>
      <c r="M153" t="s">
        <v>7638</v>
      </c>
      <c r="N153" t="s">
        <v>7639</v>
      </c>
      <c r="O153" t="s">
        <v>7235</v>
      </c>
      <c r="P153" t="s">
        <v>2652</v>
      </c>
      <c r="Q153" t="s">
        <v>7636</v>
      </c>
      <c r="R153" t="s">
        <v>7640</v>
      </c>
      <c r="S153" t="s">
        <v>7231</v>
      </c>
      <c r="T153" s="47" t="s">
        <v>7641</v>
      </c>
      <c r="U153" t="s">
        <v>7218</v>
      </c>
    </row>
    <row r="154" spans="1:21">
      <c r="A154">
        <v>154</v>
      </c>
      <c r="B154">
        <v>36160000</v>
      </c>
      <c r="C154">
        <v>4520000</v>
      </c>
      <c r="D154" t="e">
        <f>+VLOOKUP(A154,'2022'!$A$3:$AI$181,29,0)</f>
        <v>#N/A</v>
      </c>
      <c r="E154" t="e">
        <f t="shared" si="4"/>
        <v>#N/A</v>
      </c>
      <c r="F154">
        <v>8</v>
      </c>
      <c r="G154" t="e">
        <f>+VLOOKUP(A154,'2022'!$A$3:$AB$181,21,0)</f>
        <v>#N/A</v>
      </c>
      <c r="H154" t="e">
        <f t="shared" si="5"/>
        <v>#N/A</v>
      </c>
      <c r="I154" t="s">
        <v>7233</v>
      </c>
      <c r="J154" t="s">
        <v>7204</v>
      </c>
      <c r="K154" t="s">
        <v>7205</v>
      </c>
      <c r="L154" t="s">
        <v>7206</v>
      </c>
      <c r="M154" t="s">
        <v>7642</v>
      </c>
      <c r="N154" t="s">
        <v>7208</v>
      </c>
      <c r="O154" t="s">
        <v>7235</v>
      </c>
      <c r="P154" t="s">
        <v>2652</v>
      </c>
      <c r="Q154" t="s">
        <v>7636</v>
      </c>
      <c r="R154" t="s">
        <v>7643</v>
      </c>
      <c r="S154" t="s">
        <v>7231</v>
      </c>
      <c r="T154" s="47" t="s">
        <v>7232</v>
      </c>
      <c r="U154" t="s">
        <v>7214</v>
      </c>
    </row>
    <row r="155" spans="1:21">
      <c r="A155">
        <v>155</v>
      </c>
      <c r="B155">
        <v>36160000</v>
      </c>
      <c r="C155">
        <v>4520000</v>
      </c>
      <c r="D155" t="e">
        <f>+VLOOKUP(A155,'2022'!$A$3:$AI$181,29,0)</f>
        <v>#N/A</v>
      </c>
      <c r="E155" t="e">
        <f t="shared" si="4"/>
        <v>#N/A</v>
      </c>
      <c r="F155">
        <v>8</v>
      </c>
      <c r="G155" t="e">
        <f>+VLOOKUP(A155,'2022'!$A$3:$AB$181,21,0)</f>
        <v>#N/A</v>
      </c>
      <c r="H155" t="e">
        <f t="shared" si="5"/>
        <v>#N/A</v>
      </c>
      <c r="I155" t="s">
        <v>7233</v>
      </c>
      <c r="J155" t="s">
        <v>7204</v>
      </c>
      <c r="K155" t="s">
        <v>7205</v>
      </c>
      <c r="L155" t="s">
        <v>7206</v>
      </c>
      <c r="M155" t="s">
        <v>7644</v>
      </c>
      <c r="N155" t="s">
        <v>7645</v>
      </c>
      <c r="O155" t="s">
        <v>7235</v>
      </c>
      <c r="P155" t="s">
        <v>2652</v>
      </c>
      <c r="Q155" t="s">
        <v>7636</v>
      </c>
      <c r="R155" t="s">
        <v>7646</v>
      </c>
      <c r="S155" t="s">
        <v>7231</v>
      </c>
      <c r="T155" s="47" t="s">
        <v>7277</v>
      </c>
      <c r="U155" t="s">
        <v>7214</v>
      </c>
    </row>
    <row r="156" spans="1:21">
      <c r="A156">
        <v>156</v>
      </c>
      <c r="B156">
        <v>24800000</v>
      </c>
      <c r="C156">
        <v>3100000</v>
      </c>
      <c r="D156" t="e">
        <f>+VLOOKUP(A156,'2022'!$A$3:$AI$181,29,0)</f>
        <v>#N/A</v>
      </c>
      <c r="E156" t="e">
        <f t="shared" si="4"/>
        <v>#N/A</v>
      </c>
      <c r="F156">
        <v>8</v>
      </c>
      <c r="G156" t="e">
        <f>+VLOOKUP(A156,'2022'!$A$3:$AB$181,21,0)</f>
        <v>#N/A</v>
      </c>
      <c r="H156" t="e">
        <f t="shared" si="5"/>
        <v>#N/A</v>
      </c>
      <c r="I156" t="s">
        <v>7203</v>
      </c>
      <c r="J156" t="s">
        <v>7204</v>
      </c>
      <c r="K156" t="s">
        <v>7205</v>
      </c>
      <c r="L156" t="s">
        <v>7206</v>
      </c>
      <c r="M156" t="s">
        <v>7647</v>
      </c>
      <c r="N156" t="s">
        <v>7208</v>
      </c>
      <c r="O156" t="s">
        <v>7209</v>
      </c>
      <c r="P156" t="s">
        <v>7128</v>
      </c>
      <c r="Q156" t="s">
        <v>7648</v>
      </c>
      <c r="R156" t="s">
        <v>7649</v>
      </c>
      <c r="S156" t="s">
        <v>7212</v>
      </c>
      <c r="T156" s="47" t="s">
        <v>7225</v>
      </c>
      <c r="U156" t="s">
        <v>7214</v>
      </c>
    </row>
    <row r="157" spans="1:21">
      <c r="A157">
        <v>157</v>
      </c>
      <c r="B157">
        <v>36160000</v>
      </c>
      <c r="C157">
        <v>4520000</v>
      </c>
      <c r="D157" t="e">
        <f>+VLOOKUP(A157,'2022'!$A$3:$AI$181,29,0)</f>
        <v>#N/A</v>
      </c>
      <c r="E157" t="e">
        <f t="shared" si="4"/>
        <v>#N/A</v>
      </c>
      <c r="F157">
        <v>8</v>
      </c>
      <c r="G157" t="e">
        <f>+VLOOKUP(A157,'2022'!$A$3:$AB$181,21,0)</f>
        <v>#N/A</v>
      </c>
      <c r="H157" t="e">
        <f t="shared" si="5"/>
        <v>#N/A</v>
      </c>
      <c r="I157" t="s">
        <v>7203</v>
      </c>
      <c r="J157" t="s">
        <v>7204</v>
      </c>
      <c r="K157" t="s">
        <v>7205</v>
      </c>
      <c r="L157" t="s">
        <v>7206</v>
      </c>
      <c r="M157" t="s">
        <v>7650</v>
      </c>
      <c r="N157" t="s">
        <v>7208</v>
      </c>
      <c r="O157" t="s">
        <v>7209</v>
      </c>
      <c r="P157" t="s">
        <v>7128</v>
      </c>
      <c r="Q157" t="s">
        <v>7314</v>
      </c>
      <c r="R157" t="s">
        <v>7314</v>
      </c>
      <c r="S157" t="s">
        <v>7231</v>
      </c>
      <c r="T157" s="47" t="s">
        <v>7232</v>
      </c>
      <c r="U157" t="s">
        <v>7218</v>
      </c>
    </row>
    <row r="158" spans="1:21">
      <c r="A158">
        <v>158</v>
      </c>
      <c r="B158">
        <v>18400000</v>
      </c>
      <c r="C158">
        <v>2300000</v>
      </c>
      <c r="D158" t="e">
        <f>+VLOOKUP(A158,'2022'!$A$3:$AI$181,29,0)</f>
        <v>#N/A</v>
      </c>
      <c r="E158" t="e">
        <f t="shared" si="4"/>
        <v>#N/A</v>
      </c>
      <c r="F158">
        <v>8</v>
      </c>
      <c r="G158" t="e">
        <f>+VLOOKUP(A158,'2022'!$A$3:$AB$181,21,0)</f>
        <v>#N/A</v>
      </c>
      <c r="H158" t="e">
        <f t="shared" si="5"/>
        <v>#N/A</v>
      </c>
      <c r="I158" t="s">
        <v>7233</v>
      </c>
      <c r="J158" t="s">
        <v>7204</v>
      </c>
      <c r="K158" t="s">
        <v>7205</v>
      </c>
      <c r="L158" t="s">
        <v>7206</v>
      </c>
      <c r="M158" t="s">
        <v>7297</v>
      </c>
      <c r="N158" t="s">
        <v>7208</v>
      </c>
      <c r="O158" t="s">
        <v>7235</v>
      </c>
      <c r="P158" t="s">
        <v>2652</v>
      </c>
      <c r="Q158" t="s">
        <v>7314</v>
      </c>
      <c r="R158" t="s">
        <v>7314</v>
      </c>
      <c r="S158" t="s">
        <v>7212</v>
      </c>
      <c r="T158" s="47" t="s">
        <v>7527</v>
      </c>
      <c r="U158" t="s">
        <v>7218</v>
      </c>
    </row>
    <row r="159" spans="1:21">
      <c r="A159">
        <v>159</v>
      </c>
      <c r="B159">
        <v>18400000</v>
      </c>
      <c r="C159">
        <v>2300000</v>
      </c>
      <c r="D159" t="e">
        <f>+VLOOKUP(A159,'2022'!$A$3:$AI$181,29,0)</f>
        <v>#N/A</v>
      </c>
      <c r="E159" t="e">
        <f t="shared" si="4"/>
        <v>#N/A</v>
      </c>
      <c r="F159">
        <v>8</v>
      </c>
      <c r="G159" t="e">
        <f>+VLOOKUP(A159,'2022'!$A$3:$AB$181,21,0)</f>
        <v>#N/A</v>
      </c>
      <c r="H159" t="e">
        <f t="shared" si="5"/>
        <v>#N/A</v>
      </c>
      <c r="I159" t="s">
        <v>7233</v>
      </c>
      <c r="J159" t="s">
        <v>7204</v>
      </c>
      <c r="K159" t="s">
        <v>7205</v>
      </c>
      <c r="L159" t="s">
        <v>7206</v>
      </c>
      <c r="M159" t="s">
        <v>7651</v>
      </c>
      <c r="N159" t="s">
        <v>7652</v>
      </c>
      <c r="O159" t="s">
        <v>7235</v>
      </c>
      <c r="P159" t="s">
        <v>2652</v>
      </c>
      <c r="Q159" t="s">
        <v>7314</v>
      </c>
      <c r="R159" t="s">
        <v>7314</v>
      </c>
      <c r="S159" t="s">
        <v>7212</v>
      </c>
      <c r="T159" s="47" t="s">
        <v>7308</v>
      </c>
      <c r="U159" t="s">
        <v>7214</v>
      </c>
    </row>
    <row r="160" spans="1:21">
      <c r="A160">
        <v>160</v>
      </c>
      <c r="B160">
        <v>36160000</v>
      </c>
      <c r="C160">
        <v>4520000</v>
      </c>
      <c r="D160" t="e">
        <f>+VLOOKUP(A160,'2022'!$A$3:$AI$181,29,0)</f>
        <v>#N/A</v>
      </c>
      <c r="E160" t="e">
        <f t="shared" si="4"/>
        <v>#N/A</v>
      </c>
      <c r="F160">
        <v>8</v>
      </c>
      <c r="G160" t="e">
        <f>+VLOOKUP(A160,'2022'!$A$3:$AB$181,21,0)</f>
        <v>#N/A</v>
      </c>
      <c r="H160" t="e">
        <f t="shared" si="5"/>
        <v>#N/A</v>
      </c>
      <c r="I160" t="s">
        <v>7203</v>
      </c>
      <c r="J160" t="s">
        <v>7204</v>
      </c>
      <c r="K160" t="s">
        <v>7205</v>
      </c>
      <c r="L160" t="s">
        <v>7206</v>
      </c>
      <c r="M160" t="s">
        <v>7653</v>
      </c>
      <c r="N160" t="s">
        <v>7208</v>
      </c>
      <c r="O160" t="s">
        <v>7209</v>
      </c>
      <c r="P160" t="s">
        <v>7128</v>
      </c>
      <c r="Q160" t="s">
        <v>7314</v>
      </c>
      <c r="R160" t="s">
        <v>7314</v>
      </c>
      <c r="S160" t="s">
        <v>7231</v>
      </c>
      <c r="T160" s="47" t="s">
        <v>7232</v>
      </c>
      <c r="U160" t="s">
        <v>7214</v>
      </c>
    </row>
    <row r="161" spans="1:21">
      <c r="A161">
        <v>161</v>
      </c>
      <c r="B161">
        <v>24800000</v>
      </c>
      <c r="C161">
        <v>3100000</v>
      </c>
      <c r="D161" t="e">
        <f>+VLOOKUP(A161,'2022'!$A$3:$AI$181,29,0)</f>
        <v>#N/A</v>
      </c>
      <c r="E161" t="e">
        <f t="shared" si="4"/>
        <v>#N/A</v>
      </c>
      <c r="F161">
        <v>8</v>
      </c>
      <c r="G161" t="e">
        <f>+VLOOKUP(A161,'2022'!$A$3:$AB$181,21,0)</f>
        <v>#N/A</v>
      </c>
      <c r="H161" t="e">
        <f t="shared" si="5"/>
        <v>#N/A</v>
      </c>
      <c r="I161" t="s">
        <v>7203</v>
      </c>
      <c r="J161" t="s">
        <v>7204</v>
      </c>
      <c r="K161" t="s">
        <v>7205</v>
      </c>
      <c r="L161" t="s">
        <v>7206</v>
      </c>
      <c r="M161" t="s">
        <v>7654</v>
      </c>
      <c r="N161" t="s">
        <v>7208</v>
      </c>
      <c r="O161" t="s">
        <v>7209</v>
      </c>
      <c r="P161" t="s">
        <v>7128</v>
      </c>
      <c r="Q161" t="s">
        <v>7314</v>
      </c>
      <c r="R161" t="s">
        <v>7314</v>
      </c>
      <c r="S161" t="s">
        <v>7212</v>
      </c>
      <c r="T161" s="47" t="s">
        <v>7655</v>
      </c>
      <c r="U161" t="s">
        <v>7218</v>
      </c>
    </row>
    <row r="162" spans="1:21">
      <c r="A162">
        <v>162</v>
      </c>
      <c r="B162">
        <v>18400000</v>
      </c>
      <c r="C162">
        <v>2300000</v>
      </c>
      <c r="D162" t="e">
        <f>+VLOOKUP(A162,'2022'!$A$3:$AI$181,29,0)</f>
        <v>#N/A</v>
      </c>
      <c r="E162" t="e">
        <f t="shared" si="4"/>
        <v>#N/A</v>
      </c>
      <c r="F162">
        <v>8</v>
      </c>
      <c r="G162" t="e">
        <f>+VLOOKUP(A162,'2022'!$A$3:$AB$181,21,0)</f>
        <v>#N/A</v>
      </c>
      <c r="H162" t="e">
        <f t="shared" si="5"/>
        <v>#N/A</v>
      </c>
      <c r="I162" t="s">
        <v>7203</v>
      </c>
      <c r="J162" t="s">
        <v>7204</v>
      </c>
      <c r="K162" t="s">
        <v>7205</v>
      </c>
      <c r="L162" t="s">
        <v>7206</v>
      </c>
      <c r="M162" t="s">
        <v>7656</v>
      </c>
      <c r="N162" t="s">
        <v>7208</v>
      </c>
      <c r="O162" t="s">
        <v>7209</v>
      </c>
      <c r="P162" t="s">
        <v>7128</v>
      </c>
      <c r="Q162" t="s">
        <v>7314</v>
      </c>
      <c r="R162" t="s">
        <v>7314</v>
      </c>
      <c r="S162" t="s">
        <v>7212</v>
      </c>
      <c r="T162" s="47" t="s">
        <v>7213</v>
      </c>
      <c r="U162" t="s">
        <v>7214</v>
      </c>
    </row>
    <row r="163" spans="1:21">
      <c r="A163">
        <v>163</v>
      </c>
      <c r="B163">
        <v>13800000</v>
      </c>
      <c r="C163">
        <v>2300000</v>
      </c>
      <c r="D163" t="e">
        <f>+VLOOKUP(A163,'2022'!$A$3:$AI$181,29,0)</f>
        <v>#N/A</v>
      </c>
      <c r="E163" t="e">
        <f t="shared" si="4"/>
        <v>#N/A</v>
      </c>
      <c r="F163">
        <v>6</v>
      </c>
      <c r="H163" t="b">
        <f t="shared" si="5"/>
        <v>0</v>
      </c>
      <c r="I163" t="s">
        <v>7466</v>
      </c>
      <c r="J163" t="s">
        <v>7204</v>
      </c>
      <c r="K163" t="s">
        <v>7205</v>
      </c>
      <c r="L163" t="s">
        <v>7206</v>
      </c>
      <c r="M163" t="s">
        <v>7657</v>
      </c>
      <c r="N163" t="s">
        <v>7208</v>
      </c>
      <c r="O163" t="s">
        <v>7468</v>
      </c>
      <c r="P163" t="s">
        <v>2224</v>
      </c>
      <c r="Q163" t="s">
        <v>7575</v>
      </c>
      <c r="R163" t="s">
        <v>7658</v>
      </c>
      <c r="S163" t="s">
        <v>7212</v>
      </c>
      <c r="T163" s="47" t="s">
        <v>7225</v>
      </c>
      <c r="U163" t="s">
        <v>7218</v>
      </c>
    </row>
    <row r="164" spans="1:21">
      <c r="A164">
        <v>165</v>
      </c>
      <c r="B164">
        <v>13800000</v>
      </c>
      <c r="C164">
        <v>2300000</v>
      </c>
      <c r="D164" t="e">
        <f>+VLOOKUP(A164,'2022'!$A$3:$AI$181,29,0)</f>
        <v>#N/A</v>
      </c>
      <c r="E164" t="e">
        <f t="shared" si="4"/>
        <v>#N/A</v>
      </c>
      <c r="F164">
        <v>6</v>
      </c>
      <c r="H164" t="b">
        <f t="shared" si="5"/>
        <v>0</v>
      </c>
      <c r="I164" t="s">
        <v>7466</v>
      </c>
      <c r="J164" t="s">
        <v>7204</v>
      </c>
      <c r="K164" t="s">
        <v>7205</v>
      </c>
      <c r="L164" t="s">
        <v>7206</v>
      </c>
      <c r="M164" t="s">
        <v>7659</v>
      </c>
      <c r="N164" t="s">
        <v>7208</v>
      </c>
      <c r="O164" t="s">
        <v>7468</v>
      </c>
      <c r="P164" t="s">
        <v>2224</v>
      </c>
      <c r="Q164" t="s">
        <v>7575</v>
      </c>
      <c r="R164" t="s">
        <v>7660</v>
      </c>
      <c r="S164" t="s">
        <v>7212</v>
      </c>
      <c r="T164" s="47" t="s">
        <v>7213</v>
      </c>
      <c r="U164" t="s">
        <v>7214</v>
      </c>
    </row>
    <row r="165" spans="1:21">
      <c r="A165">
        <v>166</v>
      </c>
      <c r="B165">
        <v>13800000</v>
      </c>
      <c r="C165">
        <v>2300000</v>
      </c>
      <c r="D165" t="e">
        <f>+VLOOKUP(A165,'2022'!$A$3:$AI$181,29,0)</f>
        <v>#N/A</v>
      </c>
      <c r="E165" t="e">
        <f t="shared" si="4"/>
        <v>#N/A</v>
      </c>
      <c r="F165">
        <v>6</v>
      </c>
      <c r="H165" t="b">
        <f t="shared" si="5"/>
        <v>0</v>
      </c>
      <c r="I165" t="s">
        <v>7466</v>
      </c>
      <c r="J165" t="s">
        <v>7204</v>
      </c>
      <c r="K165" t="s">
        <v>7205</v>
      </c>
      <c r="L165" t="s">
        <v>7206</v>
      </c>
      <c r="M165" t="s">
        <v>7661</v>
      </c>
      <c r="N165" t="s">
        <v>7208</v>
      </c>
      <c r="O165" t="s">
        <v>7468</v>
      </c>
      <c r="P165" t="s">
        <v>2224</v>
      </c>
      <c r="Q165" t="s">
        <v>7575</v>
      </c>
      <c r="R165" t="s">
        <v>7662</v>
      </c>
      <c r="S165" t="s">
        <v>7212</v>
      </c>
      <c r="T165" s="47" t="s">
        <v>7213</v>
      </c>
      <c r="U165" t="s">
        <v>7218</v>
      </c>
    </row>
    <row r="166" spans="1:21">
      <c r="A166">
        <v>167</v>
      </c>
      <c r="B166">
        <v>13800000</v>
      </c>
      <c r="C166">
        <v>2300000</v>
      </c>
      <c r="D166" t="e">
        <f>+VLOOKUP(A166,'2022'!$A$3:$AI$181,29,0)</f>
        <v>#N/A</v>
      </c>
      <c r="E166" t="e">
        <f t="shared" si="4"/>
        <v>#N/A</v>
      </c>
      <c r="F166">
        <v>6</v>
      </c>
      <c r="H166" t="b">
        <f t="shared" si="5"/>
        <v>0</v>
      </c>
      <c r="I166" t="s">
        <v>7466</v>
      </c>
      <c r="J166" t="s">
        <v>7204</v>
      </c>
      <c r="K166" t="s">
        <v>7205</v>
      </c>
      <c r="L166" t="s">
        <v>7206</v>
      </c>
      <c r="M166" t="s">
        <v>7663</v>
      </c>
      <c r="N166" t="s">
        <v>7208</v>
      </c>
      <c r="O166" t="s">
        <v>7468</v>
      </c>
      <c r="P166" t="s">
        <v>2224</v>
      </c>
      <c r="Q166" t="s">
        <v>7575</v>
      </c>
      <c r="R166" t="s">
        <v>7664</v>
      </c>
      <c r="S166" t="s">
        <v>7212</v>
      </c>
      <c r="T166" s="47" t="s">
        <v>7232</v>
      </c>
      <c r="U166" t="s">
        <v>7218</v>
      </c>
    </row>
    <row r="167" spans="1:21">
      <c r="A167">
        <v>168</v>
      </c>
      <c r="B167">
        <v>36160000</v>
      </c>
      <c r="C167">
        <v>4520000</v>
      </c>
      <c r="D167" t="e">
        <f>+VLOOKUP(A167,'2022'!$A$3:$AI$181,29,0)</f>
        <v>#N/A</v>
      </c>
      <c r="E167" t="e">
        <f t="shared" si="4"/>
        <v>#N/A</v>
      </c>
      <c r="F167">
        <v>8</v>
      </c>
      <c r="H167" t="b">
        <f t="shared" si="5"/>
        <v>0</v>
      </c>
      <c r="I167" t="s">
        <v>7466</v>
      </c>
      <c r="J167" t="s">
        <v>7204</v>
      </c>
      <c r="K167" t="s">
        <v>7205</v>
      </c>
      <c r="L167" t="s">
        <v>7206</v>
      </c>
      <c r="M167" t="s">
        <v>7665</v>
      </c>
      <c r="N167" t="s">
        <v>7208</v>
      </c>
      <c r="O167" t="s">
        <v>7468</v>
      </c>
      <c r="P167" t="s">
        <v>2224</v>
      </c>
      <c r="Q167" t="s">
        <v>7314</v>
      </c>
      <c r="R167" t="s">
        <v>7314</v>
      </c>
      <c r="S167" t="s">
        <v>7231</v>
      </c>
      <c r="T167" s="47" t="s">
        <v>7232</v>
      </c>
      <c r="U167" t="s">
        <v>7218</v>
      </c>
    </row>
    <row r="168" spans="1:21">
      <c r="A168">
        <v>170</v>
      </c>
      <c r="B168">
        <v>13800000</v>
      </c>
      <c r="C168">
        <v>2300000</v>
      </c>
      <c r="D168" t="e">
        <f>+VLOOKUP(A168,'2022'!$A$3:$AI$181,29,0)</f>
        <v>#N/A</v>
      </c>
      <c r="E168" t="e">
        <f t="shared" si="4"/>
        <v>#N/A</v>
      </c>
      <c r="F168">
        <v>6</v>
      </c>
      <c r="H168" t="b">
        <f t="shared" si="5"/>
        <v>0</v>
      </c>
      <c r="I168" t="s">
        <v>7466</v>
      </c>
      <c r="J168" t="s">
        <v>7204</v>
      </c>
      <c r="K168" t="s">
        <v>7205</v>
      </c>
      <c r="L168" t="s">
        <v>7206</v>
      </c>
      <c r="M168" t="s">
        <v>7666</v>
      </c>
      <c r="N168" t="s">
        <v>7208</v>
      </c>
      <c r="O168" t="s">
        <v>7468</v>
      </c>
      <c r="P168" t="s">
        <v>2224</v>
      </c>
      <c r="Q168" t="s">
        <v>7667</v>
      </c>
      <c r="R168" t="s">
        <v>7668</v>
      </c>
      <c r="S168" t="s">
        <v>7212</v>
      </c>
      <c r="T168" s="47" t="s">
        <v>7213</v>
      </c>
      <c r="U168" t="s">
        <v>7218</v>
      </c>
    </row>
    <row r="169" spans="1:21">
      <c r="A169">
        <v>171</v>
      </c>
      <c r="B169">
        <v>27120000</v>
      </c>
      <c r="C169">
        <v>4520000</v>
      </c>
      <c r="D169" t="e">
        <f>+VLOOKUP(A169,'2022'!$A$3:$AI$181,29,0)</f>
        <v>#N/A</v>
      </c>
      <c r="E169" t="e">
        <f t="shared" si="4"/>
        <v>#N/A</v>
      </c>
      <c r="F169">
        <v>6</v>
      </c>
      <c r="H169" t="b">
        <f t="shared" si="5"/>
        <v>0</v>
      </c>
      <c r="I169" t="s">
        <v>7203</v>
      </c>
      <c r="J169" t="s">
        <v>7204</v>
      </c>
      <c r="K169" t="s">
        <v>7205</v>
      </c>
      <c r="L169" t="s">
        <v>7206</v>
      </c>
      <c r="M169" t="s">
        <v>7669</v>
      </c>
      <c r="N169" t="s">
        <v>7208</v>
      </c>
      <c r="O169" t="s">
        <v>7209</v>
      </c>
      <c r="P169" t="s">
        <v>7128</v>
      </c>
      <c r="Q169" t="s">
        <v>7670</v>
      </c>
      <c r="R169" t="s">
        <v>7671</v>
      </c>
      <c r="S169" t="s">
        <v>7231</v>
      </c>
      <c r="T169" s="47" t="s">
        <v>7232</v>
      </c>
      <c r="U169" t="s">
        <v>7214</v>
      </c>
    </row>
    <row r="170" spans="1:21">
      <c r="A170">
        <v>172</v>
      </c>
      <c r="B170">
        <v>27120000</v>
      </c>
      <c r="C170">
        <v>4520000</v>
      </c>
      <c r="D170" t="e">
        <f>+VLOOKUP(A170,'2022'!$A$3:$AI$181,29,0)</f>
        <v>#N/A</v>
      </c>
      <c r="E170" t="e">
        <f t="shared" si="4"/>
        <v>#N/A</v>
      </c>
      <c r="F170">
        <v>6</v>
      </c>
      <c r="G170" t="e">
        <f>+VLOOKUP(A170,'2022'!$A$3:$AB$181,21,0)</f>
        <v>#N/A</v>
      </c>
      <c r="H170" t="e">
        <f t="shared" si="5"/>
        <v>#N/A</v>
      </c>
      <c r="I170" t="s">
        <v>7466</v>
      </c>
      <c r="J170" t="s">
        <v>7204</v>
      </c>
      <c r="K170" t="s">
        <v>7205</v>
      </c>
      <c r="L170" t="s">
        <v>7206</v>
      </c>
      <c r="M170" t="s">
        <v>7672</v>
      </c>
      <c r="N170" t="s">
        <v>7208</v>
      </c>
      <c r="O170" t="s">
        <v>7468</v>
      </c>
      <c r="P170" t="s">
        <v>2224</v>
      </c>
      <c r="Q170" t="s">
        <v>7673</v>
      </c>
      <c r="R170" t="s">
        <v>7674</v>
      </c>
      <c r="S170" t="s">
        <v>7231</v>
      </c>
      <c r="T170" s="47" t="s">
        <v>7569</v>
      </c>
      <c r="U170" t="s">
        <v>7214</v>
      </c>
    </row>
    <row r="171" spans="1:21">
      <c r="A171">
        <v>173</v>
      </c>
      <c r="B171">
        <v>36160000</v>
      </c>
      <c r="C171">
        <v>4520000</v>
      </c>
      <c r="D171" t="e">
        <f>+VLOOKUP(A171,'2022'!$A$3:$AI$181,29,0)</f>
        <v>#N/A</v>
      </c>
      <c r="E171" t="e">
        <f t="shared" si="4"/>
        <v>#N/A</v>
      </c>
      <c r="F171">
        <v>8</v>
      </c>
      <c r="H171" t="b">
        <f t="shared" si="5"/>
        <v>0</v>
      </c>
      <c r="I171" t="s">
        <v>7475</v>
      </c>
      <c r="J171" t="s">
        <v>7204</v>
      </c>
      <c r="K171" t="s">
        <v>7205</v>
      </c>
      <c r="L171" t="s">
        <v>7206</v>
      </c>
      <c r="M171" t="s">
        <v>7675</v>
      </c>
      <c r="N171" t="s">
        <v>7208</v>
      </c>
      <c r="O171" t="s">
        <v>7477</v>
      </c>
      <c r="P171" t="s">
        <v>7118</v>
      </c>
      <c r="Q171" t="s">
        <v>7676</v>
      </c>
      <c r="R171" t="s">
        <v>7677</v>
      </c>
      <c r="S171" t="s">
        <v>7231</v>
      </c>
      <c r="T171" s="47" t="s">
        <v>7232</v>
      </c>
      <c r="U171" t="s">
        <v>7218</v>
      </c>
    </row>
    <row r="172" spans="1:21">
      <c r="A172">
        <v>174</v>
      </c>
      <c r="B172">
        <v>18400000</v>
      </c>
      <c r="C172">
        <v>2300000</v>
      </c>
      <c r="D172" t="e">
        <f>+VLOOKUP(A172,'2022'!$A$3:$AI$181,29,0)</f>
        <v>#N/A</v>
      </c>
      <c r="E172" t="e">
        <f t="shared" si="4"/>
        <v>#N/A</v>
      </c>
      <c r="F172">
        <v>8</v>
      </c>
      <c r="H172" t="b">
        <f t="shared" si="5"/>
        <v>0</v>
      </c>
      <c r="I172" t="s">
        <v>7532</v>
      </c>
      <c r="J172" t="s">
        <v>7204</v>
      </c>
      <c r="K172" t="s">
        <v>7205</v>
      </c>
      <c r="L172" t="s">
        <v>7206</v>
      </c>
      <c r="M172" t="s">
        <v>7678</v>
      </c>
      <c r="N172" t="s">
        <v>7208</v>
      </c>
      <c r="O172" t="s">
        <v>7535</v>
      </c>
      <c r="P172" t="s">
        <v>2194</v>
      </c>
      <c r="Q172" t="s">
        <v>7679</v>
      </c>
      <c r="R172" t="s">
        <v>7680</v>
      </c>
      <c r="S172" t="s">
        <v>7212</v>
      </c>
      <c r="T172" s="47" t="s">
        <v>7213</v>
      </c>
      <c r="U172" t="s">
        <v>7218</v>
      </c>
    </row>
    <row r="173" spans="1:21">
      <c r="A173">
        <v>175</v>
      </c>
      <c r="B173">
        <v>22400000</v>
      </c>
      <c r="C173">
        <v>2800000</v>
      </c>
      <c r="D173" t="e">
        <f>+VLOOKUP(A173,'2022'!$A$3:$AI$181,29,0)</f>
        <v>#N/A</v>
      </c>
      <c r="E173" t="e">
        <f t="shared" si="4"/>
        <v>#N/A</v>
      </c>
      <c r="F173">
        <v>8</v>
      </c>
      <c r="G173" t="e">
        <f>+VLOOKUP(A173,'2022'!$A$3:$AB$181,21,0)</f>
        <v>#N/A</v>
      </c>
      <c r="H173" t="e">
        <f t="shared" si="5"/>
        <v>#N/A</v>
      </c>
      <c r="I173" t="s">
        <v>7429</v>
      </c>
      <c r="J173" t="s">
        <v>7204</v>
      </c>
      <c r="K173" t="s">
        <v>7205</v>
      </c>
      <c r="L173" t="s">
        <v>7206</v>
      </c>
      <c r="M173" t="s">
        <v>7681</v>
      </c>
      <c r="N173" t="s">
        <v>7208</v>
      </c>
      <c r="O173" t="s">
        <v>7431</v>
      </c>
      <c r="P173" t="s">
        <v>2234</v>
      </c>
      <c r="Q173" t="s">
        <v>7523</v>
      </c>
      <c r="R173" t="s">
        <v>7682</v>
      </c>
      <c r="S173" t="s">
        <v>7212</v>
      </c>
      <c r="T173" s="47" t="s">
        <v>7225</v>
      </c>
      <c r="U173" t="s">
        <v>7218</v>
      </c>
    </row>
    <row r="174" spans="1:21">
      <c r="A174">
        <v>176</v>
      </c>
      <c r="B174">
        <v>22400000</v>
      </c>
      <c r="C174">
        <v>2800000</v>
      </c>
      <c r="D174" t="e">
        <f>+VLOOKUP(A174,'2022'!$A$3:$AI$181,29,0)</f>
        <v>#N/A</v>
      </c>
      <c r="E174" t="e">
        <f t="shared" si="4"/>
        <v>#N/A</v>
      </c>
      <c r="F174">
        <v>8</v>
      </c>
      <c r="G174" t="e">
        <f>+VLOOKUP(A174,'2022'!$A$3:$AB$181,21,0)</f>
        <v>#N/A</v>
      </c>
      <c r="H174" t="e">
        <f t="shared" si="5"/>
        <v>#N/A</v>
      </c>
      <c r="I174" t="s">
        <v>7429</v>
      </c>
      <c r="J174" t="s">
        <v>7204</v>
      </c>
      <c r="K174" t="s">
        <v>7205</v>
      </c>
      <c r="L174" t="s">
        <v>7206</v>
      </c>
      <c r="M174" t="s">
        <v>7683</v>
      </c>
      <c r="N174" t="s">
        <v>7208</v>
      </c>
      <c r="O174" t="s">
        <v>7431</v>
      </c>
      <c r="P174" t="s">
        <v>2234</v>
      </c>
      <c r="Q174" t="s">
        <v>7523</v>
      </c>
      <c r="R174" t="s">
        <v>7684</v>
      </c>
      <c r="S174" t="s">
        <v>7212</v>
      </c>
      <c r="T174" s="47" t="s">
        <v>7232</v>
      </c>
      <c r="U174" t="s">
        <v>7214</v>
      </c>
    </row>
    <row r="175" spans="1:21">
      <c r="A175">
        <v>177</v>
      </c>
      <c r="B175">
        <v>22400000</v>
      </c>
      <c r="C175">
        <v>2800000</v>
      </c>
      <c r="D175" t="e">
        <f>+VLOOKUP(A175,'2022'!$A$3:$AI$181,29,0)</f>
        <v>#N/A</v>
      </c>
      <c r="E175" t="e">
        <f t="shared" si="4"/>
        <v>#N/A</v>
      </c>
      <c r="F175">
        <v>8</v>
      </c>
      <c r="G175" t="e">
        <f>+VLOOKUP(A175,'2022'!$A$3:$AB$181,21,0)</f>
        <v>#N/A</v>
      </c>
      <c r="H175" t="e">
        <f t="shared" si="5"/>
        <v>#N/A</v>
      </c>
      <c r="I175" t="s">
        <v>7429</v>
      </c>
      <c r="J175" t="s">
        <v>7204</v>
      </c>
      <c r="K175" t="s">
        <v>7205</v>
      </c>
      <c r="L175" t="s">
        <v>7206</v>
      </c>
      <c r="M175" t="s">
        <v>7685</v>
      </c>
      <c r="N175" t="s">
        <v>7208</v>
      </c>
      <c r="O175" t="s">
        <v>7431</v>
      </c>
      <c r="P175" t="s">
        <v>2234</v>
      </c>
      <c r="Q175" t="s">
        <v>7523</v>
      </c>
      <c r="R175" t="s">
        <v>7686</v>
      </c>
      <c r="S175" t="s">
        <v>7212</v>
      </c>
      <c r="T175" s="47" t="s">
        <v>7232</v>
      </c>
      <c r="U175" t="s">
        <v>7218</v>
      </c>
    </row>
    <row r="176" spans="1:21">
      <c r="A176">
        <v>178</v>
      </c>
      <c r="B176">
        <v>285600000</v>
      </c>
      <c r="C176">
        <v>23800000</v>
      </c>
      <c r="D176" t="e">
        <f>+VLOOKUP(A176,'2022'!$A$3:$AI$181,29,0)</f>
        <v>#N/A</v>
      </c>
      <c r="E176" t="e">
        <f t="shared" si="4"/>
        <v>#N/A</v>
      </c>
      <c r="F176">
        <v>12</v>
      </c>
      <c r="G176" t="e">
        <f>+VLOOKUP(A176,'2022'!$A$3:$AB$181,21,0)</f>
        <v>#N/A</v>
      </c>
      <c r="H176" t="e">
        <f t="shared" si="5"/>
        <v>#N/A</v>
      </c>
      <c r="I176" t="s">
        <v>7687</v>
      </c>
      <c r="J176" t="s">
        <v>7688</v>
      </c>
      <c r="K176" t="s">
        <v>7689</v>
      </c>
      <c r="L176" t="s">
        <v>7206</v>
      </c>
      <c r="M176" t="s">
        <v>7690</v>
      </c>
      <c r="N176" t="s">
        <v>7208</v>
      </c>
      <c r="O176" t="s">
        <v>7691</v>
      </c>
      <c r="P176" t="s">
        <v>7692</v>
      </c>
      <c r="Q176" t="s">
        <v>7693</v>
      </c>
      <c r="R176" t="s">
        <v>7694</v>
      </c>
      <c r="S176" t="s">
        <v>7695</v>
      </c>
      <c r="T176" s="47" t="s">
        <v>7208</v>
      </c>
      <c r="U176" t="s">
        <v>7208</v>
      </c>
    </row>
    <row r="177" spans="1:21">
      <c r="A177">
        <v>179</v>
      </c>
      <c r="B177">
        <v>92340374</v>
      </c>
      <c r="C177">
        <v>13191482</v>
      </c>
      <c r="D177" t="e">
        <f>+VLOOKUP(A177,'2022'!$A$3:$AI$181,29,0)</f>
        <v>#N/A</v>
      </c>
      <c r="E177" t="e">
        <f t="shared" si="4"/>
        <v>#N/A</v>
      </c>
      <c r="F177">
        <v>7</v>
      </c>
      <c r="G177" t="e">
        <f>+VLOOKUP(A177,'2022'!$A$3:$AB$181,21,0)</f>
        <v>#N/A</v>
      </c>
      <c r="H177" t="e">
        <f t="shared" si="5"/>
        <v>#N/A</v>
      </c>
      <c r="I177" t="s">
        <v>1873</v>
      </c>
      <c r="J177" t="s">
        <v>7688</v>
      </c>
      <c r="K177" t="s">
        <v>7689</v>
      </c>
      <c r="L177" t="s">
        <v>7206</v>
      </c>
      <c r="M177" t="s">
        <v>7696</v>
      </c>
      <c r="N177" t="s">
        <v>7697</v>
      </c>
      <c r="O177" t="s">
        <v>7698</v>
      </c>
      <c r="P177" t="s">
        <v>7699</v>
      </c>
      <c r="Q177" t="s">
        <v>7700</v>
      </c>
      <c r="R177" t="s">
        <v>7701</v>
      </c>
      <c r="S177" t="s">
        <v>7702</v>
      </c>
      <c r="T177" s="47" t="s">
        <v>7208</v>
      </c>
      <c r="U177" t="s">
        <v>7208</v>
      </c>
    </row>
  </sheetData>
  <autoFilter ref="A1:U177" xr:uid="{00000000-0009-0000-0000-00000300000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L14" sqref="L14"/>
    </sheetView>
  </sheetViews>
  <sheetFormatPr defaultColWidth="11.425781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Alcaldía Local de Teusaquillo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Edwin Moreno Serrano</dc:creator>
  <cp:keywords/>
  <dc:description/>
  <cp:lastModifiedBy>Diana Patricia Ballen</cp:lastModifiedBy>
  <cp:revision/>
  <dcterms:created xsi:type="dcterms:W3CDTF">2022-01-20T15:00:47Z</dcterms:created>
  <dcterms:modified xsi:type="dcterms:W3CDTF">2022-11-17T19:28:57Z</dcterms:modified>
  <cp:category/>
  <cp:contentStatus/>
</cp:coreProperties>
</file>