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1895" tabRatio="847"/>
  </bookViews>
  <sheets>
    <sheet name="PLAN GESTION POR PROCESO" sheetId="1" r:id="rId1"/>
    <sheet name="Hoja2" sheetId="2" state="hidden" r:id="rId2"/>
    <sheet name="Hoja4" sheetId="5" state="hidden" r:id="rId3"/>
  </sheets>
  <externalReferences>
    <externalReference r:id="rId4"/>
  </externalReferences>
  <definedNames>
    <definedName name="_xlnm._FilterDatabase" localSheetId="0" hidden="1">'PLAN GESTION POR PROCESO'!$A$12:$BB$72</definedName>
    <definedName name="_xlnm.Print_Area" localSheetId="0">'PLAN GESTION POR PROCESO'!$A$1:$BB$78</definedName>
    <definedName name="BIEN">#REF!</definedName>
    <definedName name="CANTIDAD">#REF!</definedName>
    <definedName name="CODIGO">Hoja2!$B$100:$B$107</definedName>
    <definedName name="CONTRALORIA">Hoja2!$G$7:$G$8</definedName>
    <definedName name="DEPENDENCIA">Hoja2!$B$118:$B$137</definedName>
    <definedName name="FUENTE">Hoja2!$B$2:$B$3</definedName>
    <definedName name="INDICADOR">Hoja2!$F$2:$F$4</definedName>
    <definedName name="LIDERPROCESO">Hoja2!$C$118:$C$137</definedName>
    <definedName name="MEDICION">Hoja2!$E$2:$E$3</definedName>
    <definedName name="MEDICIONFINAL">Hoja2!$E$7:$E$10</definedName>
    <definedName name="META">Hoja2!$C$12:$C$45</definedName>
    <definedName name="META02">[1]Hoja2!$C$6:$C$9</definedName>
    <definedName name="META2">Hoja2!$C$2:$C$5</definedName>
    <definedName name="OBJETIVOS">Hoja2!$A$12:$A$21</definedName>
    <definedName name="PMRFINAL">Hoja2!$H$12:$H$15</definedName>
    <definedName name="PRODUCTO">Hoja2!$D$12:$D$47</definedName>
    <definedName name="PROGRAMACION">Hoja2!$D$2:$D$5</definedName>
    <definedName name="proyectos">Hoja2!$C$100:$C$107</definedName>
    <definedName name="RUBROS">Hoja2!$A$2:$A$7</definedName>
    <definedName name="SHARED_FORMULA_10_26_10_26_0">IF(ISERROR(#REF!/#REF!),"",(#REF!/#REF!))</definedName>
    <definedName name="SHARED_FORMULA_12_26_12_26_0">#REF!</definedName>
    <definedName name="SHARED_FORMULA_13_26_13_26_0">IF(ISERROR(#REF!/#REF!),"",(#REF!/#REF!))</definedName>
    <definedName name="SHARED_FORMULA_15_26_15_26_0">#REF!</definedName>
    <definedName name="SHARED_FORMULA_16_26_16_26_0">IF(ISERROR(#REF!/#REF!),"",(#REF!/#REF!))</definedName>
    <definedName name="SHARED_FORMULA_18_26_18_26_0">#REF!</definedName>
    <definedName name="SHARED_FORMULA_19_26_19_26_0">IF(ISERROR(#REF!/#REF!),"",(#REF!/#REF!))</definedName>
    <definedName name="SHARED_FORMULA_20_17_20_17_0">SUM(#REF!,#REF!,#REF!,#REF!)</definedName>
    <definedName name="SHARED_FORMULA_20_21_20_21_0">SUM(#REF!,#REF!,#REF!,#REF!)</definedName>
    <definedName name="SHARED_FORMULA_20_29_20_29_0">SUM(#REF!,#REF!,#REF!,#REF!)</definedName>
    <definedName name="SHARED_FORMULA_20_54_20_54_0">SUM(#REF!,#REF!,#REF!,#REF!)</definedName>
    <definedName name="SHARED_FORMULA_20_58_20_58_0">SUM(#REF!,#REF!,#REF!,#REF!)</definedName>
    <definedName name="SHARED_FORMULA_21_29_21_29_0">SUM(#REF!,#REF!,#REF!,#REF!)</definedName>
    <definedName name="SHARED_FORMULA_22_26_22_26_0">IF((IF(ISERROR(#REF!/#REF!),0,(#REF!/#REF!)))&gt;1,1,(IF(ISERROR(#REF!/#REF!),0,(#REF!/#REF!))))</definedName>
    <definedName name="SHARED_FORMULA_23_26_23_26_0">#REF!*#REF!</definedName>
    <definedName name="SHARED_FORMULA_30_11_30_11_0">#REF!</definedName>
    <definedName name="SHARED_FORMULA_30_29_30_29_0">#REF!</definedName>
    <definedName name="SHARED_FORMULA_34_12_34_12_0">#REF!</definedName>
    <definedName name="SHARED_FORMULA_34_44_34_44_0">#REF!</definedName>
    <definedName name="SHARED_FORMULA_38_11_38_11_0">#REF!</definedName>
    <definedName name="SHARED_FORMULA_38_43_38_43_0">#REF!</definedName>
    <definedName name="SHARED_FORMULA_42_11_42_11_0">#REF!</definedName>
    <definedName name="SHARED_FORMULA_42_43_42_43_0">#REF!</definedName>
    <definedName name="SHARED_FORMULA_9_26_9_26_0">#REF!</definedName>
    <definedName name="SIG">Hoja2!$C$2:$C$9</definedName>
  </definedNames>
  <calcPr calcId="125725"/>
</workbook>
</file>

<file path=xl/calcChain.xml><?xml version="1.0" encoding="utf-8"?>
<calcChain xmlns="http://schemas.openxmlformats.org/spreadsheetml/2006/main">
  <c r="Z60" i="1"/>
  <c r="AA60"/>
  <c r="AC60" s="1"/>
  <c r="AF60"/>
  <c r="AG60"/>
  <c r="AI60"/>
  <c r="AL60"/>
  <c r="AM60"/>
  <c r="AO60"/>
  <c r="AR60"/>
  <c r="AS60"/>
  <c r="AU60" s="1"/>
  <c r="AX60"/>
  <c r="AY60"/>
  <c r="AZ60"/>
  <c r="Z61"/>
  <c r="AA61"/>
  <c r="AC61"/>
  <c r="AF61"/>
  <c r="AG61"/>
  <c r="AI61"/>
  <c r="AL61"/>
  <c r="AM61"/>
  <c r="AO61"/>
  <c r="AR61"/>
  <c r="AS61"/>
  <c r="AU61" s="1"/>
  <c r="AX61"/>
  <c r="AY61"/>
  <c r="AZ61"/>
  <c r="AZ57"/>
  <c r="AY57"/>
  <c r="AS57"/>
  <c r="AU57"/>
  <c r="AM57"/>
  <c r="AO57" s="1"/>
  <c r="AG57"/>
  <c r="AI57" s="1"/>
  <c r="AA57"/>
  <c r="AC57" s="1"/>
  <c r="Z53"/>
  <c r="AA53"/>
  <c r="AC53" s="1"/>
  <c r="AF53"/>
  <c r="AG53"/>
  <c r="AI53" s="1"/>
  <c r="AL53"/>
  <c r="AM53"/>
  <c r="AO53" s="1"/>
  <c r="AR53"/>
  <c r="AS53"/>
  <c r="AU53" s="1"/>
  <c r="AX53"/>
  <c r="AY53"/>
  <c r="AZ53"/>
  <c r="Z54"/>
  <c r="AA54"/>
  <c r="AC54"/>
  <c r="AF54"/>
  <c r="AG54"/>
  <c r="AI54"/>
  <c r="AL54"/>
  <c r="AM54"/>
  <c r="AO54"/>
  <c r="AR54"/>
  <c r="AS54"/>
  <c r="AU54" s="1"/>
  <c r="AX54"/>
  <c r="AY54"/>
  <c r="AZ54"/>
  <c r="Z55"/>
  <c r="AA55"/>
  <c r="AC55" s="1"/>
  <c r="AF55"/>
  <c r="AG55"/>
  <c r="AI55" s="1"/>
  <c r="AL55"/>
  <c r="AM55"/>
  <c r="AO55" s="1"/>
  <c r="AR55"/>
  <c r="AS55"/>
  <c r="AU55"/>
  <c r="AX55"/>
  <c r="AY55"/>
  <c r="AZ55"/>
  <c r="AX57"/>
  <c r="AR57"/>
  <c r="AL57"/>
  <c r="AF57"/>
  <c r="Z57"/>
  <c r="Z47"/>
  <c r="AA47"/>
  <c r="AC47"/>
  <c r="AF47"/>
  <c r="AG47"/>
  <c r="AI47"/>
  <c r="AL47"/>
  <c r="AM47"/>
  <c r="AO47" s="1"/>
  <c r="AR47"/>
  <c r="AS47"/>
  <c r="AU47" s="1"/>
  <c r="AX47"/>
  <c r="AY47"/>
  <c r="AZ47"/>
  <c r="E72"/>
  <c r="Z52"/>
  <c r="AA52"/>
  <c r="AC52"/>
  <c r="AF52"/>
  <c r="AG52"/>
  <c r="AI52" s="1"/>
  <c r="AL52"/>
  <c r="AM52"/>
  <c r="AO52" s="1"/>
  <c r="AR52"/>
  <c r="AS52"/>
  <c r="AU52" s="1"/>
  <c r="AX52"/>
  <c r="AY52"/>
  <c r="AZ52"/>
  <c r="Z18"/>
  <c r="AA18"/>
  <c r="AC18" s="1"/>
  <c r="AF18"/>
  <c r="AG18"/>
  <c r="AI18" s="1"/>
  <c r="AL18"/>
  <c r="AM18"/>
  <c r="AO18"/>
  <c r="AR18"/>
  <c r="AS18"/>
  <c r="AU18"/>
  <c r="AX18"/>
  <c r="AY18"/>
  <c r="AZ18"/>
  <c r="Z19"/>
  <c r="AA19"/>
  <c r="AC19" s="1"/>
  <c r="AF19"/>
  <c r="AG19"/>
  <c r="AI19"/>
  <c r="AL19"/>
  <c r="AM19"/>
  <c r="AO19"/>
  <c r="AR19"/>
  <c r="AS19"/>
  <c r="AU19" s="1"/>
  <c r="AX19"/>
  <c r="AY19"/>
  <c r="AZ19"/>
  <c r="Z21"/>
  <c r="AA21"/>
  <c r="AC21" s="1"/>
  <c r="AF21"/>
  <c r="AG21"/>
  <c r="AI21" s="1"/>
  <c r="AL21"/>
  <c r="AM21"/>
  <c r="AO21" s="1"/>
  <c r="AR21"/>
  <c r="AS21"/>
  <c r="AU21" s="1"/>
  <c r="AX21"/>
  <c r="AY21"/>
  <c r="AZ21"/>
  <c r="Z22"/>
  <c r="AA22"/>
  <c r="AC22" s="1"/>
  <c r="AF22"/>
  <c r="AG22"/>
  <c r="AI22" s="1"/>
  <c r="AL22"/>
  <c r="AM22"/>
  <c r="AO22" s="1"/>
  <c r="AR22"/>
  <c r="AS22"/>
  <c r="AU22" s="1"/>
  <c r="AX22"/>
  <c r="AY22"/>
  <c r="AZ22"/>
  <c r="Z24"/>
  <c r="AA24"/>
  <c r="AC24" s="1"/>
  <c r="AF24"/>
  <c r="AG24"/>
  <c r="AI24" s="1"/>
  <c r="AL24"/>
  <c r="AM24"/>
  <c r="AO24"/>
  <c r="AR24"/>
  <c r="AS24"/>
  <c r="AU24" s="1"/>
  <c r="AX24"/>
  <c r="AY24"/>
  <c r="AZ24"/>
  <c r="Z25"/>
  <c r="AA25"/>
  <c r="AC25" s="1"/>
  <c r="AF25"/>
  <c r="AG25"/>
  <c r="AI25"/>
  <c r="AL25"/>
  <c r="AM25"/>
  <c r="AO25" s="1"/>
  <c r="AR25"/>
  <c r="AS25"/>
  <c r="AU25" s="1"/>
  <c r="AX25"/>
  <c r="AY25"/>
  <c r="AZ25"/>
  <c r="Z26"/>
  <c r="AA26"/>
  <c r="AC26"/>
  <c r="AF26"/>
  <c r="AG26"/>
  <c r="AI26"/>
  <c r="AL26"/>
  <c r="AM26"/>
  <c r="AO26" s="1"/>
  <c r="AR26"/>
  <c r="AS26"/>
  <c r="AU26" s="1"/>
  <c r="AX26"/>
  <c r="AY26"/>
  <c r="AZ26"/>
  <c r="Z28"/>
  <c r="AA28"/>
  <c r="AC28"/>
  <c r="AF28"/>
  <c r="AG28"/>
  <c r="AI28" s="1"/>
  <c r="AL28"/>
  <c r="AM28"/>
  <c r="AO28" s="1"/>
  <c r="AR28"/>
  <c r="AS28"/>
  <c r="AU28"/>
  <c r="AX28"/>
  <c r="AY28"/>
  <c r="AZ28"/>
  <c r="Z29"/>
  <c r="AA29"/>
  <c r="AC29" s="1"/>
  <c r="AF29"/>
  <c r="AG29"/>
  <c r="AI29" s="1"/>
  <c r="AL29"/>
  <c r="AM29"/>
  <c r="AO29"/>
  <c r="AR29"/>
  <c r="AS29"/>
  <c r="AU29" s="1"/>
  <c r="AX29"/>
  <c r="AY29"/>
  <c r="AZ29"/>
  <c r="Z30"/>
  <c r="AA30"/>
  <c r="AC30" s="1"/>
  <c r="AF30"/>
  <c r="AG30"/>
  <c r="AI30"/>
  <c r="AL30"/>
  <c r="AM30"/>
  <c r="AO30"/>
  <c r="AR30"/>
  <c r="AS30"/>
  <c r="AU30" s="1"/>
  <c r="AX30"/>
  <c r="AY30"/>
  <c r="AZ30"/>
  <c r="Z31"/>
  <c r="AA31"/>
  <c r="AC31"/>
  <c r="AF31"/>
  <c r="AG31"/>
  <c r="AI31"/>
  <c r="AL31"/>
  <c r="AM31"/>
  <c r="AO31" s="1"/>
  <c r="AR31"/>
  <c r="AS31"/>
  <c r="AU31" s="1"/>
  <c r="AX31"/>
  <c r="AY31"/>
  <c r="AZ31"/>
  <c r="Z32"/>
  <c r="AA32"/>
  <c r="AC32"/>
  <c r="AF32"/>
  <c r="AG32"/>
  <c r="AI32" s="1"/>
  <c r="AL32"/>
  <c r="AM32"/>
  <c r="AO32" s="1"/>
  <c r="AR32"/>
  <c r="AS32"/>
  <c r="AU32"/>
  <c r="AX32"/>
  <c r="AY32"/>
  <c r="AZ32"/>
  <c r="Z34"/>
  <c r="AA34"/>
  <c r="AC34" s="1"/>
  <c r="AF34"/>
  <c r="AG34"/>
  <c r="AI34" s="1"/>
  <c r="AL34"/>
  <c r="AM34"/>
  <c r="AO34" s="1"/>
  <c r="AR34"/>
  <c r="AS34"/>
  <c r="AU34"/>
  <c r="AX34"/>
  <c r="AY34"/>
  <c r="AZ34"/>
  <c r="Z35"/>
  <c r="AA35"/>
  <c r="AC35" s="1"/>
  <c r="AF35"/>
  <c r="AG35"/>
  <c r="AI35" s="1"/>
  <c r="AL35"/>
  <c r="AM35"/>
  <c r="AO35" s="1"/>
  <c r="AR35"/>
  <c r="AS35"/>
  <c r="AU35"/>
  <c r="AX35"/>
  <c r="AY35"/>
  <c r="AZ35"/>
  <c r="Z36"/>
  <c r="AA36"/>
  <c r="AC36" s="1"/>
  <c r="AF36"/>
  <c r="AG36"/>
  <c r="AI36" s="1"/>
  <c r="AL36"/>
  <c r="AM36"/>
  <c r="AO36" s="1"/>
  <c r="AR36"/>
  <c r="AS36"/>
  <c r="AU36" s="1"/>
  <c r="AX36"/>
  <c r="AY36"/>
  <c r="AZ36"/>
  <c r="Z37"/>
  <c r="AA37"/>
  <c r="AC37" s="1"/>
  <c r="AF37"/>
  <c r="AG37"/>
  <c r="AI37" s="1"/>
  <c r="AL37"/>
  <c r="AM37"/>
  <c r="AO37" s="1"/>
  <c r="AR37"/>
  <c r="AS37"/>
  <c r="AU37" s="1"/>
  <c r="AX37"/>
  <c r="AY37"/>
  <c r="AZ37"/>
  <c r="Z38"/>
  <c r="AA38"/>
  <c r="AC38"/>
  <c r="AF38"/>
  <c r="AG38"/>
  <c r="AI38" s="1"/>
  <c r="AL38"/>
  <c r="AM38"/>
  <c r="AO38"/>
  <c r="AR38"/>
  <c r="AS38"/>
  <c r="AU38"/>
  <c r="AX38"/>
  <c r="AY38"/>
  <c r="AZ38"/>
  <c r="Z39"/>
  <c r="AA39"/>
  <c r="AC39" s="1"/>
  <c r="AF39"/>
  <c r="AG39"/>
  <c r="AI39" s="1"/>
  <c r="AL39"/>
  <c r="AM39"/>
  <c r="AO39" s="1"/>
  <c r="AR39"/>
  <c r="AS39"/>
  <c r="AU39" s="1"/>
  <c r="AX39"/>
  <c r="AY39"/>
  <c r="AZ39"/>
  <c r="Z40"/>
  <c r="AA40"/>
  <c r="AC40" s="1"/>
  <c r="AF40"/>
  <c r="AG40"/>
  <c r="AI40"/>
  <c r="AL40"/>
  <c r="AM40"/>
  <c r="AO40" s="1"/>
  <c r="AR40"/>
  <c r="AS40"/>
  <c r="AU40" s="1"/>
  <c r="AX40"/>
  <c r="AY40"/>
  <c r="AZ40"/>
  <c r="Z41"/>
  <c r="AA41"/>
  <c r="AC41"/>
  <c r="AF41"/>
  <c r="AG41"/>
  <c r="AI41" s="1"/>
  <c r="AL41"/>
  <c r="AM41"/>
  <c r="AO41" s="1"/>
  <c r="AR41"/>
  <c r="AS41"/>
  <c r="AU41" s="1"/>
  <c r="AX41"/>
  <c r="AY41"/>
  <c r="AZ41"/>
  <c r="Z42"/>
  <c r="AA42"/>
  <c r="AC42" s="1"/>
  <c r="AF42"/>
  <c r="AG42"/>
  <c r="AI42" s="1"/>
  <c r="AL42"/>
  <c r="AM42"/>
  <c r="AO42"/>
  <c r="AR42"/>
  <c r="AS42"/>
  <c r="AU42" s="1"/>
  <c r="AX42"/>
  <c r="AY42"/>
  <c r="AZ42"/>
  <c r="Z43"/>
  <c r="AA43"/>
  <c r="AC43" s="1"/>
  <c r="AF43"/>
  <c r="AG43"/>
  <c r="AI43" s="1"/>
  <c r="AL43"/>
  <c r="AM43"/>
  <c r="AO43" s="1"/>
  <c r="AR43"/>
  <c r="AS43"/>
  <c r="AU43" s="1"/>
  <c r="AX43"/>
  <c r="AY43"/>
  <c r="AZ43"/>
  <c r="Z44"/>
  <c r="AA44"/>
  <c r="AC44"/>
  <c r="AF44"/>
  <c r="AG44"/>
  <c r="AI44" s="1"/>
  <c r="AL44"/>
  <c r="AM44"/>
  <c r="AO44" s="1"/>
  <c r="AR44"/>
  <c r="AS44"/>
  <c r="AU44" s="1"/>
  <c r="AX44"/>
  <c r="AY44"/>
  <c r="AZ44"/>
  <c r="Z46"/>
  <c r="AA46"/>
  <c r="AC46"/>
  <c r="AF46"/>
  <c r="AG46"/>
  <c r="AI46" s="1"/>
  <c r="AL46"/>
  <c r="AM46"/>
  <c r="AO46" s="1"/>
  <c r="AR46"/>
  <c r="AS46"/>
  <c r="AU46" s="1"/>
  <c r="AX46"/>
  <c r="AY46"/>
  <c r="AZ46"/>
  <c r="Z48"/>
  <c r="AA48"/>
  <c r="AC48" s="1"/>
  <c r="AF48"/>
  <c r="AG48"/>
  <c r="AI48" s="1"/>
  <c r="AL48"/>
  <c r="AM48"/>
  <c r="AO48" s="1"/>
  <c r="AR48"/>
  <c r="AS48"/>
  <c r="AU48" s="1"/>
  <c r="AX48"/>
  <c r="AY48"/>
  <c r="AZ48"/>
  <c r="Z49"/>
  <c r="AA49"/>
  <c r="AC49" s="1"/>
  <c r="AF49"/>
  <c r="AG49"/>
  <c r="AI49"/>
  <c r="AL49"/>
  <c r="AM49"/>
  <c r="AO49"/>
  <c r="AR49"/>
  <c r="AS49"/>
  <c r="AU49" s="1"/>
  <c r="AX49"/>
  <c r="AY49"/>
  <c r="AZ49"/>
  <c r="Z50"/>
  <c r="AA50"/>
  <c r="AC50" s="1"/>
  <c r="AF50"/>
  <c r="AG50"/>
  <c r="AI50"/>
  <c r="AL50"/>
  <c r="AM50"/>
  <c r="AO50"/>
  <c r="AR50"/>
  <c r="AS50"/>
  <c r="AU50" s="1"/>
  <c r="AX50"/>
  <c r="AY50"/>
  <c r="AZ50"/>
  <c r="Z51"/>
  <c r="AA51"/>
  <c r="AC51" s="1"/>
  <c r="AF51"/>
  <c r="AG51"/>
  <c r="AI51" s="1"/>
  <c r="AL51"/>
  <c r="AM51"/>
  <c r="AO51" s="1"/>
  <c r="AR51"/>
  <c r="AS51"/>
  <c r="AU51" s="1"/>
  <c r="AX51"/>
  <c r="AY51"/>
  <c r="AZ51"/>
  <c r="Z59"/>
  <c r="AA59"/>
  <c r="AC59"/>
  <c r="AF59"/>
  <c r="AG59"/>
  <c r="AI59" s="1"/>
  <c r="AL59"/>
  <c r="AM59"/>
  <c r="AO59" s="1"/>
  <c r="AR59"/>
  <c r="AS59"/>
  <c r="AU59"/>
  <c r="AX59"/>
  <c r="AY59"/>
  <c r="AZ59"/>
  <c r="Z63"/>
  <c r="AA63"/>
  <c r="AC63" s="1"/>
  <c r="AF63"/>
  <c r="AG63"/>
  <c r="AI63" s="1"/>
  <c r="AL63"/>
  <c r="AM63"/>
  <c r="AO63" s="1"/>
  <c r="AR63"/>
  <c r="AS63"/>
  <c r="AU63"/>
  <c r="AX63"/>
  <c r="AY63"/>
  <c r="AZ63"/>
  <c r="Z65"/>
  <c r="AA65"/>
  <c r="AC65"/>
  <c r="AF65"/>
  <c r="AG65"/>
  <c r="AI65"/>
  <c r="AL65"/>
  <c r="AM65"/>
  <c r="AO65"/>
  <c r="AR65"/>
  <c r="AS65"/>
  <c r="AU65" s="1"/>
  <c r="AX65"/>
  <c r="AY65"/>
  <c r="AZ65"/>
  <c r="Z66"/>
  <c r="AA66"/>
  <c r="AC66" s="1"/>
  <c r="AF66"/>
  <c r="AG66"/>
  <c r="AI66"/>
  <c r="AL66"/>
  <c r="AM66"/>
  <c r="AO66" s="1"/>
  <c r="AR66"/>
  <c r="AS66"/>
  <c r="AU66"/>
  <c r="AX66"/>
  <c r="AY66"/>
  <c r="AZ66"/>
  <c r="Z67"/>
  <c r="AA67"/>
  <c r="AC67"/>
  <c r="AF67"/>
  <c r="AG67"/>
  <c r="AI67" s="1"/>
  <c r="AL67"/>
  <c r="AM67"/>
  <c r="AO67" s="1"/>
  <c r="AR67"/>
  <c r="AS67"/>
  <c r="AU67" s="1"/>
  <c r="AX67"/>
  <c r="AY67"/>
  <c r="AZ67"/>
  <c r="Z68"/>
  <c r="AA68"/>
  <c r="AC68" s="1"/>
  <c r="AF68"/>
  <c r="AG68"/>
  <c r="AI68"/>
  <c r="AL68"/>
  <c r="AM68"/>
  <c r="AO68"/>
  <c r="AR68"/>
  <c r="AS68"/>
  <c r="AU68"/>
  <c r="AX68"/>
  <c r="AY68"/>
  <c r="AZ68"/>
  <c r="Z69"/>
  <c r="AA69"/>
  <c r="AC69" s="1"/>
  <c r="AF69"/>
  <c r="AG69"/>
  <c r="AI69" s="1"/>
  <c r="AL69"/>
  <c r="AM69"/>
  <c r="AO69"/>
  <c r="AR69"/>
  <c r="AS69"/>
  <c r="AU69" s="1"/>
  <c r="AX69"/>
  <c r="AY69"/>
  <c r="AZ69"/>
  <c r="Z70"/>
  <c r="AA70"/>
  <c r="AC70"/>
  <c r="AF70"/>
  <c r="AG70"/>
  <c r="AI70" s="1"/>
  <c r="AL70"/>
  <c r="AM70"/>
  <c r="AO70"/>
  <c r="AR70"/>
  <c r="AS70"/>
  <c r="AU70" s="1"/>
  <c r="AX70"/>
  <c r="AY70"/>
  <c r="AZ70"/>
  <c r="Z71"/>
  <c r="AA71"/>
  <c r="AC71"/>
  <c r="AF71"/>
  <c r="AG71"/>
  <c r="AI71" s="1"/>
  <c r="AL71"/>
  <c r="AM71"/>
  <c r="AO71"/>
  <c r="AR71"/>
  <c r="AS71"/>
  <c r="AU71"/>
  <c r="AX71"/>
  <c r="AY71"/>
  <c r="AZ71"/>
  <c r="A1"/>
  <c r="AM17"/>
  <c r="AO17" s="1"/>
  <c r="AO72" s="1"/>
  <c r="AZ17"/>
  <c r="AY17"/>
  <c r="AX17"/>
  <c r="AS17"/>
  <c r="AU17" s="1"/>
  <c r="AU72" s="1"/>
  <c r="AG17"/>
  <c r="AI17" s="1"/>
  <c r="AI72" s="1"/>
  <c r="AF17"/>
  <c r="Z17"/>
  <c r="AR17"/>
  <c r="AL17"/>
  <c r="AA17"/>
  <c r="AC17" s="1"/>
  <c r="AC72" s="1"/>
  <c r="AZ72" l="1"/>
</calcChain>
</file>

<file path=xl/comments1.xml><?xml version="1.0" encoding="utf-8"?>
<comments xmlns="http://schemas.openxmlformats.org/spreadsheetml/2006/main">
  <authors>
    <author>juan.jimenez</author>
  </authors>
  <commentList>
    <comment ref="Z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Relacionar los resultados de medicion de cada uno de los indicadores según la programacion y la ejecucion</t>
        </r>
      </text>
    </comment>
    <comment ref="AD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En este apartado se debe realizar un breve analisis de los resultados obtenidos durante el trimestre</t>
        </r>
      </text>
    </comment>
    <comment ref="AE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Documentar y establecer los medios de verificacion de los resultados obtenidos</t>
        </r>
      </text>
    </comment>
    <comment ref="AF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Relacionar los resultados de medicion de cada uno de los indicadores según la programacion y la ejecucion</t>
        </r>
      </text>
    </comment>
    <comment ref="AJ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En este apartado se debe realizar un breve analisis de los resultados obtenidos durante el trimestre</t>
        </r>
      </text>
    </comment>
    <comment ref="AK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Documentar y establecer los medios de verificacion de los resultados obtenidos</t>
        </r>
      </text>
    </comment>
    <comment ref="AL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Este apartado se debe realizar un breve analisis de los resultados obtenidos durante el</t>
        </r>
      </text>
    </comment>
    <comment ref="AO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Documentar y establecer los medios de verificacion de los resultados obtenidos</t>
        </r>
      </text>
    </comment>
    <comment ref="AP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En este apartado se debe realizar un breve analisis de los resultados obtenidos durante el trimestre</t>
        </r>
      </text>
    </comment>
    <comment ref="AR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Este apartado se debe realizar un breve analisis de los resultados obtenidos durante el</t>
        </r>
      </text>
    </comment>
    <comment ref="AU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Documentar y establecer los medios de verificacion de los resultados obtenidos</t>
        </r>
      </text>
    </comment>
    <comment ref="AV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En este apartado se debe realizar un breve analisis de los resultados obtenidos durante el trimestre</t>
        </r>
      </text>
    </comment>
    <comment ref="AX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Relacionar en este apartado los resultados finales de cada meta durante toda la vigencia </t>
        </r>
      </text>
    </comment>
    <comment ref="BA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resultado de la medicion llevada a cabo durante la vigencia</t>
        </r>
      </text>
    </comment>
    <comment ref="BB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Realizar un analisis del resultado final obtenido durante la ejecucion del plan de gestion</t>
        </r>
      </text>
    </comment>
    <comment ref="B15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Seleccionar el objetivo estrategico asociado al proceso</t>
        </r>
      </text>
    </comment>
    <comment ref="J15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tipo programacion:
- Suma
-Constante
-Creciente
-Decreciente</t>
        </r>
      </text>
    </comment>
    <comment ref="Q15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tipo de indicador para la medicion:
- Eficacia
-Efectividad
-Eficiencia</t>
        </r>
      </text>
    </comment>
    <comment ref="S15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la o las dependencias responsables del proceso</t>
        </r>
      </text>
    </comment>
    <comment ref="T15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Dejar este apartado para el diligenciamiento en la DPSI</t>
        </r>
      </text>
    </comment>
    <comment ref="U15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Asociar la fuente de financiacion
-Recursos Inversion
-Recursos Funcionamiento</t>
        </r>
      </text>
    </comment>
    <comment ref="Y15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Cuantificar el valor total (en millones de pesos) de cada meta</t>
        </r>
      </text>
    </comment>
    <comment ref="W16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Al insertar el codigo del proyecto automaticamente se despliega el nombre del proyecto</t>
        </r>
      </text>
    </comment>
    <comment ref="D17" author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Ejecutar entre 90% y 100%
la meta minima es 90%</t>
        </r>
      </text>
    </comment>
    <comment ref="D19" authorId="0">
      <text>
        <r>
          <rPr>
            <b/>
            <sz val="10"/>
            <color indexed="81"/>
            <rFont val="Tahoma"/>
            <family val="2"/>
          </rPr>
          <t>La meta debe que e programe debe estar entre el rando de 
Minimo 10%
Maximo 100%</t>
        </r>
      </text>
    </comment>
    <comment ref="D22" authorId="0">
      <text>
        <r>
          <rPr>
            <b/>
            <sz val="18"/>
            <color indexed="81"/>
            <rFont val="Tahoma"/>
            <family val="2"/>
          </rPr>
          <t xml:space="preserve">Levantar Linea Base </t>
        </r>
      </text>
    </comment>
    <comment ref="C28" authorId="0">
      <text>
        <r>
          <rPr>
            <sz val="8"/>
            <color indexed="81"/>
            <rFont val="Tahoma"/>
            <family val="2"/>
          </rPr>
          <t xml:space="preserve">ESTABLECER METAS DEL PLAN DE DESARROLLO LOCAL,  QUE ESTEN RELACIONADAS CON 
</t>
        </r>
      </text>
    </comment>
    <comment ref="E33" authorId="0">
      <text>
        <r>
          <rPr>
            <b/>
            <sz val="22"/>
            <color indexed="81"/>
            <rFont val="Tahoma"/>
            <family val="2"/>
          </rPr>
          <t>DEBE SUMAR UN 10%</t>
        </r>
      </text>
    </comment>
    <comment ref="D34" authorId="0">
      <text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b/>
            <sz val="20"/>
            <color indexed="81"/>
            <rFont val="Tahoma"/>
            <family val="2"/>
          </rPr>
          <t>La propuesta de la Subsecretaría de Gestion Local es como mìnimo estas magnitudes, a partir de ahí cada Alcaldìa Local programa la cantidad que pueda desarrollar. No se reciben programaciones inferiores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b/>
            <sz val="20"/>
            <color indexed="81"/>
            <rFont val="Tahoma"/>
            <family val="2"/>
          </rPr>
          <t>Cuando formulen la meta, retiren la palabra "mìnimo"</t>
        </r>
      </text>
    </comment>
    <comment ref="D39" authorId="0">
      <text>
        <r>
          <rPr>
            <b/>
            <sz val="10"/>
            <color indexed="81"/>
            <rFont val="Tahoma"/>
            <family val="2"/>
          </rPr>
          <t>La meta debe programarse entre los rangos
Minimo: 55%
Maximo: 100%</t>
        </r>
      </text>
    </comment>
    <comment ref="D59" authorId="0">
      <text>
        <r>
          <rPr>
            <b/>
            <sz val="20"/>
            <color indexed="81"/>
            <rFont val="Tahoma"/>
            <family val="2"/>
          </rPr>
          <t>PARA LA PROGRAMACIÓN DE ESTAS DOS METAS FAVOR TENER EN CUENTA LA INFORMACIÓN SUMINISTRADA POR LA DIRECCIÓN ADMINSITRATIVA SEGÚN RADICADO 20174200086913
y REUNIÓN DEL DIA 8 DE MARZO DE 2017</t>
        </r>
      </text>
    </comment>
    <comment ref="D65" authorId="0">
      <text>
        <r>
          <rPr>
            <b/>
            <sz val="28"/>
            <color indexed="81"/>
            <rFont val="Tahoma"/>
            <family val="2"/>
          </rPr>
          <t>TRANSVERSALES</t>
        </r>
      </text>
    </comment>
    <comment ref="D68" authorId="0">
      <text>
        <r>
          <rPr>
            <b/>
            <sz val="20"/>
            <color indexed="81"/>
            <rFont val="Tahoma"/>
            <family val="2"/>
          </rPr>
          <t>AMARILLO - METAS TRANSVERSALES ASOCIADAS AL MEJORAMIENTO DEL SISTEMA DE GESTIÓN DE LA ENTIDAD</t>
        </r>
      </text>
    </comment>
  </commentList>
</comments>
</file>

<file path=xl/comments2.xml><?xml version="1.0" encoding="utf-8"?>
<comments xmlns="http://schemas.openxmlformats.org/spreadsheetml/2006/main">
  <authors>
    <author>Sandy.Calderon</author>
  </authors>
  <commentList>
    <comment ref="C91" authorId="0">
      <text>
        <r>
          <rPr>
            <b/>
            <sz val="8"/>
            <color indexed="81"/>
            <rFont val="Tahoma"/>
            <family val="2"/>
          </rPr>
          <t>Sandy.Calderon:</t>
        </r>
        <r>
          <rPr>
            <sz val="8"/>
            <color indexed="81"/>
            <rFont val="Tahoma"/>
            <family val="2"/>
          </rPr>
          <t xml:space="preserve">
ambos A.L y SDG</t>
        </r>
      </text>
    </comment>
  </commentList>
</comments>
</file>

<file path=xl/sharedStrings.xml><?xml version="1.0" encoding="utf-8"?>
<sst xmlns="http://schemas.openxmlformats.org/spreadsheetml/2006/main" count="702" uniqueCount="410">
  <si>
    <t xml:space="preserve">EVALUACIÓN I TRIMESTRE </t>
  </si>
  <si>
    <t xml:space="preserve">EVALUACIÓN II TRIMESTRE </t>
  </si>
  <si>
    <t xml:space="preserve">EVALUACIÓN III TRIMESTRE </t>
  </si>
  <si>
    <t xml:space="preserve">EVALUACIÓN IV TRIMESTRE </t>
  </si>
  <si>
    <t>PROGRAMADO EN LA VIGENCIA</t>
  </si>
  <si>
    <t xml:space="preserve">RESULTADO INDICADOR </t>
  </si>
  <si>
    <t>RESULTADO DE LA MEDICION</t>
  </si>
  <si>
    <t>ANÁLISIS DE AVANCE</t>
  </si>
  <si>
    <t>MEDIO DE VERIFICACIÓN</t>
  </si>
  <si>
    <t>NOMBRE DEL INDICADOR</t>
  </si>
  <si>
    <t>FORMULA DEL INDICADOR</t>
  </si>
  <si>
    <t>LINEA BASE</t>
  </si>
  <si>
    <t>UNIDAD DE MEDIDA</t>
  </si>
  <si>
    <t>TIPO DE INDICADOR</t>
  </si>
  <si>
    <t>FUENTE DE INFORMACIÓN</t>
  </si>
  <si>
    <t>RESPONSABLES DE LA ACTIVIDAD</t>
  </si>
  <si>
    <t>PROGRAMADO</t>
  </si>
  <si>
    <t>EJECUTADO</t>
  </si>
  <si>
    <t>N° OE</t>
  </si>
  <si>
    <t>OBJETIVO ESTRATÉGICO</t>
  </si>
  <si>
    <t>INDICADOR</t>
  </si>
  <si>
    <t>VALOR ESTIMADO (En millones de pesos colombianos)</t>
  </si>
  <si>
    <t>x</t>
  </si>
  <si>
    <t xml:space="preserve">ELABORÓ: </t>
  </si>
  <si>
    <t xml:space="preserve">REVISÓ: </t>
  </si>
  <si>
    <t>APROBÓ:</t>
  </si>
  <si>
    <t>Firma:</t>
  </si>
  <si>
    <t>SECRETARIA DISTRITAL DE GOBIERNO</t>
  </si>
  <si>
    <t>FINANCIACIÓN DE LA ACTIVIDAD</t>
  </si>
  <si>
    <t>FUENTE</t>
  </si>
  <si>
    <t>GF / INV</t>
  </si>
  <si>
    <t>RUBRO GASTO FUNCIONAMIENTO</t>
  </si>
  <si>
    <t xml:space="preserve">PROYECTO DE INVERSIÓN </t>
  </si>
  <si>
    <t>CODIGO</t>
  </si>
  <si>
    <t xml:space="preserve">NOMBRE </t>
  </si>
  <si>
    <t>REPORTA CB0404</t>
  </si>
  <si>
    <t>ADQUISICION DE BIENES</t>
  </si>
  <si>
    <t>ADQUISICION DE SERVICIOS</t>
  </si>
  <si>
    <t>SERVICIOS PUBLICOS</t>
  </si>
  <si>
    <t>GASTOS GENERALES</t>
  </si>
  <si>
    <t>SERVICIOS PERSONALES</t>
  </si>
  <si>
    <t>OTROS GASTOS GENERALES</t>
  </si>
  <si>
    <t>RUBROSFUNCIONAMIENTO</t>
  </si>
  <si>
    <t>GASTOS DE FUNCIONAMIENTO</t>
  </si>
  <si>
    <t>GASTOS DE INVERSION</t>
  </si>
  <si>
    <t>SIG</t>
  </si>
  <si>
    <t>TIPO DE PROGRAMACION</t>
  </si>
  <si>
    <t>PROGRAMACION</t>
  </si>
  <si>
    <t>SUMA</t>
  </si>
  <si>
    <t>CONSTANTE</t>
  </si>
  <si>
    <t>CRECIENTE</t>
  </si>
  <si>
    <t>DECRECIENTE</t>
  </si>
  <si>
    <t>MENSUAL</t>
  </si>
  <si>
    <t>TRIMESTRAL</t>
  </si>
  <si>
    <t>EFICIENCIA</t>
  </si>
  <si>
    <t>EFICACIA</t>
  </si>
  <si>
    <t>EFECTIVIDAD</t>
  </si>
  <si>
    <t>NOMBRE PROYECTO</t>
  </si>
  <si>
    <t>IMPLEMETACIÓN DEL SISTEMAS DISTRITAL DE JUSTICIA</t>
  </si>
  <si>
    <t xml:space="preserve">CONSTRUCCIÓN DE UNA BOGOTÁ QUE VIVE LOS DERECHOS HUMANOS </t>
  </si>
  <si>
    <t>PREVENCIÓN Y CONTROL DEL DELITO EN EL DISTRITO CAPITAL</t>
  </si>
  <si>
    <t>FORTALECIMIENTO DE LA CAPACIDAD INSTITUCIONAL DE LAS ALCALDÍAS LOCALES</t>
  </si>
  <si>
    <t>FORTALECIMIENTO DE LA CAPACIDAD INSTITUCIONAL</t>
  </si>
  <si>
    <t>PROMOCIÓN Y VISIBILIZACIÓN DE LOS DERECHOS DE LOS GRUPOS ÉTNICOS EN EL DISTRITO CAPITAL</t>
  </si>
  <si>
    <t>FORTALECIMIENTO DE LAS RELACIONES ESTRATÉGICAS DEL DISTRITO CAPITAL CON ACTORES POLÍTICOS Y SOCIALES</t>
  </si>
  <si>
    <t>IMPLEMENTACIÓN DEL MODELO DE GESTIÓN DE TÉCNOLOGIA DE LA INFORMACIÓN PARA EL FORTALECIMIENTO INSTITUCIONAL</t>
  </si>
  <si>
    <t>PLAN ESTRATEGICO INSTITUCIONAL</t>
  </si>
  <si>
    <t>SEGUIMIENTO PLAN GESTION DEL PROCESO</t>
  </si>
  <si>
    <t>SEMESTRAL</t>
  </si>
  <si>
    <t>ANUAL</t>
  </si>
  <si>
    <t>MEDICIONFINAL</t>
  </si>
  <si>
    <t>CONTRALORIA</t>
  </si>
  <si>
    <t>SI</t>
  </si>
  <si>
    <t>NO</t>
  </si>
  <si>
    <t>ANÁLISIS DE RESULTADO</t>
  </si>
  <si>
    <t>MODELO DE GESTION LOCAL CON ENFOQUE A LA SATISFACCION DE LAS NECESIDADES</t>
  </si>
  <si>
    <t>ATENCION A LAS POBLACIONES VULNERABLES, EL APOYO EN EL RESTABLECIMIENTO Y GARANTIA DE DERECHOS</t>
  </si>
  <si>
    <t>MODELO PARA EL DESARROLLO DE LAS RELACIONES ESTRATEGICAS DEL DISTRITO CAPITAL CON ACTORES POLITICOS Y SOCIALES</t>
  </si>
  <si>
    <t>SISTEMA DISTRITAL DE DERECHOS HUMANOS</t>
  </si>
  <si>
    <t>TIPO DE META</t>
  </si>
  <si>
    <t>META PLAN DE GESTION VIGENCIA</t>
  </si>
  <si>
    <t>I TRI</t>
  </si>
  <si>
    <t>II TRI</t>
  </si>
  <si>
    <t>III TRI</t>
  </si>
  <si>
    <t>IV TRI</t>
  </si>
  <si>
    <t>EVALUACIÓN FINAL PLAN DE GESTION</t>
  </si>
  <si>
    <t>Mantener el 100% de las acciones correctivas asignadas al proceso con relación a planes de mejoramiento interno/externo documentadas y vigentes</t>
  </si>
  <si>
    <t>Línea base del perfil del riesgo</t>
  </si>
  <si>
    <t>(No. De acciones de plan de mejoramiento responsabilidad del proceso documentadas y vigentes/No. De acciones bajo responsabilidad del proceso)*100</t>
  </si>
  <si>
    <t>TOTAL PROGRAMACION VIGENCIA</t>
  </si>
  <si>
    <t xml:space="preserve">Fortalecer la capacidad institucional y para el ejercicio de la función  policiva por parte de las Autoridades locales a cargo de la SDG. </t>
  </si>
  <si>
    <t>Implementar en la Alcaldía Local el 100% de los lineamientos de gestión de las TIC impartidos por la DTI del Nivel Central</t>
  </si>
  <si>
    <t xml:space="preserve">FAVOR RELACIONAR LOS CODIGOS Y NOMBRES DE LOS PROYECTOS DE INVERSIÓN DE SU ALCALDIA </t>
  </si>
  <si>
    <t>VIGENCIA DE LA PLANEACIÓN</t>
  </si>
  <si>
    <t>DEPENDENCIA</t>
  </si>
  <si>
    <t>OBJETIVO PROCESO</t>
  </si>
  <si>
    <t>ALCANCE PROCESO</t>
  </si>
  <si>
    <t>LIDER DEL PROCESO</t>
  </si>
  <si>
    <t>ALCALDIA LOCAL DE USAQUEN</t>
  </si>
  <si>
    <t>ALCALDIA LOCAL DE CHAPINERO</t>
  </si>
  <si>
    <t>ALCALDIA LOCAL DE SANTAFE</t>
  </si>
  <si>
    <t>ALCALDIA LOCAL DE SAN CRISTOBAL</t>
  </si>
  <si>
    <t>ALCALDIA LOCAL DE USME</t>
  </si>
  <si>
    <t>ALCALDIA LOCAL DE TUNJUELITO</t>
  </si>
  <si>
    <t>ALCALDIA LOCAL DE BOSA</t>
  </si>
  <si>
    <t>ALCALDIA LOCAL DE KENNEDY</t>
  </si>
  <si>
    <t>ALCALDIA LOCAL DE FONTIBON</t>
  </si>
  <si>
    <t>ALCALDIA LOCAL DE ENGATIVA</t>
  </si>
  <si>
    <t>ALCALDIA LOCAL DE SUBA</t>
  </si>
  <si>
    <t>ALCALDIA LOCAL DE BARRIOS UNIDOS</t>
  </si>
  <si>
    <t>ALCALDIA LOCAL DE TEUSAQUILLO</t>
  </si>
  <si>
    <t>ALCALDIA LOCAL DE LOS MARTIRES</t>
  </si>
  <si>
    <t>ALCALDIA LOCAL DE ANTONIO NARIÑO</t>
  </si>
  <si>
    <t xml:space="preserve">ALCALDIA LOCAL DE PUENTE ARANDA </t>
  </si>
  <si>
    <t>ALCALDIA LOCAL DE LA CANDELARIA</t>
  </si>
  <si>
    <t>ALCALDIA LOCAL DE RAFAEL URIBE URIBE</t>
  </si>
  <si>
    <t>ALCALDIA LOCAL DE CIUDAD BOLIVAR</t>
  </si>
  <si>
    <t>ALCALDIA LOCAL DE SUMAPAZ</t>
  </si>
  <si>
    <t>Integrar las herramientas de planeación, gestión y control, con enfoque de innovación, mejoramiento continuo, responsabilidad social, desarrollo integral del talento humano y transparencia</t>
  </si>
  <si>
    <t>Socializar al 80% de los directivos y lideres de proceso de la alcaldia local la estrategia de comunicación en cascada</t>
  </si>
  <si>
    <t>Desplegar el 100% de la estrategia de comunicación en cascada en la alcaldia local</t>
  </si>
  <si>
    <t>Desarrollar dos (2) campañas externas en la localidad con base en las necesidades de comunicación de la SDG para el año 2017</t>
  </si>
  <si>
    <t>Desarrollar dos (2) campañas internas en la alcaldia local con base en las necesidades de comunicación de la SDG para el año 2017</t>
  </si>
  <si>
    <t>(No. De acciones del plan anticorrupción cumplidas en el trimestre/No. De acciones del plan antocorrupción formuladas para el trimestre en la versión vigente del plan anticorrupción)*100</t>
  </si>
  <si>
    <t>Implementar el 35 % del Plan de Intervención Local en DDHH</t>
  </si>
  <si>
    <t>Incrementar y mantener las lineas de acción de Derechos Humanos en el Plan Operativo Anual Local</t>
  </si>
  <si>
    <t>Implementar los mecanismos y las acciones necesarias para responder oportunamente el 100% del ejercicio de control político, los derechos de petición y/o solicitudes de información que realice el Concejo de Bogotá, D.C. y el Congreso de la República.</t>
  </si>
  <si>
    <t>Participar en el 100% de las convoctarias que realice la Dirección de Relaciones Políticas a las sesiones de las Juntas Administradoras Locales destinadas a documentar inquietudes y sugerencias de estas corporaciones de elección local.</t>
  </si>
  <si>
    <t>Realizar una (1) mesa de trabajo entre la Junta Administradora Local, la Alcaldía Local, la Dirección de Relaciones Políticas y funcionarios del nivel Directivo del Distrito Capital, para atender y hacer seguimiento a las solicitudes que presenten estas coorporaciones.</t>
  </si>
  <si>
    <t>RUTINARIA</t>
  </si>
  <si>
    <t>TOTAL PLAN DE GESTIÓN</t>
  </si>
  <si>
    <t>Porcentaje de Cumplimiento Trimestre I</t>
  </si>
  <si>
    <t>Porcentaje de Cumplimiento Trimestre II</t>
  </si>
  <si>
    <t>Porcentaje de Cumplimiento Trimestre III</t>
  </si>
  <si>
    <t>Porcentaje de Cumplimiento Trimestre IV</t>
  </si>
  <si>
    <t>Porcentaje de Cumplimiento PLAN DE GESTIÓN 2017</t>
  </si>
  <si>
    <t>PONDERACION DE LA META</t>
  </si>
  <si>
    <t>Cumplir con el 100% de reportes de riesgos y servicio no conforme del proceso de manera oportuna con destino a la mejora del Sistema de Gestión de la Entidad</t>
  </si>
  <si>
    <t>Asistir al 100% de las mesas de trabajo, comités o instancias de decisión o consulta relacionadas con el Sistema de Gestión de la Entidad</t>
  </si>
  <si>
    <t>RETADORA (MEJORA)</t>
  </si>
  <si>
    <t>GESTIÓN</t>
  </si>
  <si>
    <t>SOTENIBILIDAD DEL SISTEMA DE GESTIÓN</t>
  </si>
  <si>
    <t>(No. de espacios en las que se participó/ No. de espacios convocados relacionados con el Sistema de gestion de la entidad)*100</t>
  </si>
  <si>
    <t>(No. de reportes remitidos oportunamente a la OAP/ No. De reportes relacionados con el Sistema de gestion de la entidad)*100</t>
  </si>
  <si>
    <t>Establecer linea base del perfil de riesgo del proceso aplicando metodologia del manual de gestión del riesgo 1D-PGE-M4</t>
  </si>
  <si>
    <t>Cumplir el 100% del Plan de Actualización de la documentación del Sistema de Gestión de la Entidad correspondientes al proceso</t>
  </si>
  <si>
    <t>(No. De Documentos actualizados según el  Plan/No. De Documentos previstos para actualización en el Plan  )*100</t>
  </si>
  <si>
    <t>SOSTENIBILIDAD DEL SISTEMA DE GESTIÓN</t>
  </si>
  <si>
    <t>Consumo de papel 2017</t>
  </si>
  <si>
    <t>N/A</t>
  </si>
  <si>
    <t>Linea Base Perfil del Riesgo</t>
  </si>
  <si>
    <t>Reportes Gestión del Riesgo</t>
  </si>
  <si>
    <t>Acciones correctivas documentadas y vigentes</t>
  </si>
  <si>
    <t>Acciones Correctivas Actualizadas y Documentadas</t>
  </si>
  <si>
    <t>Aplicativo SIG MEJORA</t>
  </si>
  <si>
    <t>Cumplimiento en reportes de riesgos de manera oportuna</t>
  </si>
  <si>
    <t>Reportes de Riesgos y Servicio No Conforme</t>
  </si>
  <si>
    <t>Asistencia a las mesas de trabajo relacionadas con el Sistema de Gestión</t>
  </si>
  <si>
    <t>Asistencia a mesas de trabajo, comites o instancias de desición</t>
  </si>
  <si>
    <t>Actas
Memorandos
Correos</t>
  </si>
  <si>
    <t>Cumplimiento del plan de actualización de los procesos en el marco del Sistema de Gestión</t>
  </si>
  <si>
    <t>Plan de Actualización de la Documentación</t>
  </si>
  <si>
    <t>Cumplimiento oportuno al 100% de las actividades consignadas en el plan anticorrupción 2017 o asignadas formalmente en virtud  de su implementaciòn, a desarrollar en el respectivo trimestre según el cronograma establecido en el Plan Publicado.</t>
  </si>
  <si>
    <t>Cumplimiento oportuno Plan Anticorrupción 2017</t>
  </si>
  <si>
    <t>Actividades Cumplidas del Plan Anticorrupción</t>
  </si>
  <si>
    <t>Seguimiento Plan Anticorrupción</t>
  </si>
  <si>
    <t>PROCESO</t>
  </si>
  <si>
    <t xml:space="preserve">GESTIÓN PUBLICA TERRITORIAL LOCAL
</t>
  </si>
  <si>
    <t xml:space="preserve">FOMENTO Y PROTECCIÓN DE DDHH
</t>
  </si>
  <si>
    <t xml:space="preserve">RELACIONES ESTRATEGICAS
</t>
  </si>
  <si>
    <t xml:space="preserve">COMUNICACIONES ESTRATEGICAS
</t>
  </si>
  <si>
    <t xml:space="preserve">IVC
</t>
  </si>
  <si>
    <t xml:space="preserve">GESTIÓN CORPORATIVA LOCAL
</t>
  </si>
  <si>
    <t>TRANSVERSALES</t>
  </si>
  <si>
    <t>TOTAL PROCESO</t>
  </si>
  <si>
    <t>Realizar mínimo12 acciones de control u operativos en materia de urbanismo relacionados con la integridad del espacio público.</t>
  </si>
  <si>
    <t>Realizar mínimo 42 acciones de control u operativos en materia de actividad económica.</t>
  </si>
  <si>
    <t xml:space="preserve">Realizar mínimo 24 acciones de control u operativos en en materia de urbanismo relacionados con la integridad urbanística </t>
  </si>
  <si>
    <t xml:space="preserve">Realizar mínimo 12 acciones de control u operativos en materia de ambiente, mineria y relaciones con los animales </t>
  </si>
  <si>
    <t>Realizar mínimo 2 acciones de control u operativos en materia de convivencia relacionados con artículos pirotécnicos y sustancias peligrosas.</t>
  </si>
  <si>
    <t>Archivar el 10% de los expedientes de actuaciones administrativas de las vigencias 2015 y anteriores, de conformidad con los lineameintos formulados por la Dirección para la Gestión Policiva.</t>
  </si>
  <si>
    <t>Registrar en el aplicativo SI ACTUA o el que haga sus veces, el 100% de las indagaciones preliminares.</t>
  </si>
  <si>
    <t>Registrar en el aplicativo SI ACTUA o el que haga sus veces, el 100% de las actuaciones relacionadas con los comportamientos contrarios a la convivencia.</t>
  </si>
  <si>
    <t>Realizar mínimo un (01) ejercicio de Dialogo Social en el marco del Proceso de Rendición de Cuentas, de conformidad con la metodología establecida</t>
  </si>
  <si>
    <t>Comprometer al 30 de junio del 2017 el 50% del presupuesto de inversión directa disponible a la vigencia para el FDL y el 95% al 29 de diciembre de 2017.</t>
  </si>
  <si>
    <t xml:space="preserve">Girar mínimo el 50% del presupuesto de inversión directa comprometidos en la vigencia 2017
</t>
  </si>
  <si>
    <t xml:space="preserve">Girar el 50% del presupuesto comprometido constituido como Obligaciones por Pagar de la vigencia 2016 y anteriores (Funcionamiento e Inversión).
</t>
  </si>
  <si>
    <t>Adquirir el 80% de los bienes de Características Técnicas Uniformes de Común Utilización a través del portal Colombia Compra Eficiente.</t>
  </si>
  <si>
    <t>Acciones de Control u Operativos realizados en espacio público</t>
  </si>
  <si>
    <t>Acciones de Control u Operativos realizados en materia de actividad económica.</t>
  </si>
  <si>
    <t>Acciones de Control u Operativos realizados en obras y urbanismo</t>
  </si>
  <si>
    <t xml:space="preserve">Acciones de Control u Operativos realizados en Ambiente, Mineria y Relaciones con los animales </t>
  </si>
  <si>
    <t>Acciones de Control u Operativos realizados en Convivencia relacionados con artículos pirotécnicos y sustancias peligrosas</t>
  </si>
  <si>
    <t>Querellas civiles de policia y contravencionales resueltas</t>
  </si>
  <si>
    <t>(No. Querellas civiles de policia y contravencionales resueltas / No. Querellas civiles de policia y contravencionales activas) * 100</t>
  </si>
  <si>
    <t>Ejecución plan de descongestión</t>
  </si>
  <si>
    <t>(No. Actuaciones Administrativas Archivadas / No. Actuaciones Administrativas Activas) * 100</t>
  </si>
  <si>
    <t>Actuaciones administrativas registradas en el aplicativo</t>
  </si>
  <si>
    <t>(No. Indagaciones preliminares registradas / No.  Indagaciones preliminares activas) * 100</t>
  </si>
  <si>
    <t>Actuaciones policivas registradas en el aplicativo</t>
  </si>
  <si>
    <t>(No. actuaciones policivas registradas / No.  actuaciones policivas activas) * 100</t>
  </si>
  <si>
    <t>Actuaciones administrativas impulsadas</t>
  </si>
  <si>
    <t>(No. Actuaciones Administrativas impulsadas / No. Actuaciones Administrativas Activas) * 100</t>
  </si>
  <si>
    <t>Disminución Revocatorias Consejo de Justicia</t>
  </si>
  <si>
    <t xml:space="preserve">(Número de revocatorias del Consejo de Justicia 2017 / Número de expedientes remitidos al Consejo de Justicia 2017) -
(Número de revocatorias del Consejo de Justicia 2016 / Número de expedientes remitidos al Consejo de Justicia 2016) </t>
  </si>
  <si>
    <t>Ejecución presupuestal de inversión directa</t>
  </si>
  <si>
    <t>(Valor Acumulado del presupuesto de inversión directa comprometido /Valor total de presupuesto de inversión directa disponible) * 100</t>
  </si>
  <si>
    <t>Giros realizados</t>
  </si>
  <si>
    <t>(Valor Acumulado de giros de inversión Directa realizados en la vigencia 2017 /Valor total de presupuesto de inversión directa  disponible) *100</t>
  </si>
  <si>
    <t>Ejecución de obligaciones por pagar</t>
  </si>
  <si>
    <t>(Valor Acumulado del Giro de las obligaciones por pagar en funcionamiento e Inversión / Valor del presupuesto comprometido de Obligaciones por Pagar en funcionamiento e inversión) * 100</t>
  </si>
  <si>
    <t>Procesos Contractuales de malla vial y parques con pliegos tipo</t>
  </si>
  <si>
    <t>(No. procesos contractuales de malla vial y parques realizados con pliegos tipo / No.  procesos contractuales de malla vial y parques realizados) * 100</t>
  </si>
  <si>
    <t>Bienes con CTUCU adquiridos a través de Colombia Compra Eficiente</t>
  </si>
  <si>
    <t>(Valor de bienes con CTUCU adquiridos a través de Colombia compra Eficiente / Valor total de bienes con CTUCU adquiridos)*100</t>
  </si>
  <si>
    <t>Ejecución plan de acción del CLG</t>
  </si>
  <si>
    <t>(No. de actividades realizadas del Plan de Acción del CLG / No. actividades del Plan de Acción del CLG programadas)*100</t>
  </si>
  <si>
    <t>Avance del cumplimiento físico logrado en el plan de desarrollo</t>
  </si>
  <si>
    <t>Ejercicios de Dialogo Social en lo Local</t>
  </si>
  <si>
    <t>No. De ejercicios de diálogo social realizados</t>
  </si>
  <si>
    <t xml:space="preserve">Sumatoria de No. Acciones de Control u operativos en espacio público realizados </t>
  </si>
  <si>
    <t xml:space="preserve">Sumatoria de  No. Acciones de Control u Operativos en materia de actividad económica realizados </t>
  </si>
  <si>
    <t xml:space="preserve">Sumatoria de No. Acciones de Control u operativos en obras y urbanismo realizados </t>
  </si>
  <si>
    <t>Sumatoria de No. Acciones de Control u operativos en Ambiente, Mineria y Relaciones con los animales realizados.</t>
  </si>
  <si>
    <t xml:space="preserve">Sumatoria de No. Acciones de Control u opertativos en materia convivencia relacionados con artículos pirotécnicos y sustancias peligrosas realizados </t>
  </si>
  <si>
    <t>% de avance en el cumplimiento físico del plan de desarrollo local según el dato que arroje la matriz MUSI (Ejecución real)</t>
  </si>
  <si>
    <t>Implementaciòn del plan de intervenmciòn local</t>
  </si>
  <si>
    <t>% de implementacion del plan de intervencion local en derechos humanos</t>
  </si>
  <si>
    <t>No. De lineas de accion de derechos humanos en el marco del plan operativo anual local incrementadas</t>
  </si>
  <si>
    <t>Mecanismos de respuesta oportuna</t>
  </si>
  <si>
    <t>No. de mecanismos implementados para responder oportunamente el ejercicio de control político, derechos de petición y solicitudes de información</t>
  </si>
  <si>
    <t>Participación en convocatorias de la dirección de relaciones políticas</t>
  </si>
  <si>
    <t>(No de participaciones documentadas de la Alcaldía Local/No de convocatorias realizadas por la Dirección de Relaciones políticas)*100</t>
  </si>
  <si>
    <t>Mesa de trabajo con la JAL y la DRP en la Alcaldía Local</t>
  </si>
  <si>
    <t>Una mesa de trabajo lleada a cabo según programación de la DRP</t>
  </si>
  <si>
    <t>Socialización de la estrategia de comunicación</t>
  </si>
  <si>
    <t>% de directivos en la Alcaldía Local que recibieron la socialización de la estrategia de comunicación en cascada</t>
  </si>
  <si>
    <t>Despliegue de la estrategia de comunicación</t>
  </si>
  <si>
    <t>% de despliegue de la estrategia de comunicación en cascada en la Alcaldía local</t>
  </si>
  <si>
    <t>Campañas externas de comunicación</t>
  </si>
  <si>
    <t>2 campañas externas de comunicación</t>
  </si>
  <si>
    <t>Campañas internas de comunicación</t>
  </si>
  <si>
    <t>2 campañas internas de comunicación</t>
  </si>
  <si>
    <t>Plan de comunicaciones 2017</t>
  </si>
  <si>
    <t>Un plan de comunicaciones ofrmulado para la vigencia 2017 en la Alcaldía Local</t>
  </si>
  <si>
    <t>Formular y socializar el  Plan de Comunicaciones de la Alcaldia Local para la Vigencia 2017</t>
  </si>
  <si>
    <t>Lineamientos de Gestión de la TIC implementados en la alcaldia local</t>
  </si>
  <si>
    <t>GESTIÓN DEL PATRIMONIO DOCUMENTAL</t>
  </si>
  <si>
    <t>Cumplir en la Alcaldia Local con el 100% de las actividades dispuestas en el plan de acción de adopción de las NIC-SP según Resolución 693-2016 de la Contaduría General de la Nación</t>
  </si>
  <si>
    <t>Porcentaje de cumplimiento de las actividades dispuestas en el plan de acción NIC-SP</t>
  </si>
  <si>
    <t>(Porcentaje de cumplimiento de plan de acción de las NIC-SP 2017/Porcentaje de cumplimiento de plan de acción de las NIC-SP 2017 programado para la vigencia)*100</t>
  </si>
  <si>
    <t>Lineas de acción de DDHH incrementadas</t>
  </si>
  <si>
    <t>(Número de procesos de contratación de recursos de los FDL enviados a revisión, asesoría y con solicitud de asistencia técnica (procesos nuevos y modificaciones contractuales) / Número de procesos de contratación que cumplen con los criterios de la Directiva 12 de 2016) x 100</t>
  </si>
  <si>
    <t>Dar cumplimiento al plan de modernización de las alcaldias locales (según lineamientos establecidos por la Dirección Administrativa)</t>
  </si>
  <si>
    <t>SERVICIO A LA CIUDADANIA</t>
  </si>
  <si>
    <t>Implementar un punto de aplicación de la Encuesta de Percepción del Servicio, como cumplimiento a los lineamientos contenidos en la Circular 014 de 2016.</t>
  </si>
  <si>
    <t xml:space="preserve">Número de puntos de aplicación de la Encuesta de Percepción del Servicio implementados.
</t>
  </si>
  <si>
    <t>Puntos de aplicación de la encuesta de percepción del servicio, implamentados</t>
  </si>
  <si>
    <t>(No. De acciones del plan de modernización de  Alcaldías Locales ejecutadas y documentadas / No. De acciones del plan de modernización de  Alcaldías Locales formuladas por la SDG)*100</t>
  </si>
  <si>
    <t>Cumplimiento al plan de modernización</t>
  </si>
  <si>
    <t>(No. De lineamientos de la DTI implementados en la Alcaldía Local en la vigencia 2017/No. De lineamientos de la DTI impartidos por la DTI en 2017)*100</t>
  </si>
  <si>
    <t>Porcentaje de aplicación de los lineamientos establecidos en la Directiva 12 de 2016</t>
  </si>
  <si>
    <t>ALCALDE/SA LOCAL DE USAQUEN</t>
  </si>
  <si>
    <t>ALCALDE/SA LOCAL DE CHAPINERO</t>
  </si>
  <si>
    <t>ALCALDE/SA LOCAL DE SANTAFE</t>
  </si>
  <si>
    <t>ALCALDE/SA LOCAL DE SAN CRISTOBAL</t>
  </si>
  <si>
    <t>ALCALDE/SA LOCAL DE USME</t>
  </si>
  <si>
    <t>ALCALDE/SA LOCAL DE TUNJUELITO</t>
  </si>
  <si>
    <t>ALCALDE/SA LOCAL DE BOSA</t>
  </si>
  <si>
    <t>ALCALDE/SA LOCAL DE KENNEDY</t>
  </si>
  <si>
    <t>ALCALDE/SA LOCAL DE FONTIBON</t>
  </si>
  <si>
    <t>ALCALDE/SA LOCAL DE ENGATIVA</t>
  </si>
  <si>
    <t>ALCALDE/SA LOCAL DE SUBA</t>
  </si>
  <si>
    <t>ALCALDE/SA LOCAL DE BARRIOS UNIDOS</t>
  </si>
  <si>
    <t>ALCALDE/SA LOCAL DE TEUSAQUILLO</t>
  </si>
  <si>
    <t>ALCALDE/SA LOCAL DE LOS MARTIRES</t>
  </si>
  <si>
    <t>ALCALDE/SA LOCAL DE ANTONIO NARIÑO</t>
  </si>
  <si>
    <t xml:space="preserve">ALCALDE/SA LOCAL DE PUENTE ARANDA </t>
  </si>
  <si>
    <t>ALCALDE/SA LOCAL DE LA CANDELARIA</t>
  </si>
  <si>
    <t>ALCALDE/SA LOCAL DE RAFAEL URIBE URIBE</t>
  </si>
  <si>
    <t>ALCALDE/SA LOCAL DE CIUDAD BOLIVAR</t>
  </si>
  <si>
    <t>ALCALDE/SA LOCAL DE SUMAPAZ</t>
  </si>
  <si>
    <t>Establecer la linea base del consumo de papel del proceso durante la vigencia 2017</t>
  </si>
  <si>
    <t>Linea base del consumo de papel del proceso establecida</t>
  </si>
  <si>
    <t>Linea base del consumo de papel del proceso</t>
  </si>
  <si>
    <t>Linea Base de consumo de combustible y costos de mantenimiento establecida</t>
  </si>
  <si>
    <t xml:space="preserve">Linea base de consumo de combustible y costos de mantenimiento de los vehiculos </t>
  </si>
  <si>
    <t>Cumplir con el 100% de las buenas prácticas de gestión documental emitidas por el nivel central, en la muestra tomada por parte de los técnicos, en las sesiones de inspección a la gestión documental de la alcaldía local</t>
  </si>
  <si>
    <t>Jornadas de sensbilización sobre las buenas practicas de gestión documental realizadas</t>
  </si>
  <si>
    <t>Sumatoria de jornadas de sensibilización sobre las buenas practicas de gestión documental</t>
  </si>
  <si>
    <t>Porcentaje de cumplimiento a las buenas practicas de gestión documental</t>
  </si>
  <si>
    <t>% de cumplimiento de las buenas practicas de gestión documental emitidas por el nivel central</t>
  </si>
  <si>
    <t>Inventario de gestión realizado</t>
  </si>
  <si>
    <t>Numero de inventario de archivo gestión de la alcaldia local realizado</t>
  </si>
  <si>
    <t>Realizar un (1) inventario del archivo de gestión de la Alcaldía local, de acuerdo a los parámetros de la herramienta FUID vigente</t>
  </si>
  <si>
    <t>Realizar cuatro (4) jornadas de sensibilización sobre las buenas prácticas de gestión documental emitidas por el nivel central, a por lo menos el 80% de los funcionarios y contratistas vinculados o a la alcaldía local a la fecha en que se realice.</t>
  </si>
  <si>
    <t>Establecer la línea base de consumo de combustible y costos de mantenimiento de los vehículos oficiales livianos y pesados a cargo de la Alcaldía Local conforme a la herramienta suministrada por el nivel central</t>
  </si>
  <si>
    <t>Aplicar el 100% de los lineamientos establecidos en la Directiva 12 de 2016 del Alcalde Mayor sobre contratación.</t>
  </si>
  <si>
    <t>Procesos contractuales publicados y actualizados en SECOP I, II y TVEC</t>
  </si>
  <si>
    <t>Publicar el 100% de la contratación del FDL  así como las modificaciones contractuales a que haya lugar (Adiciones, Prorrogas, Cesiones, Terminación anticipada) y Liquidaciones lo que incluye cambiar los estados, en el portal de Colombia Compra Eficiente (Plan Anual de Adquisiciones-PAA y SECOP I o SECOP II o TVEC) según corresponda la modalidad de contratación (Incluye contratación directa - convenios, comodatos, contratos interadministrativos, prestaciones de servicios), en cumplimiento con la normatividad vigente.</t>
  </si>
  <si>
    <t>(PREDIS
Portal Colombia Compra Eficiente) (Informe de cruce de información de reporte - Subsecretarìa de Gestiòn Local)
Informe SIVICOF reportado trimestral a la Subsecretaría de Gestión Local)</t>
  </si>
  <si>
    <t>(No. procesos contractuales planeados, publicados y/o modificados en el Plan Anual de Adquisiciones - PAA en el portal de Colombia Compra Eficiente, asì como las actuaciones contractuales, celebración de contratos y/o convenios; publicados, modificados y/o liquidados en SECOP I o SECOP II o TVEC (según corresponda con la normatividad vigente) / No. actuaciones contracuales planeadas, realizadas, celebradas, publicadas y/o modificadas, y/o liquidadas) * 100</t>
  </si>
  <si>
    <t>Disminuir en un 10% las revocatorias en el Consejo de Justicia de las desiciones provenientes de la alcaldia local, en comparación con el año 2016</t>
  </si>
  <si>
    <t>Impulsar hasta depurar el 100% de las actuaciones administrativas de las vigencias 2016 y 2017</t>
  </si>
  <si>
    <t>Porcentaje de avance del plan de acción</t>
  </si>
  <si>
    <t>Ejercicio de dialogo social</t>
  </si>
  <si>
    <t>Cumplimiento fisico-entregado del plan de desarrollo Local</t>
  </si>
  <si>
    <t>Implementación del Plan de Intervención Local</t>
  </si>
  <si>
    <t>Lineas de Acción de DDHH</t>
  </si>
  <si>
    <t>Mecanismos y accciones de control politico</t>
  </si>
  <si>
    <t>Asistencia a convocatorias realizadas por DRP</t>
  </si>
  <si>
    <t>Mesa de trabajo con la JAL</t>
  </si>
  <si>
    <t>Porcentaje de despligue de la estrategia de comunicación en cascada</t>
  </si>
  <si>
    <t>Campañas externas en las localidad</t>
  </si>
  <si>
    <t>Campañas internas en las localidad</t>
  </si>
  <si>
    <t>Socialización plan de comunicaciones</t>
  </si>
  <si>
    <t>Acciones de control en materia de espacio publico</t>
  </si>
  <si>
    <t>Acciones de control en materia de actividad economica</t>
  </si>
  <si>
    <t>Acciones de control en materia de integridad urbanistica</t>
  </si>
  <si>
    <t>Acciones de control en materia de ambiente,mineria y relaciones con los animales</t>
  </si>
  <si>
    <t>Acciones de control en materia de articulos pirotecnicos y sustancias peligrosas</t>
  </si>
  <si>
    <t>Querelleas civiles de policia y contravencionales</t>
  </si>
  <si>
    <t>Expedientes administrativos archivados</t>
  </si>
  <si>
    <t>Registro aplicativo SIACTUA</t>
  </si>
  <si>
    <t xml:space="preserve">Actuaciones administrativas </t>
  </si>
  <si>
    <t>Revocatorias en el consejo de justicia</t>
  </si>
  <si>
    <t>Compromiso presupuestal</t>
  </si>
  <si>
    <t>Giros del presupuesto de inversión directa</t>
  </si>
  <si>
    <t>Giros del presupuesto como obligaciones por pagar vigencias anteriores</t>
  </si>
  <si>
    <t>Procesos contractuales de malla vial</t>
  </si>
  <si>
    <t xml:space="preserve">Contrataciones y modificaciones </t>
  </si>
  <si>
    <t>Actividades del Plan de Acción NIC-SP</t>
  </si>
  <si>
    <t>Aquisiciones de bienes de caracteristicas tecnicas uniformes</t>
  </si>
  <si>
    <t>Plan de modernización de las alcaldias locales</t>
  </si>
  <si>
    <t>Consumo de combustibles y costo de mantenimiento</t>
  </si>
  <si>
    <t>Lineamiento directiva 12 de 2016</t>
  </si>
  <si>
    <t>Punto de aplicación de la encuesta de percepción del servicio</t>
  </si>
  <si>
    <t>Jornadas de sensibilización sobre las buenas practicas documentales</t>
  </si>
  <si>
    <t>Buenas practicas de gestión documental</t>
  </si>
  <si>
    <t xml:space="preserve">Inventario del archivo de gestión </t>
  </si>
  <si>
    <t>Lineamientos gestión de las TIC</t>
  </si>
  <si>
    <t>Ejecutar el 90% del plan de acción aprobado por el CLG.</t>
  </si>
  <si>
    <t>Lograr el 10% de avance del cumplimiento físico-Entregado en el Plan de Desarrollo Local</t>
  </si>
  <si>
    <t>Resolver el 55% de las querellas civiles de policia y contravencionales anteriores a la vigencia de la Ley 1801 de 2016.</t>
  </si>
  <si>
    <t xml:space="preserve">GERENCIA DE TIC
</t>
  </si>
  <si>
    <t>Plan de Acción CLG</t>
  </si>
  <si>
    <t>Carpeta de documentos de rendición de cuentas</t>
  </si>
  <si>
    <t>Matriz Unificada de Seguimiento a la Inversión - MUSI</t>
  </si>
  <si>
    <t>Plan de Intervención Local</t>
  </si>
  <si>
    <t>Líneas de Acción en DDHH en el POAI 2017</t>
  </si>
  <si>
    <t>Actas de capacitación y/o de reunión para aclaración</t>
  </si>
  <si>
    <t>Citación convocatorias y listados de asistencia de estas reuniones</t>
  </si>
  <si>
    <t>Convocatoria, actas de reuniones</t>
  </si>
  <si>
    <t>Acta de socialización, registro fotográfico, convocatorias</t>
  </si>
  <si>
    <t>Agenda de los temas a desplegar, actas, registro fotográfico y convocatoria</t>
  </si>
  <si>
    <t>Registro fotográfico, piezas comunicativas, sinergias en redes sociales.</t>
  </si>
  <si>
    <t>Registro Fotográfico, piezas comunicativas, convocatorias y publicidad</t>
  </si>
  <si>
    <t>Plan de comunicación formulado para la generación, acceso y democratización de la información</t>
  </si>
  <si>
    <t>Carpeta de solicitudes hechas a la Estación de Policia  para que se realicen acciones, aplicativo ORFEO</t>
  </si>
  <si>
    <t>Carpeta de acciones  llevadas a cabo.</t>
  </si>
  <si>
    <t>Expedientes de actuaciones administrativas de las vigencias 2015 y anteriores</t>
  </si>
  <si>
    <t>Aplicativo SI ACTUA</t>
  </si>
  <si>
    <t>Información de ejecución presupuestal del Aplicativo PREDIS</t>
  </si>
  <si>
    <t>Información  Giros efectuados  por oblig. Por pagar en el PREDIS</t>
  </si>
  <si>
    <t>Información del aplicativo  SECOP</t>
  </si>
  <si>
    <t>Seguimiento Plan de Acción NIC-SP</t>
  </si>
  <si>
    <t>Plan de modernización de  Alcaldías Locales</t>
  </si>
  <si>
    <t>Procesos contractuales   de la Directiva 12 acompañados de la SDG</t>
  </si>
  <si>
    <t>Informes estadisticos de percepción del servicio local.</t>
  </si>
  <si>
    <t>plan de gestión documental de la vigencia 2017- Seguimiento</t>
  </si>
  <si>
    <t>Archivos, fotografias, conovocatorias, actas de reuniones de buenas practicas de gestión documental emitidas por el nivel central</t>
  </si>
  <si>
    <t>Formatos FUIV  diligenciado en su totalidad</t>
  </si>
  <si>
    <t>Actas de reunión, cronogramas de trabajo, fotografias, documentos.</t>
  </si>
  <si>
    <t>Área de Gestión del Desarrollo Local -  Administrativa y Financiera</t>
  </si>
  <si>
    <t>Área de Gestión del Desarrollo Local</t>
  </si>
  <si>
    <t>Querellas civiles de policia y contravencionales tramitadas</t>
  </si>
  <si>
    <t>Archivo de Expedientes</t>
  </si>
  <si>
    <t>Área de Gestión Policiva Jurídica (Obras y Jurídica)</t>
  </si>
  <si>
    <t>Área de Gestión Policiva Jurídica (Jurídica)</t>
  </si>
  <si>
    <t>Área de Gestión del Desarrollo Local - Área de Gestión Policiva Jurídica - Área de Gestión Policiva Inspecciones - Despacho - Oficina de Atención al Ciudadano - Servidores FDLT</t>
  </si>
  <si>
    <t>Área de Gestión del Desarrollo Local - Oficina de Prensa FDLT</t>
  </si>
  <si>
    <t>Área de Gestión Policiva Jurídica (Obras)</t>
  </si>
  <si>
    <t>Área de Gestión del Desarrollo Local - Referente de ambiente</t>
  </si>
  <si>
    <t>Área de Gestión Policiva Jurídica / Gestión del Riesgo</t>
  </si>
  <si>
    <t>Área de Gestión Policiva Jurídica (Inspecciones de Policía)</t>
  </si>
  <si>
    <t>Oficina de Atención a la Ciudadanía - Despacho</t>
  </si>
  <si>
    <t>Área de Gestión del Desarrollo Local - Archivo</t>
  </si>
  <si>
    <t>Responsable</t>
  </si>
  <si>
    <t>Área de Gestión del Desarrollo Local -  Administrativa y Financiera - Viviana Cubillos</t>
  </si>
  <si>
    <t>Área de Gestión del Desarrollo Local - Paola Vanegas Prensa Local- Grupo Gestión de Desarrollo Local- Viviana Cubillos</t>
  </si>
  <si>
    <t>Área de Gestión del Desarrollo Local - Viviana Cubillos - Profesionales de Planeación</t>
  </si>
  <si>
    <t>Área de Gestión del Desarrollo Local - Juan Camilo Bohorquez</t>
  </si>
  <si>
    <t>Área de Gestión del Desarrollo Local - Área de Gestión Policiva Jurídica - Área de Gestión Policiva Inspecciones - Despacho - Oficina de Atención al Ciudadano - Servidores FDLT - Referente de Calidad</t>
  </si>
  <si>
    <t>Área de Gestión del Desarrollo Local - Viviana Cubillos- Juan Camilo Bohorquez</t>
  </si>
  <si>
    <t>Área de Gestión del Desarrollo Local - Oficina de Prensa FDLT - Paola Vanegas</t>
  </si>
  <si>
    <t>Área de Gestión Policiva Jurídica (Jurídica) - Dr. Yesid Bazurto</t>
  </si>
  <si>
    <t>Área de Gestión Policiva Jurídica (Obras y Jurídica) Obras-Ginna Bohorquez y Juridica- Yesid Bazurto.</t>
  </si>
  <si>
    <t>Área de Gestión Policiva Jurídica (Obras) Obras-  Ginna Bohorquez</t>
  </si>
  <si>
    <t>Área de Gestión del Desarrollo Local - Referente de ambiente - Maria Elena Ortega</t>
  </si>
  <si>
    <t>Área de Gestión del Desarrollo Local - Abogados FDLT</t>
  </si>
  <si>
    <t>Área de Gestión del Desarrollo Local - Presupuesto</t>
  </si>
  <si>
    <t>Área de Gestión del Desarrollo Local Profesionales de contratación Local-Dr Fabio Alzate - Ingenieros FDLT</t>
  </si>
  <si>
    <t>Área de Gestión del Desarrollo Local - Apoyos de supervisión - Dr. Gustavo Jimenez Abogado FDLT</t>
  </si>
  <si>
    <t>Área de Gestión del Desarrollo Local Contador (a) FDLT</t>
  </si>
  <si>
    <t>Área de Gestión del Desarrollo Local - Referente PIGA Local.</t>
  </si>
  <si>
    <t>Área de Gestión del Desarrollo Local - Grupo Planeación- Contratación</t>
  </si>
  <si>
    <r>
      <t>Adelantar el 100% de los procesos contractuales de malla vial</t>
    </r>
    <r>
      <rPr>
        <sz val="16"/>
        <color rgb="FFFF0000"/>
        <rFont val="Arial"/>
        <family val="2"/>
      </rPr>
      <t xml:space="preserve"> </t>
    </r>
    <r>
      <rPr>
        <sz val="16"/>
        <color theme="1"/>
        <rFont val="Arial"/>
        <family val="2"/>
      </rPr>
      <t>de la vigencia 2017, utilizando los pliegos tipo.</t>
    </r>
  </si>
  <si>
    <r>
      <rPr>
        <b/>
        <sz val="16"/>
        <color theme="1"/>
        <rFont val="Arial"/>
        <family val="2"/>
      </rPr>
      <t xml:space="preserve">Nombre:            </t>
    </r>
    <r>
      <rPr>
        <sz val="16"/>
        <color theme="1"/>
        <rFont val="Arial"/>
        <family val="2"/>
      </rPr>
      <t xml:space="preserve">
</t>
    </r>
  </si>
  <si>
    <r>
      <t>Nombre:</t>
    </r>
    <r>
      <rPr>
        <sz val="16"/>
        <color theme="1"/>
        <rFont val="Arial"/>
        <family val="2"/>
      </rPr>
      <t xml:space="preserve"> </t>
    </r>
  </si>
  <si>
    <r>
      <t>Nombre:</t>
    </r>
    <r>
      <rPr>
        <sz val="16"/>
        <color theme="1"/>
        <rFont val="Arial"/>
        <family val="2"/>
      </rPr>
      <t xml:space="preserve"> 
</t>
    </r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</si>
</sst>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(* #,##0_);_(* \(#,##0\);_(* &quot;-&quot;??_);_(@_)"/>
    <numFmt numFmtId="165" formatCode="[$$-240A]\ #,##0.00"/>
    <numFmt numFmtId="166" formatCode="* #,##0.00&quot;    &quot;;\-* #,##0.00&quot;    &quot;;* \-#&quot;    &quot;;@\ "/>
    <numFmt numFmtId="167" formatCode="0.0%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sz val="14"/>
      <color rgb="FFFF0000"/>
      <name val="Arial Narrow"/>
      <family val="2"/>
    </font>
    <font>
      <b/>
      <sz val="20"/>
      <color indexed="81"/>
      <name val="Tahoma"/>
      <family val="2"/>
    </font>
    <font>
      <b/>
      <sz val="22"/>
      <color indexed="81"/>
      <name val="Tahoma"/>
      <family val="2"/>
    </font>
    <font>
      <b/>
      <sz val="11"/>
      <color indexed="81"/>
      <name val="Tahoma"/>
      <family val="2"/>
    </font>
    <font>
      <b/>
      <sz val="28"/>
      <color indexed="81"/>
      <name val="Tahoma"/>
      <family val="2"/>
    </font>
    <font>
      <b/>
      <sz val="18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6"/>
      <color rgb="FFFF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7"/>
        <bgColor indexed="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CB5CC"/>
        <bgColor indexed="64"/>
      </patternFill>
    </fill>
    <fill>
      <patternFill patternType="solid">
        <fgColor rgb="FF6BFD9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166" fontId="2" fillId="0" borderId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</cellStyleXfs>
  <cellXfs count="363">
    <xf numFmtId="0" fontId="0" fillId="0" borderId="0" xfId="0"/>
    <xf numFmtId="0" fontId="4" fillId="0" borderId="1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justify"/>
    </xf>
    <xf numFmtId="0" fontId="7" fillId="13" borderId="5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justify" vertical="center" wrapText="1"/>
    </xf>
    <xf numFmtId="0" fontId="7" fillId="7" borderId="5" xfId="0" applyFont="1" applyFill="1" applyBorder="1" applyAlignment="1">
      <alignment horizontal="justify" vertical="center" wrapText="1"/>
    </xf>
    <xf numFmtId="0" fontId="7" fillId="7" borderId="11" xfId="0" applyFont="1" applyFill="1" applyBorder="1" applyAlignment="1">
      <alignment horizontal="justify" vertical="center" wrapText="1"/>
    </xf>
    <xf numFmtId="0" fontId="8" fillId="3" borderId="15" xfId="0" applyFont="1" applyFill="1" applyBorder="1" applyAlignment="1">
      <alignment horizontal="justify" vertical="center" wrapText="1"/>
    </xf>
    <xf numFmtId="0" fontId="8" fillId="3" borderId="5" xfId="0" applyFont="1" applyFill="1" applyBorder="1" applyAlignment="1">
      <alignment horizontal="justify" vertical="center" wrapText="1"/>
    </xf>
    <xf numFmtId="0" fontId="8" fillId="14" borderId="7" xfId="0" applyFont="1" applyFill="1" applyBorder="1" applyAlignment="1">
      <alignment horizontal="justify" vertical="center" wrapText="1"/>
    </xf>
    <xf numFmtId="0" fontId="8" fillId="14" borderId="5" xfId="0" applyFont="1" applyFill="1" applyBorder="1" applyAlignment="1">
      <alignment horizontal="justify" vertical="center" wrapText="1"/>
    </xf>
    <xf numFmtId="0" fontId="8" fillId="15" borderId="5" xfId="0" applyFont="1" applyFill="1" applyBorder="1" applyAlignment="1">
      <alignment horizontal="justify" vertical="center" wrapText="1"/>
    </xf>
    <xf numFmtId="0" fontId="7" fillId="15" borderId="14" xfId="0" applyFont="1" applyFill="1" applyBorder="1" applyAlignment="1">
      <alignment horizontal="justify" vertical="center" wrapText="1"/>
    </xf>
    <xf numFmtId="0" fontId="7" fillId="15" borderId="5" xfId="0" applyFont="1" applyFill="1" applyBorder="1" applyAlignment="1">
      <alignment horizontal="justify" vertical="center" wrapText="1"/>
    </xf>
    <xf numFmtId="0" fontId="8" fillId="15" borderId="7" xfId="0" applyFont="1" applyFill="1" applyBorder="1" applyAlignment="1">
      <alignment vertical="center" wrapText="1"/>
    </xf>
    <xf numFmtId="0" fontId="7" fillId="16" borderId="15" xfId="0" applyFont="1" applyFill="1" applyBorder="1" applyAlignment="1">
      <alignment horizontal="justify" vertical="center" wrapText="1"/>
    </xf>
    <xf numFmtId="0" fontId="7" fillId="16" borderId="5" xfId="0" applyFont="1" applyFill="1" applyBorder="1" applyAlignment="1">
      <alignment horizontal="justify" vertical="center" wrapText="1"/>
    </xf>
    <xf numFmtId="0" fontId="8" fillId="16" borderId="5" xfId="0" applyFont="1" applyFill="1" applyBorder="1" applyAlignment="1">
      <alignment horizontal="justify" vertical="center" wrapText="1"/>
    </xf>
    <xf numFmtId="0" fontId="9" fillId="16" borderId="5" xfId="0" applyFont="1" applyFill="1" applyBorder="1" applyAlignment="1">
      <alignment horizontal="justify" vertical="center" wrapText="1"/>
    </xf>
    <xf numFmtId="0" fontId="7" fillId="16" borderId="13" xfId="0" applyFont="1" applyFill="1" applyBorder="1" applyAlignment="1">
      <alignment horizontal="left" vertical="center" wrapText="1"/>
    </xf>
    <xf numFmtId="0" fontId="7" fillId="16" borderId="11" xfId="0" applyFont="1" applyFill="1" applyBorder="1" applyAlignment="1">
      <alignment horizontal="justify" vertical="center" wrapText="1"/>
    </xf>
    <xf numFmtId="0" fontId="8" fillId="16" borderId="15" xfId="0" applyFont="1" applyFill="1" applyBorder="1" applyAlignment="1">
      <alignment horizontal="justify" vertical="center" wrapText="1"/>
    </xf>
    <xf numFmtId="0" fontId="8" fillId="16" borderId="11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3" fillId="28" borderId="27" xfId="0" applyFont="1" applyFill="1" applyBorder="1" applyAlignment="1">
      <alignment horizontal="center" vertical="center" wrapText="1"/>
    </xf>
    <xf numFmtId="0" fontId="23" fillId="28" borderId="28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3" fillId="8" borderId="19" xfId="0" applyFont="1" applyFill="1" applyBorder="1" applyAlignment="1">
      <alignment horizontal="center" vertical="center" wrapText="1"/>
    </xf>
    <xf numFmtId="0" fontId="23" fillId="8" borderId="12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30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19" fillId="17" borderId="7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18" borderId="7" xfId="0" applyFont="1" applyFill="1" applyBorder="1" applyAlignment="1">
      <alignment horizontal="center" vertical="center" wrapText="1"/>
    </xf>
    <xf numFmtId="0" fontId="23" fillId="8" borderId="17" xfId="0" applyFont="1" applyFill="1" applyBorder="1" applyAlignment="1">
      <alignment horizontal="center" vertical="center" wrapText="1"/>
    </xf>
    <xf numFmtId="0" fontId="23" fillId="5" borderId="49" xfId="0" applyFont="1" applyFill="1" applyBorder="1" applyAlignment="1">
      <alignment horizontal="center" vertical="center" wrapText="1"/>
    </xf>
    <xf numFmtId="0" fontId="23" fillId="5" borderId="55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6" borderId="8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17" borderId="8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18" borderId="8" xfId="0" applyFont="1" applyFill="1" applyBorder="1" applyAlignment="1">
      <alignment horizontal="center" vertical="center" wrapText="1"/>
    </xf>
    <xf numFmtId="0" fontId="19" fillId="18" borderId="25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20" fillId="30" borderId="6" xfId="0" applyFont="1" applyFill="1" applyBorder="1" applyAlignment="1" applyProtection="1">
      <alignment horizontal="center" vertical="center" wrapText="1"/>
      <protection locked="0"/>
    </xf>
    <xf numFmtId="9" fontId="18" fillId="23" borderId="30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5" xfId="0" applyFont="1" applyFill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center" wrapText="1"/>
      <protection locked="0"/>
    </xf>
    <xf numFmtId="0" fontId="18" fillId="23" borderId="9" xfId="0" applyFont="1" applyFill="1" applyBorder="1" applyAlignment="1" applyProtection="1">
      <alignment horizontal="center" vertical="center" wrapText="1"/>
      <protection locked="0"/>
    </xf>
    <xf numFmtId="9" fontId="18" fillId="23" borderId="9" xfId="2" applyFont="1" applyFill="1" applyBorder="1" applyAlignment="1" applyProtection="1">
      <alignment horizontal="center" vertical="center" wrapText="1"/>
      <protection locked="0"/>
    </xf>
    <xf numFmtId="9" fontId="18" fillId="23" borderId="9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9" xfId="0" applyFont="1" applyFill="1" applyBorder="1" applyAlignment="1" applyProtection="1">
      <alignment horizontal="center" vertical="center" wrapText="1"/>
      <protection locked="0"/>
    </xf>
    <xf numFmtId="0" fontId="18" fillId="2" borderId="9" xfId="0" applyFont="1" applyFill="1" applyBorder="1" applyAlignment="1" applyProtection="1">
      <alignment horizontal="center" vertical="center" wrapText="1"/>
    </xf>
    <xf numFmtId="165" fontId="18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9" xfId="0" applyFont="1" applyFill="1" applyBorder="1" applyAlignment="1">
      <alignment horizontal="center" vertical="center" wrapText="1"/>
    </xf>
    <xf numFmtId="9" fontId="18" fillId="2" borderId="9" xfId="2" applyFont="1" applyFill="1" applyBorder="1" applyAlignment="1">
      <alignment horizontal="center" vertical="center" wrapText="1"/>
    </xf>
    <xf numFmtId="9" fontId="18" fillId="2" borderId="9" xfId="2" applyFont="1" applyFill="1" applyBorder="1" applyAlignment="1" applyProtection="1">
      <alignment horizontal="center" vertical="center" wrapText="1"/>
      <protection locked="0"/>
    </xf>
    <xf numFmtId="9" fontId="20" fillId="2" borderId="9" xfId="2" applyFont="1" applyFill="1" applyBorder="1" applyAlignment="1">
      <alignment horizontal="center" vertical="center" wrapText="1"/>
    </xf>
    <xf numFmtId="0" fontId="18" fillId="2" borderId="9" xfId="2" applyNumberFormat="1" applyFont="1" applyFill="1" applyBorder="1" applyAlignment="1">
      <alignment horizontal="center" vertical="center" wrapText="1"/>
    </xf>
    <xf numFmtId="9" fontId="18" fillId="2" borderId="9" xfId="0" applyNumberFormat="1" applyFont="1" applyFill="1" applyBorder="1" applyAlignment="1" applyProtection="1">
      <alignment horizontal="center" vertical="center" wrapText="1"/>
      <protection locked="0"/>
    </xf>
    <xf numFmtId="9" fontId="20" fillId="2" borderId="9" xfId="2" applyFont="1" applyFill="1" applyBorder="1" applyAlignment="1" applyProtection="1">
      <alignment horizontal="center" vertical="center" wrapText="1"/>
      <protection locked="0"/>
    </xf>
    <xf numFmtId="0" fontId="18" fillId="2" borderId="21" xfId="0" applyFont="1" applyFill="1" applyBorder="1" applyAlignment="1" applyProtection="1">
      <alignment horizontal="center" vertical="center" wrapText="1"/>
      <protection locked="0"/>
    </xf>
    <xf numFmtId="0" fontId="19" fillId="2" borderId="31" xfId="0" applyFont="1" applyFill="1" applyBorder="1" applyAlignment="1">
      <alignment horizontal="center" vertical="center" wrapText="1"/>
    </xf>
    <xf numFmtId="0" fontId="20" fillId="18" borderId="6" xfId="0" applyFont="1" applyFill="1" applyBorder="1" applyAlignment="1" applyProtection="1">
      <alignment horizontal="center" vertical="center" wrapText="1"/>
      <protection locked="0"/>
    </xf>
    <xf numFmtId="9" fontId="18" fillId="23" borderId="28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 applyProtection="1">
      <alignment horizontal="center" vertical="center" wrapText="1"/>
      <protection locked="0"/>
    </xf>
    <xf numFmtId="0" fontId="20" fillId="2" borderId="7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8" fillId="23" borderId="7" xfId="0" applyFont="1" applyFill="1" applyBorder="1" applyAlignment="1" applyProtection="1">
      <alignment horizontal="center" vertical="center" wrapText="1"/>
      <protection locked="0"/>
    </xf>
    <xf numFmtId="0" fontId="18" fillId="2" borderId="7" xfId="2" applyNumberFormat="1" applyFont="1" applyFill="1" applyBorder="1" applyAlignment="1" applyProtection="1">
      <alignment horizontal="center" vertical="center" wrapText="1"/>
      <protection locked="0"/>
    </xf>
    <xf numFmtId="164" fontId="18" fillId="23" borderId="7" xfId="1" applyNumberFormat="1" applyFont="1" applyFill="1" applyBorder="1" applyAlignment="1" applyProtection="1">
      <alignment horizontal="center" vertical="center" wrapText="1"/>
      <protection locked="0"/>
    </xf>
    <xf numFmtId="0" fontId="18" fillId="2" borderId="7" xfId="0" applyFont="1" applyFill="1" applyBorder="1" applyAlignment="1" applyProtection="1">
      <alignment horizontal="center" vertical="center" wrapText="1"/>
    </xf>
    <xf numFmtId="165" fontId="18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30" borderId="50" xfId="0" applyFont="1" applyFill="1" applyBorder="1" applyAlignment="1" applyProtection="1">
      <alignment horizontal="center" vertical="center" wrapText="1"/>
      <protection locked="0"/>
    </xf>
    <xf numFmtId="9" fontId="18" fillId="23" borderId="55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3" xfId="0" applyFont="1" applyFill="1" applyBorder="1" applyAlignment="1" applyProtection="1">
      <alignment horizontal="center" vertical="center" wrapText="1"/>
      <protection locked="0"/>
    </xf>
    <xf numFmtId="0" fontId="20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 wrapText="1"/>
      <protection locked="0"/>
    </xf>
    <xf numFmtId="0" fontId="18" fillId="23" borderId="8" xfId="0" applyFont="1" applyFill="1" applyBorder="1" applyAlignment="1" applyProtection="1">
      <alignment horizontal="center" vertical="center" wrapText="1"/>
      <protection locked="0"/>
    </xf>
    <xf numFmtId="9" fontId="18" fillId="23" borderId="8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 applyProtection="1">
      <alignment horizontal="center" vertical="center" wrapText="1"/>
    </xf>
    <xf numFmtId="165" fontId="18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47" xfId="0" applyFont="1" applyFill="1" applyBorder="1" applyAlignment="1">
      <alignment horizontal="center" vertical="center" wrapText="1"/>
    </xf>
    <xf numFmtId="0" fontId="17" fillId="18" borderId="36" xfId="0" applyFont="1" applyFill="1" applyBorder="1" applyAlignment="1" applyProtection="1">
      <alignment horizontal="center" vertical="center" wrapText="1"/>
      <protection locked="0"/>
    </xf>
    <xf numFmtId="9" fontId="17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54" xfId="0" applyFont="1" applyFill="1" applyBorder="1" applyAlignment="1" applyProtection="1">
      <alignment horizontal="center" vertical="center" wrapText="1"/>
      <protection locked="0"/>
    </xf>
    <xf numFmtId="0" fontId="18" fillId="2" borderId="26" xfId="0" applyFont="1" applyFill="1" applyBorder="1" applyAlignment="1" applyProtection="1">
      <alignment horizontal="center" vertical="center" wrapText="1"/>
      <protection locked="0"/>
    </xf>
    <xf numFmtId="0" fontId="18" fillId="2" borderId="38" xfId="0" applyFont="1" applyFill="1" applyBorder="1" applyAlignment="1" applyProtection="1">
      <alignment horizontal="center" vertical="center" wrapText="1"/>
      <protection locked="0"/>
    </xf>
    <xf numFmtId="0" fontId="18" fillId="2" borderId="41" xfId="0" applyFont="1" applyFill="1" applyBorder="1" applyAlignment="1" applyProtection="1">
      <alignment horizontal="center" vertical="center" wrapText="1"/>
      <protection locked="0"/>
    </xf>
    <xf numFmtId="0" fontId="18" fillId="2" borderId="12" xfId="0" applyFont="1" applyFill="1" applyBorder="1" applyAlignment="1" applyProtection="1">
      <alignment horizontal="center" vertical="center" wrapText="1"/>
      <protection locked="0"/>
    </xf>
    <xf numFmtId="9" fontId="18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41" xfId="0" applyFont="1" applyFill="1" applyBorder="1" applyAlignment="1" applyProtection="1">
      <alignment horizontal="center" vertical="center" wrapText="1"/>
    </xf>
    <xf numFmtId="165" fontId="18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18" fillId="6" borderId="1" xfId="0" applyFont="1" applyFill="1" applyBorder="1" applyAlignment="1">
      <alignment horizontal="center" vertical="center" wrapText="1"/>
    </xf>
    <xf numFmtId="9" fontId="18" fillId="23" borderId="30" xfId="0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6" borderId="51" xfId="0" applyFont="1" applyFill="1" applyBorder="1" applyAlignment="1">
      <alignment horizontal="center" vertical="center" wrapText="1"/>
    </xf>
    <xf numFmtId="9" fontId="18" fillId="23" borderId="29" xfId="0" applyNumberFormat="1" applyFont="1" applyFill="1" applyBorder="1" applyAlignment="1">
      <alignment horizontal="center" vertical="center" wrapText="1"/>
    </xf>
    <xf numFmtId="0" fontId="18" fillId="2" borderId="48" xfId="0" applyFont="1" applyFill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>
      <alignment horizontal="center" vertical="center" wrapText="1"/>
    </xf>
    <xf numFmtId="0" fontId="18" fillId="2" borderId="24" xfId="0" applyFont="1" applyFill="1" applyBorder="1" applyAlignment="1" applyProtection="1">
      <alignment horizontal="center" vertical="center" wrapText="1"/>
      <protection locked="0"/>
    </xf>
    <xf numFmtId="0" fontId="18" fillId="23" borderId="24" xfId="0" applyFont="1" applyFill="1" applyBorder="1" applyAlignment="1" applyProtection="1">
      <alignment horizontal="center" vertical="center" wrapText="1"/>
      <protection locked="0"/>
    </xf>
    <xf numFmtId="9" fontId="18" fillId="23" borderId="24" xfId="0" applyNumberFormat="1" applyFont="1" applyFill="1" applyBorder="1" applyAlignment="1" applyProtection="1">
      <alignment horizontal="center" vertical="center" wrapText="1"/>
      <protection locked="0"/>
    </xf>
    <xf numFmtId="0" fontId="18" fillId="23" borderId="12" xfId="0" applyFont="1" applyFill="1" applyBorder="1" applyAlignment="1" applyProtection="1">
      <alignment horizontal="center" vertical="center" wrapText="1"/>
      <protection locked="0"/>
    </xf>
    <xf numFmtId="0" fontId="18" fillId="2" borderId="12" xfId="0" applyFont="1" applyFill="1" applyBorder="1" applyAlignment="1" applyProtection="1">
      <alignment horizontal="center" vertical="center" wrapText="1"/>
    </xf>
    <xf numFmtId="165" fontId="1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6" borderId="34" xfId="0" applyFont="1" applyFill="1" applyBorder="1" applyAlignment="1">
      <alignment horizontal="center" vertical="center" wrapText="1"/>
    </xf>
    <xf numFmtId="9" fontId="17" fillId="2" borderId="28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>
      <alignment horizontal="center" vertical="center" wrapText="1"/>
    </xf>
    <xf numFmtId="0" fontId="18" fillId="2" borderId="20" xfId="0" applyFont="1" applyFill="1" applyBorder="1" applyAlignment="1" applyProtection="1">
      <alignment horizontal="center" vertical="center" wrapText="1"/>
      <protection locked="0"/>
    </xf>
    <xf numFmtId="0" fontId="18" fillId="2" borderId="17" xfId="0" applyFont="1" applyFill="1" applyBorder="1" applyAlignment="1" applyProtection="1">
      <alignment horizontal="center" vertical="center" wrapText="1"/>
      <protection locked="0"/>
    </xf>
    <xf numFmtId="9" fontId="18" fillId="2" borderId="17" xfId="0" applyNumberFormat="1" applyFont="1" applyFill="1" applyBorder="1" applyAlignment="1" applyProtection="1">
      <alignment horizontal="center" vertical="center" wrapText="1"/>
      <protection locked="0"/>
    </xf>
    <xf numFmtId="165" fontId="18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24" fillId="25" borderId="1" xfId="0" applyFont="1" applyFill="1" applyBorder="1" applyAlignment="1">
      <alignment horizontal="center" vertical="center" wrapText="1"/>
    </xf>
    <xf numFmtId="0" fontId="24" fillId="25" borderId="52" xfId="0" applyFont="1" applyFill="1" applyBorder="1" applyAlignment="1">
      <alignment horizontal="center" vertical="center" wrapText="1"/>
    </xf>
    <xf numFmtId="9" fontId="18" fillId="23" borderId="43" xfId="0" applyNumberFormat="1" applyFont="1" applyFill="1" applyBorder="1" applyAlignment="1">
      <alignment horizontal="center" vertical="center" wrapText="1"/>
    </xf>
    <xf numFmtId="0" fontId="18" fillId="2" borderId="14" xfId="0" applyFont="1" applyFill="1" applyBorder="1" applyAlignment="1" applyProtection="1">
      <alignment horizontal="center" vertical="center" wrapText="1"/>
      <protection locked="0"/>
    </xf>
    <xf numFmtId="0" fontId="18" fillId="2" borderId="10" xfId="0" applyFont="1" applyFill="1" applyBorder="1" applyAlignment="1" applyProtection="1">
      <alignment horizontal="center" vertical="center" wrapText="1"/>
      <protection locked="0"/>
    </xf>
    <xf numFmtId="0" fontId="18" fillId="23" borderId="10" xfId="0" applyFont="1" applyFill="1" applyBorder="1" applyAlignment="1" applyProtection="1">
      <alignment horizontal="center" vertical="center" wrapText="1"/>
      <protection locked="0"/>
    </xf>
    <xf numFmtId="9" fontId="18" fillId="23" borderId="10" xfId="0" applyNumberFormat="1" applyFont="1" applyFill="1" applyBorder="1" applyAlignment="1" applyProtection="1">
      <alignment horizontal="center" vertical="center" wrapText="1"/>
      <protection locked="0"/>
    </xf>
    <xf numFmtId="0" fontId="24" fillId="25" borderId="51" xfId="0" applyNumberFormat="1" applyFont="1" applyFill="1" applyBorder="1" applyAlignment="1">
      <alignment horizontal="center" vertical="center" wrapText="1"/>
    </xf>
    <xf numFmtId="0" fontId="23" fillId="25" borderId="34" xfId="0" applyFont="1" applyFill="1" applyBorder="1" applyAlignment="1">
      <alignment horizontal="center" vertical="center" wrapText="1"/>
    </xf>
    <xf numFmtId="0" fontId="18" fillId="19" borderId="1" xfId="0" applyFont="1" applyFill="1" applyBorder="1" applyAlignment="1">
      <alignment horizontal="center" vertical="center" wrapText="1"/>
    </xf>
    <xf numFmtId="167" fontId="18" fillId="23" borderId="30" xfId="0" applyNumberFormat="1" applyFont="1" applyFill="1" applyBorder="1" applyAlignment="1">
      <alignment horizontal="center" vertical="center" wrapText="1"/>
    </xf>
    <xf numFmtId="0" fontId="18" fillId="19" borderId="52" xfId="0" applyFont="1" applyFill="1" applyBorder="1" applyAlignment="1">
      <alignment horizontal="center" vertical="center" wrapText="1"/>
    </xf>
    <xf numFmtId="167" fontId="18" fillId="23" borderId="43" xfId="0" applyNumberFormat="1" applyFont="1" applyFill="1" applyBorder="1" applyAlignment="1">
      <alignment horizontal="center" vertical="center" wrapText="1"/>
    </xf>
    <xf numFmtId="9" fontId="18" fillId="23" borderId="7" xfId="0" applyNumberFormat="1" applyFont="1" applyFill="1" applyBorder="1" applyAlignment="1" applyProtection="1">
      <alignment horizontal="center" vertical="center" wrapText="1"/>
      <protection locked="0"/>
    </xf>
    <xf numFmtId="1" fontId="18" fillId="23" borderId="10" xfId="0" applyNumberFormat="1" applyFont="1" applyFill="1" applyBorder="1" applyAlignment="1" applyProtection="1">
      <alignment horizontal="center" vertical="center" wrapText="1"/>
      <protection locked="0"/>
    </xf>
    <xf numFmtId="0" fontId="18" fillId="19" borderId="51" xfId="0" applyFont="1" applyFill="1" applyBorder="1" applyAlignment="1">
      <alignment horizontal="center" vertical="center" wrapText="1"/>
    </xf>
    <xf numFmtId="0" fontId="17" fillId="19" borderId="36" xfId="0" applyFont="1" applyFill="1" applyBorder="1" applyAlignment="1">
      <alignment horizontal="center" vertical="center" wrapText="1"/>
    </xf>
    <xf numFmtId="0" fontId="18" fillId="18" borderId="6" xfId="0" applyFont="1" applyFill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>
      <alignment horizontal="center" vertical="center" wrapText="1"/>
    </xf>
    <xf numFmtId="1" fontId="18" fillId="23" borderId="9" xfId="0" applyNumberFormat="1" applyFont="1" applyFill="1" applyBorder="1" applyAlignment="1" applyProtection="1">
      <alignment horizontal="center" vertical="center" wrapText="1"/>
      <protection locked="0"/>
    </xf>
    <xf numFmtId="9" fontId="18" fillId="23" borderId="31" xfId="0" applyNumberFormat="1" applyFont="1" applyFill="1" applyBorder="1" applyAlignment="1" applyProtection="1">
      <alignment horizontal="center" vertical="center" wrapText="1"/>
      <protection locked="0"/>
    </xf>
    <xf numFmtId="1" fontId="18" fillId="23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30" borderId="6" xfId="0" applyFont="1" applyFill="1" applyBorder="1" applyAlignment="1" applyProtection="1">
      <alignment horizontal="center" vertical="center" wrapText="1"/>
      <protection locked="0"/>
    </xf>
    <xf numFmtId="167" fontId="18" fillId="23" borderId="7" xfId="0" applyNumberFormat="1" applyFont="1" applyFill="1" applyBorder="1" applyAlignment="1" applyProtection="1">
      <alignment horizontal="center" vertical="center" wrapText="1"/>
      <protection locked="0"/>
    </xf>
    <xf numFmtId="9" fontId="18" fillId="23" borderId="47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1" xfId="0" applyFont="1" applyFill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>
      <alignment horizontal="center" vertical="center" wrapText="1"/>
    </xf>
    <xf numFmtId="9" fontId="18" fillId="23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24" borderId="36" xfId="0" applyFont="1" applyFill="1" applyBorder="1" applyAlignment="1" applyProtection="1">
      <alignment horizontal="center" vertical="center" wrapText="1"/>
      <protection locked="0"/>
    </xf>
    <xf numFmtId="9" fontId="17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40" xfId="0" applyFont="1" applyFill="1" applyBorder="1" applyAlignment="1" applyProtection="1">
      <alignment horizontal="center" vertical="center" wrapText="1"/>
      <protection locked="0"/>
    </xf>
    <xf numFmtId="0" fontId="18" fillId="2" borderId="39" xfId="0" applyFont="1" applyFill="1" applyBorder="1" applyAlignment="1" applyProtection="1">
      <alignment horizontal="center" vertical="center" wrapText="1"/>
      <protection locked="0"/>
    </xf>
    <xf numFmtId="0" fontId="18" fillId="20" borderId="23" xfId="0" applyFont="1" applyFill="1" applyBorder="1" applyAlignment="1" applyProtection="1">
      <alignment horizontal="center" vertical="center" wrapText="1"/>
      <protection locked="0"/>
    </xf>
    <xf numFmtId="0" fontId="18" fillId="20" borderId="6" xfId="0" applyFont="1" applyFill="1" applyBorder="1" applyAlignment="1" applyProtection="1">
      <alignment horizontal="center" vertical="center" wrapText="1"/>
      <protection locked="0"/>
    </xf>
    <xf numFmtId="9" fontId="18" fillId="23" borderId="31" xfId="0" applyNumberFormat="1" applyFont="1" applyFill="1" applyBorder="1" applyAlignment="1">
      <alignment horizontal="center" vertical="center" wrapText="1"/>
    </xf>
    <xf numFmtId="165" fontId="18" fillId="2" borderId="10" xfId="0" applyNumberFormat="1" applyFont="1" applyFill="1" applyBorder="1" applyAlignment="1" applyProtection="1">
      <alignment horizontal="center" vertical="center" wrapText="1"/>
      <protection locked="0"/>
    </xf>
    <xf numFmtId="167" fontId="18" fillId="23" borderId="31" xfId="2" applyNumberFormat="1" applyFont="1" applyFill="1" applyBorder="1" applyAlignment="1">
      <alignment horizontal="center" vertical="center" wrapText="1"/>
    </xf>
    <xf numFmtId="0" fontId="18" fillId="20" borderId="53" xfId="0" applyFont="1" applyFill="1" applyBorder="1" applyAlignment="1" applyProtection="1">
      <alignment horizontal="center" vertical="center" wrapText="1"/>
      <protection locked="0"/>
    </xf>
    <xf numFmtId="9" fontId="18" fillId="23" borderId="55" xfId="0" applyNumberFormat="1" applyFont="1" applyFill="1" applyBorder="1" applyAlignment="1">
      <alignment horizontal="center" vertical="center" wrapText="1"/>
    </xf>
    <xf numFmtId="9" fontId="20" fillId="23" borderId="55" xfId="0" applyNumberFormat="1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1" fontId="18" fillId="23" borderId="8" xfId="0" applyNumberFormat="1" applyFont="1" applyFill="1" applyBorder="1" applyAlignment="1" applyProtection="1">
      <alignment horizontal="center" vertical="center" wrapText="1"/>
      <protection locked="0"/>
    </xf>
    <xf numFmtId="0" fontId="19" fillId="20" borderId="36" xfId="0" applyFont="1" applyFill="1" applyBorder="1" applyAlignment="1">
      <alignment horizontal="center" vertical="center" wrapText="1"/>
    </xf>
    <xf numFmtId="9" fontId="19" fillId="2" borderId="26" xfId="0" applyNumberFormat="1" applyFont="1" applyFill="1" applyBorder="1" applyAlignment="1">
      <alignment horizontal="center" vertical="center" wrapText="1"/>
    </xf>
    <xf numFmtId="0" fontId="17" fillId="2" borderId="54" xfId="0" applyFont="1" applyFill="1" applyBorder="1" applyAlignment="1" applyProtection="1">
      <alignment horizontal="center" vertical="center" wrapText="1"/>
      <protection locked="0"/>
    </xf>
    <xf numFmtId="0" fontId="17" fillId="2" borderId="26" xfId="0" applyFont="1" applyFill="1" applyBorder="1" applyAlignment="1" applyProtection="1">
      <alignment horizontal="center" vertical="center" wrapText="1"/>
      <protection locked="0"/>
    </xf>
    <xf numFmtId="0" fontId="17" fillId="2" borderId="38" xfId="0" applyFont="1" applyFill="1" applyBorder="1" applyAlignment="1" applyProtection="1">
      <alignment horizontal="center" vertical="center" wrapText="1"/>
      <protection locked="0"/>
    </xf>
    <xf numFmtId="0" fontId="17" fillId="2" borderId="41" xfId="0" applyFont="1" applyFill="1" applyBorder="1" applyAlignment="1" applyProtection="1">
      <alignment horizontal="center" vertical="center" wrapText="1"/>
      <protection locked="0"/>
    </xf>
    <xf numFmtId="0" fontId="17" fillId="2" borderId="12" xfId="0" applyFont="1" applyFill="1" applyBorder="1" applyAlignment="1" applyProtection="1">
      <alignment horizontal="center" vertical="center" wrapText="1"/>
      <protection locked="0"/>
    </xf>
    <xf numFmtId="9" fontId="17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41" xfId="0" applyFont="1" applyFill="1" applyBorder="1" applyAlignment="1" applyProtection="1">
      <alignment horizontal="center" vertical="center" wrapText="1"/>
    </xf>
    <xf numFmtId="165" fontId="17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41" xfId="0" applyFont="1" applyFill="1" applyBorder="1" applyAlignment="1">
      <alignment horizontal="center" vertical="center" wrapText="1"/>
    </xf>
    <xf numFmtId="9" fontId="20" fillId="2" borderId="41" xfId="2" applyFont="1" applyFill="1" applyBorder="1" applyAlignment="1">
      <alignment horizontal="center" vertical="center" wrapText="1"/>
    </xf>
    <xf numFmtId="0" fontId="18" fillId="2" borderId="41" xfId="2" applyNumberFormat="1" applyFont="1" applyFill="1" applyBorder="1" applyAlignment="1">
      <alignment horizontal="center" vertical="center" wrapText="1"/>
    </xf>
    <xf numFmtId="9" fontId="18" fillId="2" borderId="41" xfId="2" applyFont="1" applyFill="1" applyBorder="1" applyAlignment="1" applyProtection="1">
      <alignment horizontal="center" vertical="center" wrapText="1"/>
      <protection locked="0"/>
    </xf>
    <xf numFmtId="9" fontId="18" fillId="2" borderId="41" xfId="2" applyFont="1" applyFill="1" applyBorder="1" applyAlignment="1">
      <alignment horizontal="center" vertical="center" wrapText="1"/>
    </xf>
    <xf numFmtId="9" fontId="20" fillId="2" borderId="41" xfId="2" applyFont="1" applyFill="1" applyBorder="1" applyAlignment="1" applyProtection="1">
      <alignment horizontal="center" vertical="center" wrapText="1"/>
      <protection locked="0"/>
    </xf>
    <xf numFmtId="0" fontId="20" fillId="29" borderId="0" xfId="0" applyFont="1" applyFill="1" applyBorder="1" applyAlignment="1">
      <alignment horizontal="center" vertical="center" wrapText="1"/>
    </xf>
    <xf numFmtId="9" fontId="19" fillId="23" borderId="28" xfId="0" applyNumberFormat="1" applyFont="1" applyFill="1" applyBorder="1" applyAlignment="1">
      <alignment horizontal="center" vertical="center" wrapText="1"/>
    </xf>
    <xf numFmtId="0" fontId="17" fillId="2" borderId="17" xfId="0" applyFont="1" applyFill="1" applyBorder="1" applyAlignment="1" applyProtection="1">
      <alignment horizontal="center" vertical="center" wrapText="1"/>
      <protection locked="0"/>
    </xf>
    <xf numFmtId="0" fontId="17" fillId="23" borderId="17" xfId="0" applyFont="1" applyFill="1" applyBorder="1" applyAlignment="1" applyProtection="1">
      <alignment horizontal="center" vertical="center" wrapText="1"/>
      <protection locked="0"/>
    </xf>
    <xf numFmtId="0" fontId="18" fillId="23" borderId="17" xfId="0" applyFont="1" applyFill="1" applyBorder="1" applyAlignment="1" applyProtection="1">
      <alignment horizontal="center" vertical="center" wrapText="1"/>
      <protection locked="0"/>
    </xf>
    <xf numFmtId="0" fontId="17" fillId="2" borderId="17" xfId="0" applyFont="1" applyFill="1" applyBorder="1" applyAlignment="1" applyProtection="1">
      <alignment horizontal="center" vertical="center" wrapText="1"/>
    </xf>
    <xf numFmtId="165" fontId="17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45" xfId="0" applyFont="1" applyFill="1" applyBorder="1" applyAlignment="1">
      <alignment horizontal="center" vertical="center" wrapText="1"/>
    </xf>
    <xf numFmtId="0" fontId="18" fillId="2" borderId="45" xfId="0" applyFont="1" applyFill="1" applyBorder="1" applyAlignment="1" applyProtection="1">
      <alignment horizontal="center" vertical="center" wrapText="1"/>
      <protection locked="0"/>
    </xf>
    <xf numFmtId="9" fontId="20" fillId="2" borderId="45" xfId="2" applyFont="1" applyFill="1" applyBorder="1" applyAlignment="1">
      <alignment horizontal="center" vertical="center" wrapText="1"/>
    </xf>
    <xf numFmtId="0" fontId="18" fillId="2" borderId="45" xfId="2" applyNumberFormat="1" applyFont="1" applyFill="1" applyBorder="1" applyAlignment="1">
      <alignment horizontal="center" vertical="center" wrapText="1"/>
    </xf>
    <xf numFmtId="9" fontId="18" fillId="2" borderId="45" xfId="2" applyFont="1" applyFill="1" applyBorder="1" applyAlignment="1" applyProtection="1">
      <alignment horizontal="center" vertical="center" wrapText="1"/>
      <protection locked="0"/>
    </xf>
    <xf numFmtId="9" fontId="18" fillId="2" borderId="45" xfId="0" applyNumberFormat="1" applyFont="1" applyFill="1" applyBorder="1" applyAlignment="1" applyProtection="1">
      <alignment horizontal="center" vertical="center" wrapText="1"/>
      <protection locked="0"/>
    </xf>
    <xf numFmtId="9" fontId="18" fillId="2" borderId="45" xfId="2" applyFont="1" applyFill="1" applyBorder="1" applyAlignment="1">
      <alignment horizontal="center" vertical="center" wrapText="1"/>
    </xf>
    <xf numFmtId="9" fontId="20" fillId="2" borderId="45" xfId="2" applyFont="1" applyFill="1" applyBorder="1" applyAlignment="1" applyProtection="1">
      <alignment horizontal="center" vertical="center" wrapText="1"/>
      <protection locked="0"/>
    </xf>
    <xf numFmtId="0" fontId="18" fillId="2" borderId="46" xfId="0" applyFont="1" applyFill="1" applyBorder="1" applyAlignment="1" applyProtection="1">
      <alignment horizontal="center" vertical="center" wrapText="1"/>
      <protection locked="0"/>
    </xf>
    <xf numFmtId="0" fontId="19" fillId="29" borderId="36" xfId="0" applyFont="1" applyFill="1" applyBorder="1" applyAlignment="1">
      <alignment horizontal="center" vertical="center" wrapText="1"/>
    </xf>
    <xf numFmtId="0" fontId="24" fillId="26" borderId="27" xfId="0" applyFont="1" applyFill="1" applyBorder="1" applyAlignment="1">
      <alignment horizontal="center" vertical="center" wrapText="1"/>
    </xf>
    <xf numFmtId="9" fontId="18" fillId="23" borderId="58" xfId="0" applyNumberFormat="1" applyFont="1" applyFill="1" applyBorder="1" applyAlignment="1">
      <alignment horizontal="center" vertical="center" wrapText="1"/>
    </xf>
    <xf numFmtId="0" fontId="18" fillId="2" borderId="44" xfId="0" applyFont="1" applyFill="1" applyBorder="1" applyAlignment="1" applyProtection="1">
      <alignment horizontal="center" vertical="center" wrapText="1"/>
      <protection locked="0"/>
    </xf>
    <xf numFmtId="0" fontId="20" fillId="2" borderId="45" xfId="0" applyFont="1" applyFill="1" applyBorder="1" applyAlignment="1">
      <alignment horizontal="center" vertical="center" wrapText="1"/>
    </xf>
    <xf numFmtId="0" fontId="18" fillId="23" borderId="45" xfId="0" applyFont="1" applyFill="1" applyBorder="1" applyAlignment="1" applyProtection="1">
      <alignment horizontal="center" vertical="center" wrapText="1"/>
      <protection locked="0"/>
    </xf>
    <xf numFmtId="1" fontId="18" fillId="23" borderId="45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45" xfId="0" applyFont="1" applyFill="1" applyBorder="1" applyAlignment="1" applyProtection="1">
      <alignment horizontal="center" vertical="center" wrapText="1"/>
    </xf>
    <xf numFmtId="165" fontId="18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28" xfId="0" applyFont="1" applyFill="1" applyBorder="1" applyAlignment="1">
      <alignment horizontal="center" vertical="center" wrapText="1"/>
    </xf>
    <xf numFmtId="0" fontId="24" fillId="26" borderId="31" xfId="0" applyFont="1" applyFill="1" applyBorder="1" applyAlignment="1">
      <alignment horizontal="center" vertical="center" wrapText="1"/>
    </xf>
    <xf numFmtId="9" fontId="18" fillId="23" borderId="5" xfId="0" applyNumberFormat="1" applyFont="1" applyFill="1" applyBorder="1" applyAlignment="1">
      <alignment horizontal="center" vertical="center" wrapText="1"/>
    </xf>
    <xf numFmtId="0" fontId="24" fillId="26" borderId="55" xfId="0" applyFont="1" applyFill="1" applyBorder="1" applyAlignment="1">
      <alignment horizontal="center" vertical="center" wrapText="1"/>
    </xf>
    <xf numFmtId="9" fontId="18" fillId="23" borderId="13" xfId="0" applyNumberFormat="1" applyFont="1" applyFill="1" applyBorder="1" applyAlignment="1">
      <alignment horizontal="center" vertical="center" wrapText="1"/>
    </xf>
    <xf numFmtId="0" fontId="18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3" fillId="26" borderId="26" xfId="0" applyFont="1" applyFill="1" applyBorder="1" applyAlignment="1">
      <alignment horizontal="center" vertical="center" wrapText="1"/>
    </xf>
    <xf numFmtId="9" fontId="17" fillId="2" borderId="54" xfId="0" applyNumberFormat="1" applyFont="1" applyFill="1" applyBorder="1" applyAlignment="1">
      <alignment horizontal="center" vertical="center" wrapText="1"/>
    </xf>
    <xf numFmtId="0" fontId="24" fillId="27" borderId="32" xfId="0" applyFont="1" applyFill="1" applyBorder="1" applyAlignment="1">
      <alignment horizontal="center" vertical="center" wrapText="1"/>
    </xf>
    <xf numFmtId="9" fontId="18" fillId="23" borderId="27" xfId="0" applyNumberFormat="1" applyFont="1" applyFill="1" applyBorder="1" applyAlignment="1">
      <alignment horizontal="center" vertical="center" wrapText="1"/>
    </xf>
    <xf numFmtId="0" fontId="23" fillId="27" borderId="36" xfId="0" applyFont="1" applyFill="1" applyBorder="1" applyAlignment="1">
      <alignment horizontal="center" vertical="center" wrapText="1"/>
    </xf>
    <xf numFmtId="9" fontId="17" fillId="2" borderId="26" xfId="0" applyNumberFormat="1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3" borderId="56" xfId="0" applyFont="1" applyFill="1" applyBorder="1" applyAlignment="1">
      <alignment horizontal="center" vertical="center" wrapText="1"/>
    </xf>
    <xf numFmtId="9" fontId="20" fillId="2" borderId="10" xfId="2" applyFont="1" applyFill="1" applyBorder="1" applyAlignment="1">
      <alignment horizontal="center" vertical="center" wrapText="1"/>
    </xf>
    <xf numFmtId="0" fontId="20" fillId="3" borderId="10" xfId="0" applyFont="1" applyFill="1" applyBorder="1" applyAlignment="1" applyProtection="1">
      <alignment horizontal="center" vertical="center" wrapText="1"/>
      <protection locked="0"/>
    </xf>
    <xf numFmtId="0" fontId="20" fillId="2" borderId="10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 applyProtection="1">
      <alignment horizontal="center" vertical="center" wrapText="1"/>
      <protection locked="0"/>
    </xf>
    <xf numFmtId="0" fontId="18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52" xfId="0" applyFont="1" applyFill="1" applyBorder="1" applyAlignment="1">
      <alignment horizontal="center" vertical="center" wrapText="1"/>
    </xf>
    <xf numFmtId="9" fontId="18" fillId="0" borderId="31" xfId="2" applyFont="1" applyBorder="1" applyAlignment="1">
      <alignment horizontal="center" vertical="center" wrapText="1"/>
    </xf>
    <xf numFmtId="0" fontId="18" fillId="3" borderId="5" xfId="0" applyFont="1" applyFill="1" applyBorder="1" applyAlignment="1" applyProtection="1">
      <alignment horizontal="center" vertical="center" wrapText="1"/>
      <protection locked="0"/>
    </xf>
    <xf numFmtId="0" fontId="18" fillId="2" borderId="7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" vertical="center" wrapText="1"/>
      <protection locked="0"/>
    </xf>
    <xf numFmtId="9" fontId="18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52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  <protection locked="0"/>
    </xf>
    <xf numFmtId="9" fontId="18" fillId="2" borderId="31" xfId="2" applyFont="1" applyFill="1" applyBorder="1" applyAlignment="1">
      <alignment horizontal="center" vertical="center" wrapText="1"/>
    </xf>
    <xf numFmtId="0" fontId="18" fillId="3" borderId="51" xfId="0" applyFont="1" applyFill="1" applyBorder="1" applyAlignment="1">
      <alignment horizontal="center" vertical="center" wrapText="1"/>
    </xf>
    <xf numFmtId="9" fontId="18" fillId="0" borderId="47" xfId="2" applyFont="1" applyBorder="1" applyAlignment="1">
      <alignment horizontal="center" vertical="center" wrapText="1"/>
    </xf>
    <xf numFmtId="0" fontId="18" fillId="3" borderId="11" xfId="0" applyFont="1" applyFill="1" applyBorder="1" applyAlignment="1" applyProtection="1">
      <alignment horizontal="center" vertical="center" wrapText="1"/>
      <protection locked="0"/>
    </xf>
    <xf numFmtId="0" fontId="18" fillId="3" borderId="12" xfId="0" applyFont="1" applyFill="1" applyBorder="1" applyAlignment="1" applyProtection="1">
      <alignment horizontal="center" vertical="center" wrapText="1"/>
      <protection locked="0"/>
    </xf>
    <xf numFmtId="0" fontId="18" fillId="2" borderId="12" xfId="0" applyFont="1" applyFill="1" applyBorder="1" applyAlignment="1">
      <alignment horizontal="center" vertical="center" wrapText="1"/>
    </xf>
    <xf numFmtId="9" fontId="1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9" fillId="22" borderId="23" xfId="0" applyFont="1" applyFill="1" applyBorder="1" applyAlignment="1">
      <alignment horizontal="center" vertical="center" wrapText="1"/>
    </xf>
    <xf numFmtId="9" fontId="17" fillId="2" borderId="26" xfId="2" applyFont="1" applyFill="1" applyBorder="1" applyAlignment="1" applyProtection="1">
      <alignment horizontal="center" vertical="center" wrapText="1"/>
    </xf>
    <xf numFmtId="9" fontId="17" fillId="2" borderId="38" xfId="2" applyFont="1" applyFill="1" applyBorder="1" applyAlignment="1" applyProtection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9" fontId="20" fillId="2" borderId="41" xfId="2" applyFont="1" applyFill="1" applyBorder="1" applyAlignment="1" applyProtection="1">
      <alignment horizontal="center" vertical="center" wrapText="1"/>
    </xf>
    <xf numFmtId="9" fontId="19" fillId="2" borderId="41" xfId="2" applyFont="1" applyFill="1" applyBorder="1" applyAlignment="1" applyProtection="1">
      <alignment horizontal="center" vertical="center" wrapText="1"/>
    </xf>
    <xf numFmtId="9" fontId="20" fillId="2" borderId="39" xfId="2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9" fontId="20" fillId="2" borderId="0" xfId="2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3" fillId="21" borderId="6" xfId="0" applyFont="1" applyFill="1" applyBorder="1" applyAlignment="1">
      <alignment horizontal="center" vertical="center" wrapText="1"/>
    </xf>
    <xf numFmtId="0" fontId="24" fillId="21" borderId="3" xfId="0" applyFont="1" applyFill="1" applyBorder="1" applyAlignment="1">
      <alignment horizontal="center" vertical="center" wrapText="1"/>
    </xf>
    <xf numFmtId="0" fontId="23" fillId="21" borderId="7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23" fillId="8" borderId="32" xfId="0" applyFont="1" applyFill="1" applyBorder="1" applyAlignment="1">
      <alignment horizontal="center" vertical="center" wrapText="1"/>
    </xf>
    <xf numFmtId="0" fontId="23" fillId="8" borderId="33" xfId="0" applyFont="1" applyFill="1" applyBorder="1" applyAlignment="1">
      <alignment horizontal="center" vertical="center" wrapText="1"/>
    </xf>
    <xf numFmtId="0" fontId="23" fillId="8" borderId="34" xfId="0" applyFont="1" applyFill="1" applyBorder="1" applyAlignment="1">
      <alignment horizontal="center" vertical="center" wrapText="1"/>
    </xf>
    <xf numFmtId="0" fontId="23" fillId="8" borderId="0" xfId="0" applyFont="1" applyFill="1" applyBorder="1" applyAlignment="1">
      <alignment horizontal="center" vertical="center" wrapText="1"/>
    </xf>
    <xf numFmtId="0" fontId="23" fillId="8" borderId="35" xfId="0" applyFont="1" applyFill="1" applyBorder="1" applyAlignment="1">
      <alignment horizontal="center" vertical="center" wrapText="1"/>
    </xf>
    <xf numFmtId="0" fontId="23" fillId="8" borderId="18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 applyProtection="1">
      <alignment horizontal="center" vertical="center" wrapText="1"/>
      <protection locked="0"/>
    </xf>
    <xf numFmtId="0" fontId="17" fillId="2" borderId="28" xfId="0" applyFont="1" applyFill="1" applyBorder="1" applyAlignment="1" applyProtection="1">
      <alignment horizontal="center" vertical="center" wrapText="1"/>
      <protection locked="0"/>
    </xf>
    <xf numFmtId="0" fontId="17" fillId="2" borderId="29" xfId="0" applyFont="1" applyFill="1" applyBorder="1" applyAlignment="1" applyProtection="1">
      <alignment horizontal="center" vertical="center" wrapText="1"/>
      <protection locked="0"/>
    </xf>
    <xf numFmtId="0" fontId="17" fillId="0" borderId="27" xfId="0" applyFont="1" applyFill="1" applyBorder="1" applyAlignment="1" applyProtection="1">
      <alignment horizontal="center" vertical="center" wrapText="1"/>
      <protection locked="0"/>
    </xf>
    <xf numFmtId="0" fontId="17" fillId="0" borderId="28" xfId="0" applyFont="1" applyFill="1" applyBorder="1" applyAlignment="1" applyProtection="1">
      <alignment horizontal="center" vertical="center" wrapText="1"/>
      <protection locked="0"/>
    </xf>
    <xf numFmtId="0" fontId="17" fillId="0" borderId="29" xfId="0" applyFont="1" applyFill="1" applyBorder="1" applyAlignment="1" applyProtection="1">
      <alignment horizontal="center" vertical="center" wrapText="1"/>
      <protection locked="0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 applyProtection="1">
      <alignment horizontal="center" vertical="center" wrapText="1"/>
      <protection locked="0"/>
    </xf>
    <xf numFmtId="0" fontId="17" fillId="2" borderId="34" xfId="0" applyFont="1" applyFill="1" applyBorder="1" applyAlignment="1" applyProtection="1">
      <alignment horizontal="center" vertical="center" wrapText="1"/>
      <protection locked="0"/>
    </xf>
    <xf numFmtId="0" fontId="17" fillId="2" borderId="57" xfId="0" applyFont="1" applyFill="1" applyBorder="1" applyAlignment="1" applyProtection="1">
      <alignment horizontal="center" vertical="center" wrapText="1"/>
      <protection locked="0"/>
    </xf>
    <xf numFmtId="0" fontId="18" fillId="2" borderId="44" xfId="0" applyFont="1" applyFill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0" fontId="18" fillId="2" borderId="48" xfId="0" applyFont="1" applyFill="1" applyBorder="1" applyAlignment="1" applyProtection="1">
      <alignment horizontal="center" vertical="center" wrapText="1"/>
      <protection locked="0"/>
    </xf>
    <xf numFmtId="0" fontId="23" fillId="28" borderId="28" xfId="0" applyFont="1" applyFill="1" applyBorder="1" applyAlignment="1">
      <alignment horizontal="center" vertical="center" wrapText="1"/>
    </xf>
    <xf numFmtId="0" fontId="23" fillId="28" borderId="29" xfId="0" applyFont="1" applyFill="1" applyBorder="1" applyAlignment="1">
      <alignment horizontal="center" vertical="center" wrapText="1"/>
    </xf>
    <xf numFmtId="0" fontId="17" fillId="22" borderId="36" xfId="0" applyFont="1" applyFill="1" applyBorder="1" applyAlignment="1" applyProtection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19" fillId="17" borderId="9" xfId="0" applyFont="1" applyFill="1" applyBorder="1" applyAlignment="1">
      <alignment horizontal="center" vertical="center" wrapText="1"/>
    </xf>
    <xf numFmtId="0" fontId="19" fillId="17" borderId="7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3" fillId="5" borderId="33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17" fillId="23" borderId="41" xfId="0" applyFont="1" applyFill="1" applyBorder="1" applyAlignment="1" applyProtection="1">
      <alignment horizontal="center" vertical="center" wrapText="1"/>
    </xf>
    <xf numFmtId="0" fontId="17" fillId="17" borderId="41" xfId="0" applyFont="1" applyFill="1" applyBorder="1" applyAlignment="1" applyProtection="1">
      <alignment horizontal="center" vertical="center" wrapText="1"/>
    </xf>
    <xf numFmtId="0" fontId="17" fillId="3" borderId="41" xfId="0" applyFont="1" applyFill="1" applyBorder="1" applyAlignment="1" applyProtection="1">
      <alignment horizontal="center" vertical="center" wrapText="1"/>
    </xf>
    <xf numFmtId="0" fontId="17" fillId="17" borderId="42" xfId="0" applyFont="1" applyFill="1" applyBorder="1" applyAlignment="1" applyProtection="1">
      <alignment horizontal="center" vertical="center" wrapText="1"/>
    </xf>
    <xf numFmtId="0" fontId="17" fillId="17" borderId="37" xfId="0" applyFont="1" applyFill="1" applyBorder="1" applyAlignment="1" applyProtection="1">
      <alignment horizontal="center" vertical="center" wrapText="1"/>
    </xf>
    <xf numFmtId="0" fontId="17" fillId="17" borderId="38" xfId="0" applyFont="1" applyFill="1" applyBorder="1" applyAlignment="1" applyProtection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22" fontId="17" fillId="9" borderId="7" xfId="0" applyNumberFormat="1" applyFont="1" applyFill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19" fillId="18" borderId="9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18" borderId="8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19" fillId="18" borderId="7" xfId="0" applyFont="1" applyFill="1" applyBorder="1" applyAlignment="1">
      <alignment horizontal="center" vertical="center" wrapText="1"/>
    </xf>
    <xf numFmtId="0" fontId="19" fillId="18" borderId="21" xfId="0" applyFont="1" applyFill="1" applyBorder="1" applyAlignment="1">
      <alignment horizontal="center" vertical="center" wrapText="1"/>
    </xf>
    <xf numFmtId="0" fontId="19" fillId="18" borderId="22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18" borderId="7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18" fillId="23" borderId="24" xfId="0" applyNumberFormat="1" applyFont="1" applyFill="1" applyBorder="1" applyAlignment="1" applyProtection="1">
      <alignment horizontal="center" vertical="center" wrapText="1"/>
      <protection locked="0"/>
    </xf>
    <xf numFmtId="0" fontId="18" fillId="23" borderId="8" xfId="0" applyNumberFormat="1" applyFont="1" applyFill="1" applyBorder="1" applyAlignment="1" applyProtection="1">
      <alignment horizontal="center" vertical="center" wrapText="1"/>
      <protection locked="0"/>
    </xf>
  </cellXfs>
  <cellStyles count="10">
    <cellStyle name="Amarillo" xfId="7"/>
    <cellStyle name="Millares" xfId="1" builtinId="3"/>
    <cellStyle name="Millares 2" xfId="6"/>
    <cellStyle name="Normal" xfId="0" builtinId="0"/>
    <cellStyle name="Normal 2" xfId="3"/>
    <cellStyle name="Porcentaje 2" xfId="4"/>
    <cellStyle name="Porcentual" xfId="2" builtinId="5"/>
    <cellStyle name="Porcentual 2" xfId="5"/>
    <cellStyle name="Rojo" xfId="8"/>
    <cellStyle name="Verde" xfId="9"/>
  </cellStyles>
  <dxfs count="1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6BFD91"/>
      <color rgb="FF00FF00"/>
      <color rgb="FF9CB5CC"/>
      <color rgb="FFF474EB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1264228</xdr:colOff>
      <xdr:row>111</xdr:row>
      <xdr:rowOff>121228</xdr:rowOff>
    </xdr:from>
    <xdr:to>
      <xdr:col>1</xdr:col>
      <xdr:colOff>2753592</xdr:colOff>
      <xdr:row>115</xdr:row>
      <xdr:rowOff>17319</xdr:rowOff>
    </xdr:to>
    <xdr:sp macro="" textlink="">
      <xdr:nvSpPr>
        <xdr:cNvPr id="2" name="1 Rectángulo"/>
        <xdr:cNvSpPr/>
      </xdr:nvSpPr>
      <xdr:spPr>
        <a:xfrm>
          <a:off x="3186546" y="63782864"/>
          <a:ext cx="1489364" cy="658091"/>
        </a:xfrm>
        <a:prstGeom prst="rect">
          <a:avLst/>
        </a:prstGeom>
        <a:solidFill>
          <a:schemeClr val="accent3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3134591</xdr:colOff>
      <xdr:row>111</xdr:row>
      <xdr:rowOff>173182</xdr:rowOff>
    </xdr:from>
    <xdr:to>
      <xdr:col>2</xdr:col>
      <xdr:colOff>675409</xdr:colOff>
      <xdr:row>114</xdr:row>
      <xdr:rowOff>103909</xdr:rowOff>
    </xdr:to>
    <xdr:sp macro="" textlink="">
      <xdr:nvSpPr>
        <xdr:cNvPr id="3" name="2 CuadroTexto"/>
        <xdr:cNvSpPr txBox="1"/>
      </xdr:nvSpPr>
      <xdr:spPr>
        <a:xfrm>
          <a:off x="5056909" y="63834818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PUBLICA TERRITORIAL LOCAL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1246909</xdr:colOff>
      <xdr:row>117</xdr:row>
      <xdr:rowOff>155864</xdr:rowOff>
    </xdr:from>
    <xdr:to>
      <xdr:col>1</xdr:col>
      <xdr:colOff>2736273</xdr:colOff>
      <xdr:row>121</xdr:row>
      <xdr:rowOff>51955</xdr:rowOff>
    </xdr:to>
    <xdr:sp macro="" textlink="">
      <xdr:nvSpPr>
        <xdr:cNvPr id="4" name="3 Rectángulo"/>
        <xdr:cNvSpPr/>
      </xdr:nvSpPr>
      <xdr:spPr>
        <a:xfrm>
          <a:off x="3169227" y="64960500"/>
          <a:ext cx="1489364" cy="658091"/>
        </a:xfrm>
        <a:prstGeom prst="rect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3134597</xdr:colOff>
      <xdr:row>118</xdr:row>
      <xdr:rowOff>51952</xdr:rowOff>
    </xdr:from>
    <xdr:to>
      <xdr:col>2</xdr:col>
      <xdr:colOff>675415</xdr:colOff>
      <xdr:row>120</xdr:row>
      <xdr:rowOff>173179</xdr:rowOff>
    </xdr:to>
    <xdr:sp macro="" textlink="">
      <xdr:nvSpPr>
        <xdr:cNvPr id="5" name="4 CuadroTexto"/>
        <xdr:cNvSpPr txBox="1"/>
      </xdr:nvSpPr>
      <xdr:spPr>
        <a:xfrm>
          <a:off x="5056915" y="65047088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FOMENTO Y PROTECCIÓN DE DDHH</a:t>
          </a:r>
        </a:p>
      </xdr:txBody>
    </xdr:sp>
    <xdr:clientData/>
  </xdr:twoCellAnchor>
  <xdr:twoCellAnchor>
    <xdr:from>
      <xdr:col>1</xdr:col>
      <xdr:colOff>1246896</xdr:colOff>
      <xdr:row>123</xdr:row>
      <xdr:rowOff>121232</xdr:rowOff>
    </xdr:from>
    <xdr:to>
      <xdr:col>1</xdr:col>
      <xdr:colOff>2736260</xdr:colOff>
      <xdr:row>127</xdr:row>
      <xdr:rowOff>17323</xdr:rowOff>
    </xdr:to>
    <xdr:sp macro="" textlink="">
      <xdr:nvSpPr>
        <xdr:cNvPr id="6" name="5 Rectángulo"/>
        <xdr:cNvSpPr/>
      </xdr:nvSpPr>
      <xdr:spPr>
        <a:xfrm>
          <a:off x="3169214" y="66068868"/>
          <a:ext cx="1489364" cy="65809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3134591</xdr:colOff>
      <xdr:row>124</xdr:row>
      <xdr:rowOff>17318</xdr:rowOff>
    </xdr:from>
    <xdr:to>
      <xdr:col>2</xdr:col>
      <xdr:colOff>675409</xdr:colOff>
      <xdr:row>126</xdr:row>
      <xdr:rowOff>138545</xdr:rowOff>
    </xdr:to>
    <xdr:sp macro="" textlink="">
      <xdr:nvSpPr>
        <xdr:cNvPr id="7" name="6 CuadroTexto"/>
        <xdr:cNvSpPr txBox="1"/>
      </xdr:nvSpPr>
      <xdr:spPr>
        <a:xfrm>
          <a:off x="5056909" y="66155454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COMUNICACIONES ESTRATEGICAS</a:t>
          </a:r>
        </a:p>
      </xdr:txBody>
    </xdr:sp>
    <xdr:clientData/>
  </xdr:twoCellAnchor>
  <xdr:twoCellAnchor>
    <xdr:from>
      <xdr:col>1</xdr:col>
      <xdr:colOff>1229591</xdr:colOff>
      <xdr:row>129</xdr:row>
      <xdr:rowOff>34637</xdr:rowOff>
    </xdr:from>
    <xdr:to>
      <xdr:col>1</xdr:col>
      <xdr:colOff>2718955</xdr:colOff>
      <xdr:row>132</xdr:row>
      <xdr:rowOff>121228</xdr:rowOff>
    </xdr:to>
    <xdr:sp macro="" textlink="">
      <xdr:nvSpPr>
        <xdr:cNvPr id="8" name="7 Rectángulo"/>
        <xdr:cNvSpPr/>
      </xdr:nvSpPr>
      <xdr:spPr>
        <a:xfrm>
          <a:off x="3151909" y="67125273"/>
          <a:ext cx="1489364" cy="658091"/>
        </a:xfrm>
        <a:prstGeom prst="rect">
          <a:avLst/>
        </a:prstGeom>
        <a:solidFill>
          <a:schemeClr val="accent3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3117286</xdr:colOff>
      <xdr:row>129</xdr:row>
      <xdr:rowOff>121223</xdr:rowOff>
    </xdr:from>
    <xdr:to>
      <xdr:col>2</xdr:col>
      <xdr:colOff>658104</xdr:colOff>
      <xdr:row>132</xdr:row>
      <xdr:rowOff>51950</xdr:rowOff>
    </xdr:to>
    <xdr:sp macro="" textlink="">
      <xdr:nvSpPr>
        <xdr:cNvPr id="9" name="8 CuadroTexto"/>
        <xdr:cNvSpPr txBox="1"/>
      </xdr:nvSpPr>
      <xdr:spPr>
        <a:xfrm>
          <a:off x="5039604" y="67211859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IVC</a:t>
          </a:r>
        </a:p>
      </xdr:txBody>
    </xdr:sp>
    <xdr:clientData/>
  </xdr:twoCellAnchor>
  <xdr:twoCellAnchor>
    <xdr:from>
      <xdr:col>1</xdr:col>
      <xdr:colOff>1264228</xdr:colOff>
      <xdr:row>134</xdr:row>
      <xdr:rowOff>121227</xdr:rowOff>
    </xdr:from>
    <xdr:to>
      <xdr:col>1</xdr:col>
      <xdr:colOff>2753592</xdr:colOff>
      <xdr:row>138</xdr:row>
      <xdr:rowOff>17318</xdr:rowOff>
    </xdr:to>
    <xdr:sp macro="" textlink="">
      <xdr:nvSpPr>
        <xdr:cNvPr id="10" name="9 Rectángulo"/>
        <xdr:cNvSpPr/>
      </xdr:nvSpPr>
      <xdr:spPr>
        <a:xfrm>
          <a:off x="3186546" y="68164363"/>
          <a:ext cx="1489364" cy="658091"/>
        </a:xfrm>
        <a:prstGeom prst="rect">
          <a:avLst/>
        </a:prstGeom>
        <a:solidFill>
          <a:schemeClr val="accent4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3151923</xdr:colOff>
      <xdr:row>135</xdr:row>
      <xdr:rowOff>17313</xdr:rowOff>
    </xdr:from>
    <xdr:to>
      <xdr:col>2</xdr:col>
      <xdr:colOff>692741</xdr:colOff>
      <xdr:row>137</xdr:row>
      <xdr:rowOff>138540</xdr:rowOff>
    </xdr:to>
    <xdr:sp macro="" textlink="">
      <xdr:nvSpPr>
        <xdr:cNvPr id="11" name="10 CuadroTexto"/>
        <xdr:cNvSpPr txBox="1"/>
      </xdr:nvSpPr>
      <xdr:spPr>
        <a:xfrm>
          <a:off x="5074241" y="68250949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CORPORATIVA LOCAL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1264228</xdr:colOff>
      <xdr:row>139</xdr:row>
      <xdr:rowOff>138545</xdr:rowOff>
    </xdr:from>
    <xdr:to>
      <xdr:col>1</xdr:col>
      <xdr:colOff>2753592</xdr:colOff>
      <xdr:row>143</xdr:row>
      <xdr:rowOff>34636</xdr:rowOff>
    </xdr:to>
    <xdr:sp macro="" textlink="">
      <xdr:nvSpPr>
        <xdr:cNvPr id="12" name="11 Rectángulo"/>
        <xdr:cNvSpPr/>
      </xdr:nvSpPr>
      <xdr:spPr>
        <a:xfrm>
          <a:off x="3186546" y="69134181"/>
          <a:ext cx="1489364" cy="658091"/>
        </a:xfrm>
        <a:prstGeom prst="rect">
          <a:avLst/>
        </a:prstGeom>
        <a:solidFill>
          <a:schemeClr val="tx2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3151923</xdr:colOff>
      <xdr:row>140</xdr:row>
      <xdr:rowOff>34631</xdr:rowOff>
    </xdr:from>
    <xdr:to>
      <xdr:col>2</xdr:col>
      <xdr:colOff>692741</xdr:colOff>
      <xdr:row>142</xdr:row>
      <xdr:rowOff>155858</xdr:rowOff>
    </xdr:to>
    <xdr:sp macro="" textlink="">
      <xdr:nvSpPr>
        <xdr:cNvPr id="13" name="12 CuadroTexto"/>
        <xdr:cNvSpPr txBox="1"/>
      </xdr:nvSpPr>
      <xdr:spPr>
        <a:xfrm>
          <a:off x="5074241" y="69220767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RELACIONES</a:t>
          </a:r>
          <a:r>
            <a:rPr lang="es-ES" sz="1800" b="1" baseline="0">
              <a:latin typeface="Arial Narrow" pitchFamily="34" charset="0"/>
            </a:rPr>
            <a:t> ESTRATEGICAS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1298864</xdr:colOff>
      <xdr:row>146</xdr:row>
      <xdr:rowOff>0</xdr:rowOff>
    </xdr:from>
    <xdr:to>
      <xdr:col>1</xdr:col>
      <xdr:colOff>2788228</xdr:colOff>
      <xdr:row>149</xdr:row>
      <xdr:rowOff>86591</xdr:rowOff>
    </xdr:to>
    <xdr:sp macro="" textlink="">
      <xdr:nvSpPr>
        <xdr:cNvPr id="14" name="13 Rectángulo"/>
        <xdr:cNvSpPr/>
      </xdr:nvSpPr>
      <xdr:spPr>
        <a:xfrm>
          <a:off x="3221182" y="70329136"/>
          <a:ext cx="1489364" cy="658091"/>
        </a:xfrm>
        <a:prstGeom prst="rect">
          <a:avLst/>
        </a:prstGeom>
        <a:solidFill>
          <a:schemeClr val="accent2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3186559</xdr:colOff>
      <xdr:row>146</xdr:row>
      <xdr:rowOff>86586</xdr:rowOff>
    </xdr:from>
    <xdr:to>
      <xdr:col>2</xdr:col>
      <xdr:colOff>727377</xdr:colOff>
      <xdr:row>149</xdr:row>
      <xdr:rowOff>17313</xdr:rowOff>
    </xdr:to>
    <xdr:sp macro="" textlink="">
      <xdr:nvSpPr>
        <xdr:cNvPr id="15" name="14 CuadroTexto"/>
        <xdr:cNvSpPr txBox="1"/>
      </xdr:nvSpPr>
      <xdr:spPr>
        <a:xfrm>
          <a:off x="5108877" y="70415722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DEL PATRIMONIO DOCUMENTAL</a:t>
          </a:r>
        </a:p>
      </xdr:txBody>
    </xdr:sp>
    <xdr:clientData/>
  </xdr:twoCellAnchor>
  <xdr:twoCellAnchor>
    <xdr:from>
      <xdr:col>1</xdr:col>
      <xdr:colOff>1264227</xdr:colOff>
      <xdr:row>151</xdr:row>
      <xdr:rowOff>103909</xdr:rowOff>
    </xdr:from>
    <xdr:to>
      <xdr:col>1</xdr:col>
      <xdr:colOff>2753591</xdr:colOff>
      <xdr:row>155</xdr:row>
      <xdr:rowOff>0</xdr:rowOff>
    </xdr:to>
    <xdr:sp macro="" textlink="">
      <xdr:nvSpPr>
        <xdr:cNvPr id="16" name="15 Rectángulo"/>
        <xdr:cNvSpPr/>
      </xdr:nvSpPr>
      <xdr:spPr>
        <a:xfrm>
          <a:off x="3186545" y="71385545"/>
          <a:ext cx="1489364" cy="658091"/>
        </a:xfrm>
        <a:prstGeom prst="rect">
          <a:avLst/>
        </a:prstGeom>
        <a:solidFill>
          <a:schemeClr val="bg2">
            <a:lumMod val="25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3151922</xdr:colOff>
      <xdr:row>151</xdr:row>
      <xdr:rowOff>190495</xdr:rowOff>
    </xdr:from>
    <xdr:to>
      <xdr:col>2</xdr:col>
      <xdr:colOff>692740</xdr:colOff>
      <xdr:row>154</xdr:row>
      <xdr:rowOff>121222</xdr:rowOff>
    </xdr:to>
    <xdr:sp macro="" textlink="">
      <xdr:nvSpPr>
        <xdr:cNvPr id="17" name="16 CuadroTexto"/>
        <xdr:cNvSpPr txBox="1"/>
      </xdr:nvSpPr>
      <xdr:spPr>
        <a:xfrm>
          <a:off x="5074240" y="71472131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GERENCIA DE TI</a:t>
          </a:r>
          <a:endParaRPr lang="es-ES" sz="1800" b="1" baseline="0">
            <a:latin typeface="Arial Narrow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uan.jimenez/Mis%20documentos/Juan%20Sebastian%20Jimenez/Evidencias%20Febrero/Linamiento%20&#183;%203%20Planes%20De%20Gesti&#243;n/LINEAMIENTO%20&#183;%203/DEFINITIVO/DEFINITIVO%2023022017/L3.1%20GESTI&#211;N%20DEL%20CONOCIMIENTO%202017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 GESTION POR PROCESO"/>
      <sheetName val="Hoja2"/>
    </sheetNames>
    <sheetDataSet>
      <sheetData sheetId="0"/>
      <sheetData sheetId="1">
        <row r="6">
          <cell r="C6" t="str">
            <v>RUTINARIA</v>
          </cell>
        </row>
        <row r="7">
          <cell r="C7" t="str">
            <v>RETADORA (MEJORA)</v>
          </cell>
        </row>
        <row r="8">
          <cell r="C8" t="str">
            <v>GESTIÓN</v>
          </cell>
        </row>
        <row r="9">
          <cell r="C9" t="str">
            <v>SOSTENIBILDIAD DEL SISTEMA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105"/>
  <sheetViews>
    <sheetView showGridLines="0" tabSelected="1" topLeftCell="D1" zoomScale="55" zoomScaleNormal="55" workbookViewId="0">
      <pane xSplit="5205" topLeftCell="J1"/>
      <selection activeCell="D34" sqref="D34"/>
      <selection pane="topRight" activeCell="L63" sqref="L63"/>
    </sheetView>
  </sheetViews>
  <sheetFormatPr baseColWidth="10" defaultRowHeight="20.25"/>
  <cols>
    <col min="1" max="1" width="28.7109375" style="34" customWidth="1"/>
    <col min="2" max="2" width="42.28515625" style="34" customWidth="1"/>
    <col min="3" max="3" width="46.42578125" style="34" customWidth="1"/>
    <col min="4" max="4" width="63.140625" style="34" customWidth="1"/>
    <col min="5" max="5" width="20.85546875" style="34" customWidth="1"/>
    <col min="6" max="6" width="36" style="34" customWidth="1"/>
    <col min="7" max="7" width="33.85546875" style="34" customWidth="1"/>
    <col min="8" max="8" width="54" style="34" customWidth="1"/>
    <col min="9" max="9" width="16.140625" style="34" customWidth="1"/>
    <col min="10" max="10" width="33.5703125" style="34" customWidth="1"/>
    <col min="11" max="11" width="25.42578125" style="34" customWidth="1"/>
    <col min="12" max="15" width="21.42578125" style="34" customWidth="1"/>
    <col min="16" max="16" width="41.7109375" style="34" customWidth="1"/>
    <col min="17" max="17" width="20" style="34" customWidth="1"/>
    <col min="18" max="18" width="27.28515625" style="34" customWidth="1"/>
    <col min="19" max="19" width="26.140625" style="34" customWidth="1"/>
    <col min="20" max="23" width="11.42578125" style="34" customWidth="1"/>
    <col min="24" max="24" width="20.85546875" style="34" customWidth="1"/>
    <col min="25" max="25" width="18.85546875" style="34" customWidth="1"/>
    <col min="26" max="26" width="26.7109375" style="34" customWidth="1"/>
    <col min="27" max="27" width="18.85546875" style="34" customWidth="1"/>
    <col min="28" max="28" width="14.140625" style="34" customWidth="1"/>
    <col min="29" max="29" width="18.42578125" style="34" customWidth="1"/>
    <col min="30" max="30" width="22.140625" style="34" customWidth="1"/>
    <col min="31" max="31" width="17.7109375" style="34" customWidth="1"/>
    <col min="32" max="32" width="30.85546875" style="34" hidden="1" customWidth="1"/>
    <col min="33" max="33" width="19.7109375" style="34" hidden="1" customWidth="1"/>
    <col min="34" max="35" width="16.42578125" style="34" hidden="1" customWidth="1"/>
    <col min="36" max="36" width="17.140625" style="34" hidden="1" customWidth="1"/>
    <col min="37" max="37" width="17.85546875" style="34" hidden="1" customWidth="1"/>
    <col min="38" max="38" width="32.7109375" style="34" hidden="1" customWidth="1"/>
    <col min="39" max="43" width="11.42578125" style="34" hidden="1" customWidth="1"/>
    <col min="44" max="44" width="29.5703125" style="34" hidden="1" customWidth="1"/>
    <col min="45" max="46" width="11.42578125" style="34" hidden="1" customWidth="1"/>
    <col min="47" max="47" width="14.85546875" style="34" hidden="1" customWidth="1"/>
    <col min="48" max="48" width="14.5703125" style="34" hidden="1" customWidth="1"/>
    <col min="49" max="49" width="20.7109375" style="34" hidden="1" customWidth="1"/>
    <col min="50" max="50" width="24.140625" style="34" hidden="1" customWidth="1"/>
    <col min="51" max="51" width="19.140625" style="34" hidden="1" customWidth="1"/>
    <col min="52" max="52" width="18.42578125" style="34" hidden="1" customWidth="1"/>
    <col min="53" max="53" width="21.85546875" style="34" hidden="1" customWidth="1"/>
    <col min="54" max="54" width="19.85546875" style="34" hidden="1" customWidth="1"/>
    <col min="55" max="55" width="48.5703125" style="34" customWidth="1"/>
    <col min="56" max="16384" width="11.42578125" style="34"/>
  </cols>
  <sheetData>
    <row r="1" spans="1:55" ht="40.5" customHeight="1">
      <c r="A1" s="335">
        <f ca="1">NOW()</f>
        <v>42870.664371180559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</row>
    <row r="2" spans="1:55" ht="40.5" customHeight="1">
      <c r="A2" s="337" t="s">
        <v>27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</row>
    <row r="3" spans="1:55" ht="36.75" customHeight="1">
      <c r="A3" s="35" t="s">
        <v>93</v>
      </c>
      <c r="B3" s="35">
        <v>2017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7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</row>
    <row r="4" spans="1:55" ht="36.75" customHeight="1">
      <c r="A4" s="35" t="s">
        <v>94</v>
      </c>
      <c r="B4" s="35" t="s">
        <v>110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7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</row>
    <row r="5" spans="1:55" ht="36.75" customHeight="1">
      <c r="A5" s="35" t="s">
        <v>95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7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</row>
    <row r="6" spans="1:55" ht="36.75" customHeight="1">
      <c r="A6" s="35" t="s">
        <v>96</v>
      </c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7"/>
      <c r="Z6" s="39"/>
      <c r="AA6" s="40"/>
      <c r="AB6" s="40"/>
      <c r="AC6" s="40"/>
      <c r="AD6" s="40"/>
      <c r="AE6" s="40"/>
      <c r="AF6" s="39"/>
      <c r="AG6" s="40"/>
      <c r="AH6" s="40"/>
      <c r="AI6" s="40"/>
      <c r="AJ6" s="40"/>
      <c r="AK6" s="40"/>
      <c r="AL6" s="39"/>
      <c r="AM6" s="40"/>
      <c r="AN6" s="40"/>
      <c r="AO6" s="40"/>
      <c r="AP6" s="40"/>
      <c r="AQ6" s="40"/>
      <c r="AR6" s="39"/>
      <c r="AS6" s="40"/>
      <c r="AT6" s="40"/>
      <c r="AU6" s="40"/>
      <c r="AV6" s="40"/>
      <c r="AW6" s="40"/>
      <c r="AX6" s="39"/>
      <c r="AY6" s="40"/>
      <c r="AZ6" s="40"/>
      <c r="BA6" s="40"/>
      <c r="BB6" s="40"/>
    </row>
    <row r="7" spans="1:55" ht="36.75" customHeight="1">
      <c r="A7" s="35" t="s">
        <v>97</v>
      </c>
      <c r="B7" s="35" t="s">
        <v>274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7"/>
      <c r="Z7" s="353"/>
      <c r="AA7" s="353"/>
      <c r="AB7" s="353"/>
      <c r="AC7" s="353"/>
      <c r="AD7" s="353"/>
      <c r="AE7" s="353"/>
      <c r="AF7" s="353"/>
      <c r="AG7" s="353"/>
      <c r="AH7" s="353"/>
      <c r="AI7" s="353"/>
      <c r="AJ7" s="353"/>
      <c r="AK7" s="353"/>
      <c r="AL7" s="353"/>
      <c r="AM7" s="353"/>
      <c r="AN7" s="353"/>
      <c r="AO7" s="353"/>
      <c r="AP7" s="353"/>
      <c r="AQ7" s="353"/>
      <c r="AR7" s="353"/>
      <c r="AS7" s="353"/>
      <c r="AT7" s="353"/>
      <c r="AU7" s="353"/>
      <c r="AV7" s="353"/>
      <c r="AW7" s="353"/>
      <c r="AX7" s="353"/>
      <c r="AY7" s="353"/>
      <c r="AZ7" s="353"/>
      <c r="BA7" s="353"/>
      <c r="BB7" s="353"/>
    </row>
    <row r="8" spans="1:55">
      <c r="A8" s="41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8"/>
      <c r="R8" s="38"/>
      <c r="S8" s="38"/>
      <c r="T8" s="38"/>
      <c r="U8" s="38"/>
      <c r="V8" s="38"/>
      <c r="W8" s="38"/>
      <c r="X8" s="38"/>
      <c r="Y8" s="38"/>
      <c r="Z8" s="353"/>
      <c r="AA8" s="353"/>
      <c r="AB8" s="353"/>
      <c r="AC8" s="353"/>
      <c r="AD8" s="353"/>
      <c r="AE8" s="353"/>
      <c r="AF8" s="353"/>
      <c r="AG8" s="353"/>
      <c r="AH8" s="353"/>
      <c r="AI8" s="353"/>
      <c r="AJ8" s="353"/>
      <c r="AK8" s="353"/>
      <c r="AL8" s="353"/>
      <c r="AM8" s="353"/>
      <c r="AN8" s="353"/>
      <c r="AO8" s="353"/>
      <c r="AP8" s="353"/>
      <c r="AQ8" s="353"/>
      <c r="AR8" s="353"/>
      <c r="AS8" s="353"/>
      <c r="AT8" s="353"/>
      <c r="AU8" s="353"/>
      <c r="AV8" s="353"/>
      <c r="AW8" s="353"/>
      <c r="AX8" s="353"/>
      <c r="AY8" s="353"/>
      <c r="AZ8" s="353"/>
      <c r="BA8" s="353"/>
      <c r="BB8" s="353"/>
    </row>
    <row r="9" spans="1:55">
      <c r="A9" s="39"/>
      <c r="B9" s="39"/>
      <c r="C9" s="39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42"/>
      <c r="U9" s="38"/>
      <c r="V9" s="38"/>
      <c r="W9" s="38"/>
      <c r="X9" s="38"/>
      <c r="Y9" s="38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</row>
    <row r="10" spans="1:55">
      <c r="A10" s="38"/>
      <c r="B10" s="38"/>
      <c r="C10" s="38"/>
      <c r="D10" s="357"/>
      <c r="E10" s="357"/>
      <c r="F10" s="357"/>
      <c r="G10" s="357"/>
      <c r="H10" s="357"/>
      <c r="I10" s="357"/>
      <c r="J10" s="357"/>
      <c r="K10" s="357"/>
      <c r="L10" s="346"/>
      <c r="M10" s="346"/>
      <c r="N10" s="346"/>
      <c r="O10" s="346"/>
      <c r="P10" s="43"/>
      <c r="Q10" s="43"/>
      <c r="R10" s="43"/>
      <c r="S10" s="43"/>
      <c r="T10" s="43"/>
      <c r="U10" s="38"/>
      <c r="V10" s="38"/>
      <c r="W10" s="38"/>
      <c r="X10" s="38"/>
      <c r="Y10" s="38"/>
      <c r="Z10" s="346"/>
      <c r="AA10" s="346"/>
      <c r="AB10" s="346"/>
      <c r="AC10" s="44"/>
      <c r="AD10" s="44"/>
      <c r="AE10" s="44"/>
      <c r="AF10" s="346"/>
      <c r="AG10" s="346"/>
      <c r="AH10" s="346"/>
      <c r="AI10" s="44"/>
      <c r="AJ10" s="44"/>
      <c r="AK10" s="44"/>
      <c r="AL10" s="346"/>
      <c r="AM10" s="346"/>
      <c r="AN10" s="346"/>
      <c r="AO10" s="44"/>
      <c r="AP10" s="44"/>
      <c r="AQ10" s="44"/>
      <c r="AR10" s="346"/>
      <c r="AS10" s="346"/>
      <c r="AT10" s="346"/>
      <c r="AU10" s="44"/>
      <c r="AV10" s="44"/>
      <c r="AW10" s="44"/>
      <c r="AX10" s="346"/>
      <c r="AY10" s="346"/>
      <c r="AZ10" s="346"/>
      <c r="BA10" s="44"/>
      <c r="BB10" s="44"/>
    </row>
    <row r="11" spans="1:55" ht="21" thickBot="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</row>
    <row r="12" spans="1:55" ht="15" customHeight="1">
      <c r="A12" s="283" t="s">
        <v>66</v>
      </c>
      <c r="B12" s="284"/>
      <c r="C12" s="45"/>
      <c r="D12" s="349"/>
      <c r="E12" s="350"/>
      <c r="F12" s="350"/>
      <c r="G12" s="350"/>
      <c r="H12" s="350"/>
      <c r="I12" s="350"/>
      <c r="J12" s="350"/>
      <c r="K12" s="350"/>
      <c r="L12" s="350"/>
      <c r="M12" s="350"/>
      <c r="N12" s="350"/>
      <c r="O12" s="350"/>
      <c r="P12" s="350"/>
      <c r="Q12" s="350"/>
      <c r="R12" s="350"/>
      <c r="S12" s="350"/>
      <c r="T12" s="350"/>
      <c r="U12" s="350"/>
      <c r="V12" s="350"/>
      <c r="W12" s="350"/>
      <c r="X12" s="350"/>
      <c r="Y12" s="350"/>
      <c r="Z12" s="347" t="s">
        <v>67</v>
      </c>
      <c r="AA12" s="347"/>
      <c r="AB12" s="347"/>
      <c r="AC12" s="347"/>
      <c r="AD12" s="347"/>
      <c r="AE12" s="347"/>
      <c r="AF12" s="348" t="s">
        <v>67</v>
      </c>
      <c r="AG12" s="348"/>
      <c r="AH12" s="348"/>
      <c r="AI12" s="348"/>
      <c r="AJ12" s="348"/>
      <c r="AK12" s="348"/>
      <c r="AL12" s="347" t="s">
        <v>67</v>
      </c>
      <c r="AM12" s="347"/>
      <c r="AN12" s="347"/>
      <c r="AO12" s="347"/>
      <c r="AP12" s="347"/>
      <c r="AQ12" s="347"/>
      <c r="AR12" s="358" t="s">
        <v>67</v>
      </c>
      <c r="AS12" s="358"/>
      <c r="AT12" s="358"/>
      <c r="AU12" s="358"/>
      <c r="AV12" s="358"/>
      <c r="AW12" s="358"/>
      <c r="AX12" s="359" t="s">
        <v>67</v>
      </c>
      <c r="AY12" s="359"/>
      <c r="AZ12" s="359"/>
      <c r="BA12" s="359"/>
      <c r="BB12" s="359"/>
    </row>
    <row r="13" spans="1:55" ht="21" thickBot="1">
      <c r="A13" s="285"/>
      <c r="B13" s="286"/>
      <c r="C13" s="46"/>
      <c r="D13" s="351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352"/>
      <c r="Z13" s="343" t="s">
        <v>0</v>
      </c>
      <c r="AA13" s="343"/>
      <c r="AB13" s="343"/>
      <c r="AC13" s="343"/>
      <c r="AD13" s="343"/>
      <c r="AE13" s="343"/>
      <c r="AF13" s="360" t="s">
        <v>1</v>
      </c>
      <c r="AG13" s="360"/>
      <c r="AH13" s="360"/>
      <c r="AI13" s="360"/>
      <c r="AJ13" s="360"/>
      <c r="AK13" s="360"/>
      <c r="AL13" s="343" t="s">
        <v>2</v>
      </c>
      <c r="AM13" s="343"/>
      <c r="AN13" s="343"/>
      <c r="AO13" s="343"/>
      <c r="AP13" s="343"/>
      <c r="AQ13" s="343"/>
      <c r="AR13" s="344" t="s">
        <v>3</v>
      </c>
      <c r="AS13" s="344"/>
      <c r="AT13" s="344"/>
      <c r="AU13" s="344"/>
      <c r="AV13" s="344"/>
      <c r="AW13" s="344"/>
      <c r="AX13" s="345" t="s">
        <v>85</v>
      </c>
      <c r="AY13" s="345"/>
      <c r="AZ13" s="345"/>
      <c r="BA13" s="345"/>
      <c r="BB13" s="345"/>
    </row>
    <row r="14" spans="1:55" ht="15" customHeight="1" thickBot="1">
      <c r="A14" s="287"/>
      <c r="B14" s="288"/>
      <c r="C14" s="46"/>
      <c r="D14" s="325" t="s">
        <v>4</v>
      </c>
      <c r="E14" s="326"/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5"/>
      <c r="S14" s="327"/>
      <c r="T14" s="47"/>
      <c r="U14" s="319" t="s">
        <v>28</v>
      </c>
      <c r="V14" s="319"/>
      <c r="W14" s="319"/>
      <c r="X14" s="319"/>
      <c r="Y14" s="319"/>
      <c r="Z14" s="318" t="s">
        <v>5</v>
      </c>
      <c r="AA14" s="318"/>
      <c r="AB14" s="318"/>
      <c r="AC14" s="320" t="s">
        <v>6</v>
      </c>
      <c r="AD14" s="318" t="s">
        <v>7</v>
      </c>
      <c r="AE14" s="318" t="s">
        <v>8</v>
      </c>
      <c r="AF14" s="340" t="s">
        <v>5</v>
      </c>
      <c r="AG14" s="340"/>
      <c r="AH14" s="340"/>
      <c r="AI14" s="340" t="s">
        <v>6</v>
      </c>
      <c r="AJ14" s="340" t="s">
        <v>7</v>
      </c>
      <c r="AK14" s="340" t="s">
        <v>8</v>
      </c>
      <c r="AL14" s="318" t="s">
        <v>5</v>
      </c>
      <c r="AM14" s="318"/>
      <c r="AN14" s="318"/>
      <c r="AO14" s="318" t="s">
        <v>6</v>
      </c>
      <c r="AP14" s="318" t="s">
        <v>7</v>
      </c>
      <c r="AQ14" s="318" t="s">
        <v>8</v>
      </c>
      <c r="AR14" s="338" t="s">
        <v>5</v>
      </c>
      <c r="AS14" s="338"/>
      <c r="AT14" s="338"/>
      <c r="AU14" s="338" t="s">
        <v>6</v>
      </c>
      <c r="AV14" s="338" t="s">
        <v>7</v>
      </c>
      <c r="AW14" s="338" t="s">
        <v>8</v>
      </c>
      <c r="AX14" s="342" t="s">
        <v>5</v>
      </c>
      <c r="AY14" s="342"/>
      <c r="AZ14" s="342"/>
      <c r="BA14" s="342" t="s">
        <v>6</v>
      </c>
      <c r="BB14" s="355" t="s">
        <v>74</v>
      </c>
    </row>
    <row r="15" spans="1:55" ht="142.5" thickBot="1">
      <c r="A15" s="48" t="s">
        <v>18</v>
      </c>
      <c r="B15" s="49" t="s">
        <v>19</v>
      </c>
      <c r="C15" s="305" t="s">
        <v>166</v>
      </c>
      <c r="D15" s="50" t="s">
        <v>80</v>
      </c>
      <c r="E15" s="51" t="s">
        <v>136</v>
      </c>
      <c r="F15" s="52" t="s">
        <v>79</v>
      </c>
      <c r="G15" s="53" t="s">
        <v>9</v>
      </c>
      <c r="H15" s="53" t="s">
        <v>10</v>
      </c>
      <c r="I15" s="53" t="s">
        <v>11</v>
      </c>
      <c r="J15" s="53" t="s">
        <v>46</v>
      </c>
      <c r="K15" s="53" t="s">
        <v>12</v>
      </c>
      <c r="L15" s="53" t="s">
        <v>81</v>
      </c>
      <c r="M15" s="53" t="s">
        <v>82</v>
      </c>
      <c r="N15" s="53" t="s">
        <v>83</v>
      </c>
      <c r="O15" s="53" t="s">
        <v>84</v>
      </c>
      <c r="P15" s="53" t="s">
        <v>89</v>
      </c>
      <c r="Q15" s="53" t="s">
        <v>13</v>
      </c>
      <c r="R15" s="53" t="s">
        <v>14</v>
      </c>
      <c r="S15" s="53" t="s">
        <v>15</v>
      </c>
      <c r="T15" s="53" t="s">
        <v>35</v>
      </c>
      <c r="U15" s="54" t="s">
        <v>29</v>
      </c>
      <c r="V15" s="54" t="s">
        <v>31</v>
      </c>
      <c r="W15" s="323" t="s">
        <v>32</v>
      </c>
      <c r="X15" s="324"/>
      <c r="Y15" s="54" t="s">
        <v>21</v>
      </c>
      <c r="Z15" s="55" t="s">
        <v>9</v>
      </c>
      <c r="AA15" s="56" t="s">
        <v>16</v>
      </c>
      <c r="AB15" s="56" t="s">
        <v>17</v>
      </c>
      <c r="AC15" s="321"/>
      <c r="AD15" s="322"/>
      <c r="AE15" s="322"/>
      <c r="AF15" s="57" t="s">
        <v>9</v>
      </c>
      <c r="AG15" s="57" t="s">
        <v>16</v>
      </c>
      <c r="AH15" s="57" t="s">
        <v>17</v>
      </c>
      <c r="AI15" s="341"/>
      <c r="AJ15" s="341"/>
      <c r="AK15" s="341"/>
      <c r="AL15" s="56" t="s">
        <v>9</v>
      </c>
      <c r="AM15" s="56" t="s">
        <v>16</v>
      </c>
      <c r="AN15" s="56" t="s">
        <v>17</v>
      </c>
      <c r="AO15" s="322"/>
      <c r="AP15" s="322"/>
      <c r="AQ15" s="322"/>
      <c r="AR15" s="58" t="s">
        <v>9</v>
      </c>
      <c r="AS15" s="58" t="s">
        <v>16</v>
      </c>
      <c r="AT15" s="58" t="s">
        <v>17</v>
      </c>
      <c r="AU15" s="339"/>
      <c r="AV15" s="339"/>
      <c r="AW15" s="339"/>
      <c r="AX15" s="59" t="s">
        <v>9</v>
      </c>
      <c r="AY15" s="59" t="s">
        <v>16</v>
      </c>
      <c r="AZ15" s="59" t="s">
        <v>17</v>
      </c>
      <c r="BA15" s="354"/>
      <c r="BB15" s="356"/>
    </row>
    <row r="16" spans="1:55" ht="41.25" thickBot="1">
      <c r="A16" s="60"/>
      <c r="B16" s="60"/>
      <c r="C16" s="306"/>
      <c r="D16" s="61" t="s">
        <v>22</v>
      </c>
      <c r="E16" s="62"/>
      <c r="F16" s="63" t="s">
        <v>22</v>
      </c>
      <c r="G16" s="64" t="s">
        <v>22</v>
      </c>
      <c r="H16" s="64" t="s">
        <v>22</v>
      </c>
      <c r="I16" s="64" t="s">
        <v>22</v>
      </c>
      <c r="J16" s="64" t="s">
        <v>22</v>
      </c>
      <c r="K16" s="64" t="s">
        <v>22</v>
      </c>
      <c r="L16" s="64" t="s">
        <v>22</v>
      </c>
      <c r="M16" s="64" t="s">
        <v>22</v>
      </c>
      <c r="N16" s="64" t="s">
        <v>22</v>
      </c>
      <c r="O16" s="64" t="s">
        <v>22</v>
      </c>
      <c r="P16" s="64" t="s">
        <v>22</v>
      </c>
      <c r="Q16" s="64" t="s">
        <v>22</v>
      </c>
      <c r="R16" s="64" t="s">
        <v>22</v>
      </c>
      <c r="S16" s="64" t="s">
        <v>22</v>
      </c>
      <c r="T16" s="64"/>
      <c r="U16" s="65" t="s">
        <v>30</v>
      </c>
      <c r="V16" s="65" t="s">
        <v>22</v>
      </c>
      <c r="W16" s="65" t="s">
        <v>33</v>
      </c>
      <c r="X16" s="65" t="s">
        <v>34</v>
      </c>
      <c r="Y16" s="65" t="s">
        <v>22</v>
      </c>
      <c r="Z16" s="66" t="s">
        <v>22</v>
      </c>
      <c r="AA16" s="66" t="s">
        <v>22</v>
      </c>
      <c r="AB16" s="66"/>
      <c r="AC16" s="67" t="s">
        <v>22</v>
      </c>
      <c r="AD16" s="66" t="s">
        <v>22</v>
      </c>
      <c r="AE16" s="66" t="s">
        <v>22</v>
      </c>
      <c r="AF16" s="68" t="s">
        <v>22</v>
      </c>
      <c r="AG16" s="68" t="s">
        <v>22</v>
      </c>
      <c r="AH16" s="68" t="s">
        <v>22</v>
      </c>
      <c r="AI16" s="68" t="s">
        <v>22</v>
      </c>
      <c r="AJ16" s="68" t="s">
        <v>22</v>
      </c>
      <c r="AK16" s="68" t="s">
        <v>22</v>
      </c>
      <c r="AL16" s="66" t="s">
        <v>22</v>
      </c>
      <c r="AM16" s="66" t="s">
        <v>22</v>
      </c>
      <c r="AN16" s="66" t="s">
        <v>22</v>
      </c>
      <c r="AO16" s="66"/>
      <c r="AP16" s="66" t="s">
        <v>22</v>
      </c>
      <c r="AQ16" s="66" t="s">
        <v>22</v>
      </c>
      <c r="AR16" s="69" t="s">
        <v>22</v>
      </c>
      <c r="AS16" s="69" t="s">
        <v>22</v>
      </c>
      <c r="AT16" s="69" t="s">
        <v>22</v>
      </c>
      <c r="AU16" s="69" t="s">
        <v>22</v>
      </c>
      <c r="AV16" s="69" t="s">
        <v>22</v>
      </c>
      <c r="AW16" s="69" t="s">
        <v>22</v>
      </c>
      <c r="AX16" s="70" t="s">
        <v>22</v>
      </c>
      <c r="AY16" s="70"/>
      <c r="AZ16" s="70" t="s">
        <v>22</v>
      </c>
      <c r="BA16" s="70" t="s">
        <v>22</v>
      </c>
      <c r="BB16" s="71" t="s">
        <v>22</v>
      </c>
      <c r="BC16" s="34" t="s">
        <v>387</v>
      </c>
    </row>
    <row r="17" spans="1:55" ht="93" customHeight="1" thickBot="1">
      <c r="A17" s="72">
        <v>1</v>
      </c>
      <c r="B17" s="301" t="s">
        <v>90</v>
      </c>
      <c r="C17" s="289" t="s">
        <v>167</v>
      </c>
      <c r="D17" s="73" t="s">
        <v>341</v>
      </c>
      <c r="E17" s="74">
        <v>0.04</v>
      </c>
      <c r="F17" s="75" t="s">
        <v>140</v>
      </c>
      <c r="G17" s="76" t="s">
        <v>215</v>
      </c>
      <c r="H17" s="76" t="s">
        <v>216</v>
      </c>
      <c r="I17" s="77"/>
      <c r="J17" s="78" t="s">
        <v>48</v>
      </c>
      <c r="K17" s="77" t="s">
        <v>304</v>
      </c>
      <c r="L17" s="79">
        <v>0.08</v>
      </c>
      <c r="M17" s="80">
        <v>0.23</v>
      </c>
      <c r="N17" s="80">
        <v>0.28999999999999998</v>
      </c>
      <c r="O17" s="80">
        <v>0.3</v>
      </c>
      <c r="P17" s="80">
        <v>0.9</v>
      </c>
      <c r="Q17" s="77" t="s">
        <v>55</v>
      </c>
      <c r="R17" s="78" t="s">
        <v>345</v>
      </c>
      <c r="S17" s="78" t="s">
        <v>373</v>
      </c>
      <c r="T17" s="81"/>
      <c r="U17" s="77"/>
      <c r="V17" s="77"/>
      <c r="W17" s="77"/>
      <c r="X17" s="82"/>
      <c r="Y17" s="83"/>
      <c r="Z17" s="84" t="str">
        <f t="shared" ref="Z17" si="0">G17</f>
        <v>Ejecución plan de acción del CLG</v>
      </c>
      <c r="AA17" s="85">
        <f t="shared" ref="AA17" si="1">L17</f>
        <v>0.08</v>
      </c>
      <c r="AB17" s="86"/>
      <c r="AC17" s="87">
        <f>(AB17/AA17)</f>
        <v>0</v>
      </c>
      <c r="AD17" s="77"/>
      <c r="AE17" s="77"/>
      <c r="AF17" s="84" t="str">
        <f t="shared" ref="AF17" si="2">G17</f>
        <v>Ejecución plan de acción del CLG</v>
      </c>
      <c r="AG17" s="88">
        <f t="shared" ref="AG17" si="3">M17</f>
        <v>0.23</v>
      </c>
      <c r="AH17" s="86"/>
      <c r="AI17" s="87">
        <f t="shared" ref="AI17" si="4">(AH17/AG17)</f>
        <v>0</v>
      </c>
      <c r="AJ17" s="77"/>
      <c r="AK17" s="77"/>
      <c r="AL17" s="84" t="str">
        <f t="shared" ref="AL17" si="5">G17</f>
        <v>Ejecución plan de acción del CLG</v>
      </c>
      <c r="AM17" s="84">
        <f t="shared" ref="AM17" si="6">N17</f>
        <v>0.28999999999999998</v>
      </c>
      <c r="AN17" s="77"/>
      <c r="AO17" s="87">
        <f t="shared" ref="AO17" si="7">(AN17/AM17)</f>
        <v>0</v>
      </c>
      <c r="AP17" s="77"/>
      <c r="AQ17" s="77"/>
      <c r="AR17" s="84" t="str">
        <f t="shared" ref="AR17" si="8">G17</f>
        <v>Ejecución plan de acción del CLG</v>
      </c>
      <c r="AS17" s="84">
        <f t="shared" ref="AS17" si="9">O17</f>
        <v>0.3</v>
      </c>
      <c r="AT17" s="89"/>
      <c r="AU17" s="87">
        <f t="shared" ref="AU17" si="10">(AT17/AS17)</f>
        <v>0</v>
      </c>
      <c r="AV17" s="77"/>
      <c r="AW17" s="77"/>
      <c r="AX17" s="84" t="str">
        <f t="shared" ref="AX17" si="11">G17</f>
        <v>Ejecución plan de acción del CLG</v>
      </c>
      <c r="AY17" s="84">
        <f t="shared" ref="AY17" si="12">P17</f>
        <v>0.9</v>
      </c>
      <c r="AZ17" s="85">
        <f t="shared" ref="AZ17" si="13">IF(J17="CONSTANTE",AVERAGE(AB17,AH17,AN17,AT17),(SUM(AB17,AH17,AN17,AT17)))</f>
        <v>0</v>
      </c>
      <c r="BA17" s="90"/>
      <c r="BB17" s="91"/>
      <c r="BC17" s="78" t="s">
        <v>388</v>
      </c>
    </row>
    <row r="18" spans="1:55" ht="93" customHeight="1" thickBot="1">
      <c r="A18" s="92">
        <v>2</v>
      </c>
      <c r="B18" s="302"/>
      <c r="C18" s="290"/>
      <c r="D18" s="93" t="s">
        <v>183</v>
      </c>
      <c r="E18" s="94">
        <v>0.09</v>
      </c>
      <c r="F18" s="95" t="s">
        <v>140</v>
      </c>
      <c r="G18" s="96" t="s">
        <v>217</v>
      </c>
      <c r="H18" s="97" t="s">
        <v>219</v>
      </c>
      <c r="I18" s="98"/>
      <c r="J18" s="99" t="s">
        <v>48</v>
      </c>
      <c r="K18" s="100" t="s">
        <v>305</v>
      </c>
      <c r="L18" s="101"/>
      <c r="M18" s="101">
        <v>1</v>
      </c>
      <c r="N18" s="101"/>
      <c r="O18" s="101"/>
      <c r="P18" s="99">
        <v>1</v>
      </c>
      <c r="Q18" s="98" t="s">
        <v>55</v>
      </c>
      <c r="R18" s="99" t="s">
        <v>346</v>
      </c>
      <c r="S18" s="99" t="s">
        <v>374</v>
      </c>
      <c r="T18" s="98"/>
      <c r="U18" s="98"/>
      <c r="V18" s="98"/>
      <c r="W18" s="98"/>
      <c r="X18" s="102"/>
      <c r="Y18" s="103"/>
      <c r="Z18" s="84" t="str">
        <f t="shared" ref="Z18:Z71" si="14">G18</f>
        <v>Avance del cumplimiento físico logrado en el plan de desarrollo</v>
      </c>
      <c r="AA18" s="84">
        <f t="shared" ref="AA18:AA71" si="15">L18</f>
        <v>0</v>
      </c>
      <c r="AB18" s="77"/>
      <c r="AC18" s="87" t="e">
        <f t="shared" ref="AC18:AC71" si="16">(AB18/AA18)</f>
        <v>#DIV/0!</v>
      </c>
      <c r="AD18" s="77"/>
      <c r="AE18" s="77"/>
      <c r="AF18" s="84" t="str">
        <f t="shared" ref="AF18:AF71" si="17">G18</f>
        <v>Avance del cumplimiento físico logrado en el plan de desarrollo</v>
      </c>
      <c r="AG18" s="88">
        <f t="shared" ref="AG18:AG71" si="18">M18</f>
        <v>1</v>
      </c>
      <c r="AH18" s="86"/>
      <c r="AI18" s="87">
        <f t="shared" ref="AI18:AI71" si="19">(AH18/AG18)</f>
        <v>0</v>
      </c>
      <c r="AJ18" s="77"/>
      <c r="AK18" s="77"/>
      <c r="AL18" s="84" t="str">
        <f t="shared" ref="AL18:AL71" si="20">G18</f>
        <v>Avance del cumplimiento físico logrado en el plan de desarrollo</v>
      </c>
      <c r="AM18" s="84">
        <f t="shared" ref="AM18:AM71" si="21">N18</f>
        <v>0</v>
      </c>
      <c r="AN18" s="77"/>
      <c r="AO18" s="87" t="e">
        <f t="shared" ref="AO18:AO71" si="22">(AN18/AM18)</f>
        <v>#DIV/0!</v>
      </c>
      <c r="AP18" s="77"/>
      <c r="AQ18" s="77"/>
      <c r="AR18" s="84" t="str">
        <f t="shared" ref="AR18:AR71" si="23">G18</f>
        <v>Avance del cumplimiento físico logrado en el plan de desarrollo</v>
      </c>
      <c r="AS18" s="84">
        <f t="shared" ref="AS18:AS71" si="24">O18</f>
        <v>0</v>
      </c>
      <c r="AT18" s="89"/>
      <c r="AU18" s="87" t="e">
        <f t="shared" ref="AU18:AU71" si="25">(AT18/AS18)</f>
        <v>#DIV/0!</v>
      </c>
      <c r="AV18" s="77"/>
      <c r="AW18" s="77"/>
      <c r="AX18" s="84" t="str">
        <f t="shared" ref="AX18:AX71" si="26">G18</f>
        <v>Avance del cumplimiento físico logrado en el plan de desarrollo</v>
      </c>
      <c r="AY18" s="84">
        <f t="shared" ref="AY18:AY71" si="27">P18</f>
        <v>1</v>
      </c>
      <c r="AZ18" s="85">
        <f t="shared" ref="AZ18:AZ71" si="28">IF(J18="CONSTANTE",AVERAGE(AB18,AH18,AN18,AT18),(SUM(AB18,AH18,AN18,AT18)))</f>
        <v>0</v>
      </c>
      <c r="BA18" s="90"/>
      <c r="BB18" s="91"/>
      <c r="BC18" s="99" t="s">
        <v>389</v>
      </c>
    </row>
    <row r="19" spans="1:55" ht="77.25" customHeight="1" thickBot="1">
      <c r="A19" s="92">
        <v>3</v>
      </c>
      <c r="B19" s="302"/>
      <c r="C19" s="290"/>
      <c r="D19" s="104" t="s">
        <v>342</v>
      </c>
      <c r="E19" s="105">
        <v>0.05</v>
      </c>
      <c r="F19" s="106" t="s">
        <v>140</v>
      </c>
      <c r="G19" s="97" t="s">
        <v>218</v>
      </c>
      <c r="H19" s="107" t="s">
        <v>225</v>
      </c>
      <c r="I19" s="108"/>
      <c r="J19" s="109" t="s">
        <v>48</v>
      </c>
      <c r="K19" s="98" t="s">
        <v>306</v>
      </c>
      <c r="L19" s="110"/>
      <c r="M19" s="109"/>
      <c r="N19" s="109"/>
      <c r="O19" s="110">
        <v>0.1</v>
      </c>
      <c r="P19" s="110">
        <v>0.1</v>
      </c>
      <c r="Q19" s="108" t="s">
        <v>55</v>
      </c>
      <c r="R19" s="109" t="s">
        <v>347</v>
      </c>
      <c r="S19" s="109" t="s">
        <v>374</v>
      </c>
      <c r="T19" s="108"/>
      <c r="U19" s="108"/>
      <c r="V19" s="108"/>
      <c r="W19" s="108"/>
      <c r="X19" s="111"/>
      <c r="Y19" s="112"/>
      <c r="Z19" s="84" t="str">
        <f t="shared" si="14"/>
        <v>Ejercicios de Dialogo Social en lo Local</v>
      </c>
      <c r="AA19" s="84">
        <f t="shared" si="15"/>
        <v>0</v>
      </c>
      <c r="AB19" s="77"/>
      <c r="AC19" s="87" t="e">
        <f t="shared" si="16"/>
        <v>#DIV/0!</v>
      </c>
      <c r="AD19" s="77"/>
      <c r="AE19" s="77"/>
      <c r="AF19" s="84" t="str">
        <f t="shared" si="17"/>
        <v>Ejercicios de Dialogo Social en lo Local</v>
      </c>
      <c r="AG19" s="88">
        <f t="shared" si="18"/>
        <v>0</v>
      </c>
      <c r="AH19" s="86"/>
      <c r="AI19" s="87" t="e">
        <f t="shared" si="19"/>
        <v>#DIV/0!</v>
      </c>
      <c r="AJ19" s="77"/>
      <c r="AK19" s="77"/>
      <c r="AL19" s="84" t="str">
        <f t="shared" si="20"/>
        <v>Ejercicios de Dialogo Social en lo Local</v>
      </c>
      <c r="AM19" s="84">
        <f t="shared" si="21"/>
        <v>0</v>
      </c>
      <c r="AN19" s="77"/>
      <c r="AO19" s="87" t="e">
        <f t="shared" si="22"/>
        <v>#DIV/0!</v>
      </c>
      <c r="AP19" s="77"/>
      <c r="AQ19" s="77"/>
      <c r="AR19" s="84" t="str">
        <f t="shared" si="23"/>
        <v>Ejercicios de Dialogo Social en lo Local</v>
      </c>
      <c r="AS19" s="84">
        <f t="shared" si="24"/>
        <v>0.1</v>
      </c>
      <c r="AT19" s="89"/>
      <c r="AU19" s="87">
        <f t="shared" si="25"/>
        <v>0</v>
      </c>
      <c r="AV19" s="77"/>
      <c r="AW19" s="77"/>
      <c r="AX19" s="84" t="str">
        <f t="shared" si="26"/>
        <v>Ejercicios de Dialogo Social en lo Local</v>
      </c>
      <c r="AY19" s="84">
        <f t="shared" si="27"/>
        <v>0.1</v>
      </c>
      <c r="AZ19" s="85">
        <f t="shared" si="28"/>
        <v>0</v>
      </c>
      <c r="BA19" s="90"/>
      <c r="BB19" s="91"/>
      <c r="BC19" s="109" t="s">
        <v>390</v>
      </c>
    </row>
    <row r="20" spans="1:55" ht="81.75" customHeight="1" thickBot="1">
      <c r="A20" s="113"/>
      <c r="B20" s="302"/>
      <c r="C20" s="291"/>
      <c r="D20" s="114" t="s">
        <v>174</v>
      </c>
      <c r="E20" s="115">
        <v>0.18</v>
      </c>
      <c r="F20" s="116"/>
      <c r="G20" s="117"/>
      <c r="H20" s="117"/>
      <c r="I20" s="118"/>
      <c r="J20" s="119"/>
      <c r="K20" s="120"/>
      <c r="L20" s="121"/>
      <c r="M20" s="121"/>
      <c r="N20" s="121"/>
      <c r="O20" s="121"/>
      <c r="P20" s="119"/>
      <c r="Q20" s="119"/>
      <c r="R20" s="119"/>
      <c r="S20" s="119"/>
      <c r="T20" s="119"/>
      <c r="U20" s="119"/>
      <c r="V20" s="119"/>
      <c r="W20" s="119"/>
      <c r="X20" s="122"/>
      <c r="Y20" s="123"/>
      <c r="Z20" s="84"/>
      <c r="AA20" s="84"/>
      <c r="AB20" s="77"/>
      <c r="AC20" s="87"/>
      <c r="AD20" s="77"/>
      <c r="AE20" s="77"/>
      <c r="AF20" s="84"/>
      <c r="AG20" s="88"/>
      <c r="AH20" s="86"/>
      <c r="AI20" s="87"/>
      <c r="AJ20" s="77"/>
      <c r="AK20" s="77"/>
      <c r="AL20" s="84"/>
      <c r="AM20" s="84"/>
      <c r="AN20" s="77"/>
      <c r="AO20" s="87"/>
      <c r="AP20" s="77"/>
      <c r="AQ20" s="77"/>
      <c r="AR20" s="84"/>
      <c r="AS20" s="84"/>
      <c r="AT20" s="89"/>
      <c r="AU20" s="87"/>
      <c r="AV20" s="77"/>
      <c r="AW20" s="77"/>
      <c r="AX20" s="84"/>
      <c r="AY20" s="84"/>
      <c r="AZ20" s="85"/>
      <c r="BA20" s="90"/>
      <c r="BB20" s="91"/>
      <c r="BC20" s="119"/>
    </row>
    <row r="21" spans="1:55" ht="75" customHeight="1" thickBot="1">
      <c r="A21" s="72">
        <v>4</v>
      </c>
      <c r="B21" s="302"/>
      <c r="C21" s="292" t="s">
        <v>168</v>
      </c>
      <c r="D21" s="124" t="s">
        <v>124</v>
      </c>
      <c r="E21" s="125">
        <v>0.03</v>
      </c>
      <c r="F21" s="75" t="s">
        <v>140</v>
      </c>
      <c r="G21" s="126" t="s">
        <v>226</v>
      </c>
      <c r="H21" s="77" t="s">
        <v>227</v>
      </c>
      <c r="I21" s="77"/>
      <c r="J21" s="78" t="s">
        <v>48</v>
      </c>
      <c r="K21" s="77" t="s">
        <v>307</v>
      </c>
      <c r="L21" s="78">
        <v>0</v>
      </c>
      <c r="M21" s="80">
        <v>0.05</v>
      </c>
      <c r="N21" s="80">
        <v>0.1</v>
      </c>
      <c r="O21" s="80">
        <v>0.2</v>
      </c>
      <c r="P21" s="80">
        <v>0.35</v>
      </c>
      <c r="Q21" s="77" t="s">
        <v>55</v>
      </c>
      <c r="R21" s="78" t="s">
        <v>348</v>
      </c>
      <c r="S21" s="78" t="s">
        <v>374</v>
      </c>
      <c r="T21" s="77"/>
      <c r="U21" s="77"/>
      <c r="V21" s="77"/>
      <c r="W21" s="77"/>
      <c r="X21" s="82"/>
      <c r="Y21" s="83"/>
      <c r="Z21" s="84" t="str">
        <f t="shared" si="14"/>
        <v>Implementaciòn del plan de intervenmciòn local</v>
      </c>
      <c r="AA21" s="84">
        <f t="shared" si="15"/>
        <v>0</v>
      </c>
      <c r="AB21" s="77"/>
      <c r="AC21" s="87" t="e">
        <f t="shared" si="16"/>
        <v>#DIV/0!</v>
      </c>
      <c r="AD21" s="77"/>
      <c r="AE21" s="77"/>
      <c r="AF21" s="84" t="str">
        <f t="shared" si="17"/>
        <v>Implementaciòn del plan de intervenmciòn local</v>
      </c>
      <c r="AG21" s="88">
        <f t="shared" si="18"/>
        <v>0.05</v>
      </c>
      <c r="AH21" s="86"/>
      <c r="AI21" s="87">
        <f t="shared" si="19"/>
        <v>0</v>
      </c>
      <c r="AJ21" s="77"/>
      <c r="AK21" s="77"/>
      <c r="AL21" s="84" t="str">
        <f t="shared" si="20"/>
        <v>Implementaciòn del plan de intervenmciòn local</v>
      </c>
      <c r="AM21" s="84">
        <f t="shared" si="21"/>
        <v>0.1</v>
      </c>
      <c r="AN21" s="77"/>
      <c r="AO21" s="87">
        <f t="shared" si="22"/>
        <v>0</v>
      </c>
      <c r="AP21" s="77"/>
      <c r="AQ21" s="77"/>
      <c r="AR21" s="84" t="str">
        <f t="shared" si="23"/>
        <v>Implementaciòn del plan de intervenmciòn local</v>
      </c>
      <c r="AS21" s="84">
        <f t="shared" si="24"/>
        <v>0.2</v>
      </c>
      <c r="AT21" s="89"/>
      <c r="AU21" s="87">
        <f t="shared" si="25"/>
        <v>0</v>
      </c>
      <c r="AV21" s="77"/>
      <c r="AW21" s="77"/>
      <c r="AX21" s="84" t="str">
        <f t="shared" si="26"/>
        <v>Implementaciòn del plan de intervenmciòn local</v>
      </c>
      <c r="AY21" s="84">
        <f t="shared" si="27"/>
        <v>0.35</v>
      </c>
      <c r="AZ21" s="85">
        <f t="shared" si="28"/>
        <v>0</v>
      </c>
      <c r="BA21" s="90"/>
      <c r="BB21" s="91"/>
      <c r="BC21" s="78" t="s">
        <v>391</v>
      </c>
    </row>
    <row r="22" spans="1:55" ht="75" customHeight="1" thickBot="1">
      <c r="A22" s="92">
        <v>5</v>
      </c>
      <c r="B22" s="302"/>
      <c r="C22" s="293"/>
      <c r="D22" s="127" t="s">
        <v>125</v>
      </c>
      <c r="E22" s="128">
        <v>0.03</v>
      </c>
      <c r="F22" s="129" t="s">
        <v>139</v>
      </c>
      <c r="G22" s="130" t="s">
        <v>251</v>
      </c>
      <c r="H22" s="131" t="s">
        <v>228</v>
      </c>
      <c r="I22" s="131"/>
      <c r="J22" s="132" t="s">
        <v>49</v>
      </c>
      <c r="K22" s="98" t="s">
        <v>308</v>
      </c>
      <c r="L22" s="132">
        <v>1</v>
      </c>
      <c r="M22" s="132">
        <v>1</v>
      </c>
      <c r="N22" s="132">
        <v>1</v>
      </c>
      <c r="O22" s="361">
        <v>1</v>
      </c>
      <c r="P22" s="134">
        <v>1</v>
      </c>
      <c r="Q22" s="131" t="s">
        <v>55</v>
      </c>
      <c r="R22" s="132" t="s">
        <v>349</v>
      </c>
      <c r="S22" s="132" t="s">
        <v>374</v>
      </c>
      <c r="T22" s="131"/>
      <c r="U22" s="120"/>
      <c r="V22" s="120"/>
      <c r="W22" s="120"/>
      <c r="X22" s="135"/>
      <c r="Y22" s="136"/>
      <c r="Z22" s="84" t="str">
        <f t="shared" si="14"/>
        <v>Lineas de acción de DDHH incrementadas</v>
      </c>
      <c r="AA22" s="84">
        <f t="shared" si="15"/>
        <v>1</v>
      </c>
      <c r="AB22" s="77"/>
      <c r="AC22" s="87">
        <f t="shared" si="16"/>
        <v>0</v>
      </c>
      <c r="AD22" s="77"/>
      <c r="AE22" s="77"/>
      <c r="AF22" s="84" t="str">
        <f t="shared" si="17"/>
        <v>Lineas de acción de DDHH incrementadas</v>
      </c>
      <c r="AG22" s="88">
        <f t="shared" si="18"/>
        <v>1</v>
      </c>
      <c r="AH22" s="86"/>
      <c r="AI22" s="87">
        <f t="shared" si="19"/>
        <v>0</v>
      </c>
      <c r="AJ22" s="77"/>
      <c r="AK22" s="77"/>
      <c r="AL22" s="84" t="str">
        <f t="shared" si="20"/>
        <v>Lineas de acción de DDHH incrementadas</v>
      </c>
      <c r="AM22" s="84">
        <f t="shared" si="21"/>
        <v>1</v>
      </c>
      <c r="AN22" s="77"/>
      <c r="AO22" s="87">
        <f t="shared" si="22"/>
        <v>0</v>
      </c>
      <c r="AP22" s="77"/>
      <c r="AQ22" s="77"/>
      <c r="AR22" s="84" t="str">
        <f t="shared" si="23"/>
        <v>Lineas de acción de DDHH incrementadas</v>
      </c>
      <c r="AS22" s="84">
        <f t="shared" si="24"/>
        <v>1</v>
      </c>
      <c r="AT22" s="89"/>
      <c r="AU22" s="87">
        <f t="shared" si="25"/>
        <v>0</v>
      </c>
      <c r="AV22" s="77"/>
      <c r="AW22" s="77"/>
      <c r="AX22" s="84" t="str">
        <f t="shared" si="26"/>
        <v>Lineas de acción de DDHH incrementadas</v>
      </c>
      <c r="AY22" s="84">
        <f t="shared" si="27"/>
        <v>1</v>
      </c>
      <c r="AZ22" s="85" t="e">
        <f t="shared" si="28"/>
        <v>#DIV/0!</v>
      </c>
      <c r="BA22" s="90"/>
      <c r="BB22" s="91"/>
      <c r="BC22" s="78" t="s">
        <v>391</v>
      </c>
    </row>
    <row r="23" spans="1:55" ht="75" customHeight="1" thickBot="1">
      <c r="A23" s="113"/>
      <c r="B23" s="302"/>
      <c r="C23" s="294"/>
      <c r="D23" s="137" t="s">
        <v>174</v>
      </c>
      <c r="E23" s="138">
        <v>0.06</v>
      </c>
      <c r="F23" s="139"/>
      <c r="G23" s="140"/>
      <c r="H23" s="117"/>
      <c r="I23" s="141"/>
      <c r="J23" s="142"/>
      <c r="K23" s="120"/>
      <c r="L23" s="142"/>
      <c r="M23" s="142"/>
      <c r="N23" s="142"/>
      <c r="O23" s="143"/>
      <c r="P23" s="142"/>
      <c r="Q23" s="142"/>
      <c r="R23" s="142"/>
      <c r="S23" s="142"/>
      <c r="T23" s="142"/>
      <c r="U23" s="142"/>
      <c r="V23" s="142"/>
      <c r="W23" s="142"/>
      <c r="X23" s="135"/>
      <c r="Y23" s="144"/>
      <c r="Z23" s="84"/>
      <c r="AA23" s="84"/>
      <c r="AB23" s="77"/>
      <c r="AC23" s="87"/>
      <c r="AD23" s="77"/>
      <c r="AE23" s="77"/>
      <c r="AF23" s="84"/>
      <c r="AG23" s="88"/>
      <c r="AH23" s="86"/>
      <c r="AI23" s="87"/>
      <c r="AJ23" s="77"/>
      <c r="AK23" s="77"/>
      <c r="AL23" s="84"/>
      <c r="AM23" s="84"/>
      <c r="AN23" s="77"/>
      <c r="AO23" s="87"/>
      <c r="AP23" s="77"/>
      <c r="AQ23" s="77"/>
      <c r="AR23" s="84"/>
      <c r="AS23" s="84"/>
      <c r="AT23" s="89"/>
      <c r="AU23" s="87"/>
      <c r="AV23" s="77"/>
      <c r="AW23" s="77"/>
      <c r="AX23" s="84"/>
      <c r="AY23" s="84"/>
      <c r="AZ23" s="85"/>
      <c r="BA23" s="90"/>
      <c r="BB23" s="91"/>
      <c r="BC23" s="142"/>
    </row>
    <row r="24" spans="1:55" ht="165.75" customHeight="1" thickBot="1">
      <c r="A24" s="72">
        <v>6</v>
      </c>
      <c r="B24" s="302"/>
      <c r="C24" s="292" t="s">
        <v>169</v>
      </c>
      <c r="D24" s="145" t="s">
        <v>126</v>
      </c>
      <c r="E24" s="125">
        <v>0.02</v>
      </c>
      <c r="F24" s="75" t="s">
        <v>139</v>
      </c>
      <c r="G24" s="126" t="s">
        <v>229</v>
      </c>
      <c r="H24" s="77" t="s">
        <v>230</v>
      </c>
      <c r="I24" s="77"/>
      <c r="J24" s="78" t="s">
        <v>48</v>
      </c>
      <c r="K24" s="77" t="s">
        <v>309</v>
      </c>
      <c r="L24" s="78"/>
      <c r="M24" s="80">
        <v>0.3</v>
      </c>
      <c r="N24" s="80">
        <v>0.3</v>
      </c>
      <c r="O24" s="80">
        <v>0.4</v>
      </c>
      <c r="P24" s="80">
        <v>1</v>
      </c>
      <c r="Q24" s="77" t="s">
        <v>55</v>
      </c>
      <c r="R24" s="78" t="s">
        <v>350</v>
      </c>
      <c r="S24" s="78" t="s">
        <v>379</v>
      </c>
      <c r="T24" s="77"/>
      <c r="U24" s="77"/>
      <c r="V24" s="77"/>
      <c r="W24" s="77"/>
      <c r="X24" s="135"/>
      <c r="Y24" s="83"/>
      <c r="Z24" s="84" t="str">
        <f t="shared" si="14"/>
        <v>Mecanismos de respuesta oportuna</v>
      </c>
      <c r="AA24" s="84">
        <f t="shared" si="15"/>
        <v>0</v>
      </c>
      <c r="AB24" s="77"/>
      <c r="AC24" s="87" t="e">
        <f t="shared" si="16"/>
        <v>#DIV/0!</v>
      </c>
      <c r="AD24" s="77"/>
      <c r="AE24" s="77"/>
      <c r="AF24" s="84" t="str">
        <f t="shared" si="17"/>
        <v>Mecanismos de respuesta oportuna</v>
      </c>
      <c r="AG24" s="88">
        <f t="shared" si="18"/>
        <v>0.3</v>
      </c>
      <c r="AH24" s="86"/>
      <c r="AI24" s="87">
        <f t="shared" si="19"/>
        <v>0</v>
      </c>
      <c r="AJ24" s="77"/>
      <c r="AK24" s="77"/>
      <c r="AL24" s="84" t="str">
        <f t="shared" si="20"/>
        <v>Mecanismos de respuesta oportuna</v>
      </c>
      <c r="AM24" s="84">
        <f t="shared" si="21"/>
        <v>0.3</v>
      </c>
      <c r="AN24" s="77"/>
      <c r="AO24" s="87">
        <f t="shared" si="22"/>
        <v>0</v>
      </c>
      <c r="AP24" s="77"/>
      <c r="AQ24" s="77"/>
      <c r="AR24" s="84" t="str">
        <f t="shared" si="23"/>
        <v>Mecanismos de respuesta oportuna</v>
      </c>
      <c r="AS24" s="84">
        <f t="shared" si="24"/>
        <v>0.4</v>
      </c>
      <c r="AT24" s="89"/>
      <c r="AU24" s="87">
        <f t="shared" si="25"/>
        <v>0</v>
      </c>
      <c r="AV24" s="77"/>
      <c r="AW24" s="77"/>
      <c r="AX24" s="84" t="str">
        <f t="shared" si="26"/>
        <v>Mecanismos de respuesta oportuna</v>
      </c>
      <c r="AY24" s="84">
        <f t="shared" si="27"/>
        <v>1</v>
      </c>
      <c r="AZ24" s="85">
        <f t="shared" si="28"/>
        <v>0</v>
      </c>
      <c r="BA24" s="90"/>
      <c r="BB24" s="91"/>
      <c r="BC24" s="78" t="s">
        <v>392</v>
      </c>
    </row>
    <row r="25" spans="1:55" ht="152.25" customHeight="1" thickBot="1">
      <c r="A25" s="92">
        <v>7</v>
      </c>
      <c r="B25" s="302"/>
      <c r="C25" s="293"/>
      <c r="D25" s="146" t="s">
        <v>127</v>
      </c>
      <c r="E25" s="147">
        <v>0.01</v>
      </c>
      <c r="F25" s="148" t="s">
        <v>140</v>
      </c>
      <c r="G25" s="76" t="s">
        <v>231</v>
      </c>
      <c r="H25" s="149" t="s">
        <v>232</v>
      </c>
      <c r="I25" s="149"/>
      <c r="J25" s="150" t="s">
        <v>49</v>
      </c>
      <c r="K25" s="98" t="s">
        <v>310</v>
      </c>
      <c r="L25" s="151">
        <v>1</v>
      </c>
      <c r="M25" s="151">
        <v>1</v>
      </c>
      <c r="N25" s="151">
        <v>1</v>
      </c>
      <c r="O25" s="151">
        <v>1</v>
      </c>
      <c r="P25" s="151">
        <v>1</v>
      </c>
      <c r="Q25" s="149" t="s">
        <v>55</v>
      </c>
      <c r="R25" s="150" t="s">
        <v>351</v>
      </c>
      <c r="S25" s="132" t="s">
        <v>374</v>
      </c>
      <c r="T25" s="149"/>
      <c r="U25" s="98"/>
      <c r="V25" s="98"/>
      <c r="W25" s="98"/>
      <c r="X25" s="135"/>
      <c r="Y25" s="103"/>
      <c r="Z25" s="84" t="str">
        <f t="shared" si="14"/>
        <v>Participación en convocatorias de la dirección de relaciones políticas</v>
      </c>
      <c r="AA25" s="84">
        <f t="shared" si="15"/>
        <v>1</v>
      </c>
      <c r="AB25" s="77"/>
      <c r="AC25" s="87">
        <f t="shared" si="16"/>
        <v>0</v>
      </c>
      <c r="AD25" s="77"/>
      <c r="AE25" s="77"/>
      <c r="AF25" s="84" t="str">
        <f t="shared" si="17"/>
        <v>Participación en convocatorias de la dirección de relaciones políticas</v>
      </c>
      <c r="AG25" s="88">
        <f t="shared" si="18"/>
        <v>1</v>
      </c>
      <c r="AH25" s="86"/>
      <c r="AI25" s="87">
        <f t="shared" si="19"/>
        <v>0</v>
      </c>
      <c r="AJ25" s="77"/>
      <c r="AK25" s="77"/>
      <c r="AL25" s="84" t="str">
        <f t="shared" si="20"/>
        <v>Participación en convocatorias de la dirección de relaciones políticas</v>
      </c>
      <c r="AM25" s="84">
        <f t="shared" si="21"/>
        <v>1</v>
      </c>
      <c r="AN25" s="77"/>
      <c r="AO25" s="87">
        <f t="shared" si="22"/>
        <v>0</v>
      </c>
      <c r="AP25" s="77"/>
      <c r="AQ25" s="77"/>
      <c r="AR25" s="84" t="str">
        <f t="shared" si="23"/>
        <v>Participación en convocatorias de la dirección de relaciones políticas</v>
      </c>
      <c r="AS25" s="84">
        <f t="shared" si="24"/>
        <v>1</v>
      </c>
      <c r="AT25" s="89"/>
      <c r="AU25" s="87">
        <f t="shared" si="25"/>
        <v>0</v>
      </c>
      <c r="AV25" s="77"/>
      <c r="AW25" s="77"/>
      <c r="AX25" s="84" t="str">
        <f t="shared" si="26"/>
        <v>Participación en convocatorias de la dirección de relaciones políticas</v>
      </c>
      <c r="AY25" s="84">
        <f t="shared" si="27"/>
        <v>1</v>
      </c>
      <c r="AZ25" s="85" t="e">
        <f t="shared" si="28"/>
        <v>#DIV/0!</v>
      </c>
      <c r="BA25" s="90"/>
      <c r="BB25" s="91"/>
      <c r="BC25" s="132" t="s">
        <v>393</v>
      </c>
    </row>
    <row r="26" spans="1:55" ht="164.25" customHeight="1" thickBot="1">
      <c r="A26" s="92">
        <v>8</v>
      </c>
      <c r="B26" s="302"/>
      <c r="C26" s="293"/>
      <c r="D26" s="152" t="s">
        <v>128</v>
      </c>
      <c r="E26" s="128">
        <v>0.01</v>
      </c>
      <c r="F26" s="129" t="s">
        <v>140</v>
      </c>
      <c r="G26" s="130" t="s">
        <v>233</v>
      </c>
      <c r="H26" s="131" t="s">
        <v>234</v>
      </c>
      <c r="I26" s="131"/>
      <c r="J26" s="132" t="s">
        <v>48</v>
      </c>
      <c r="K26" s="98" t="s">
        <v>311</v>
      </c>
      <c r="L26" s="132"/>
      <c r="M26" s="132"/>
      <c r="N26" s="132">
        <v>1</v>
      </c>
      <c r="O26" s="133"/>
      <c r="P26" s="134">
        <v>1</v>
      </c>
      <c r="Q26" s="131" t="s">
        <v>55</v>
      </c>
      <c r="R26" s="132" t="s">
        <v>352</v>
      </c>
      <c r="S26" s="132" t="s">
        <v>374</v>
      </c>
      <c r="T26" s="131"/>
      <c r="U26" s="120"/>
      <c r="V26" s="120"/>
      <c r="W26" s="120"/>
      <c r="X26" s="135"/>
      <c r="Y26" s="136"/>
      <c r="Z26" s="84" t="str">
        <f t="shared" si="14"/>
        <v>Mesa de trabajo con la JAL y la DRP en la Alcaldía Local</v>
      </c>
      <c r="AA26" s="84">
        <f t="shared" si="15"/>
        <v>0</v>
      </c>
      <c r="AB26" s="77"/>
      <c r="AC26" s="87" t="e">
        <f t="shared" si="16"/>
        <v>#DIV/0!</v>
      </c>
      <c r="AD26" s="77"/>
      <c r="AE26" s="77"/>
      <c r="AF26" s="84" t="str">
        <f t="shared" si="17"/>
        <v>Mesa de trabajo con la JAL y la DRP en la Alcaldía Local</v>
      </c>
      <c r="AG26" s="88">
        <f t="shared" si="18"/>
        <v>0</v>
      </c>
      <c r="AH26" s="86"/>
      <c r="AI26" s="87" t="e">
        <f t="shared" si="19"/>
        <v>#DIV/0!</v>
      </c>
      <c r="AJ26" s="77"/>
      <c r="AK26" s="77"/>
      <c r="AL26" s="84" t="str">
        <f t="shared" si="20"/>
        <v>Mesa de trabajo con la JAL y la DRP en la Alcaldía Local</v>
      </c>
      <c r="AM26" s="84">
        <f t="shared" si="21"/>
        <v>1</v>
      </c>
      <c r="AN26" s="77"/>
      <c r="AO26" s="87">
        <f t="shared" si="22"/>
        <v>0</v>
      </c>
      <c r="AP26" s="77"/>
      <c r="AQ26" s="77"/>
      <c r="AR26" s="84" t="str">
        <f t="shared" si="23"/>
        <v>Mesa de trabajo con la JAL y la DRP en la Alcaldía Local</v>
      </c>
      <c r="AS26" s="84">
        <f t="shared" si="24"/>
        <v>0</v>
      </c>
      <c r="AT26" s="89"/>
      <c r="AU26" s="87" t="e">
        <f t="shared" si="25"/>
        <v>#DIV/0!</v>
      </c>
      <c r="AV26" s="77"/>
      <c r="AW26" s="77"/>
      <c r="AX26" s="84" t="str">
        <f t="shared" si="26"/>
        <v>Mesa de trabajo con la JAL y la DRP en la Alcaldía Local</v>
      </c>
      <c r="AY26" s="84">
        <f t="shared" si="27"/>
        <v>1</v>
      </c>
      <c r="AZ26" s="85">
        <f t="shared" si="28"/>
        <v>0</v>
      </c>
      <c r="BA26" s="90"/>
      <c r="BB26" s="91"/>
      <c r="BC26" s="132" t="s">
        <v>393</v>
      </c>
    </row>
    <row r="27" spans="1:55" ht="75" customHeight="1" thickBot="1">
      <c r="A27" s="113"/>
      <c r="B27" s="302"/>
      <c r="C27" s="294"/>
      <c r="D27" s="153" t="s">
        <v>174</v>
      </c>
      <c r="E27" s="138">
        <v>0.04</v>
      </c>
      <c r="F27" s="116"/>
      <c r="G27" s="140"/>
      <c r="H27" s="117"/>
      <c r="I27" s="141"/>
      <c r="J27" s="142"/>
      <c r="K27" s="120"/>
      <c r="L27" s="142"/>
      <c r="M27" s="142"/>
      <c r="N27" s="142"/>
      <c r="O27" s="143"/>
      <c r="P27" s="142"/>
      <c r="Q27" s="142"/>
      <c r="R27" s="142"/>
      <c r="S27" s="142"/>
      <c r="T27" s="142"/>
      <c r="U27" s="142"/>
      <c r="V27" s="142"/>
      <c r="W27" s="142"/>
      <c r="X27" s="135"/>
      <c r="Y27" s="144"/>
      <c r="Z27" s="84"/>
      <c r="AA27" s="84"/>
      <c r="AB27" s="77"/>
      <c r="AC27" s="87"/>
      <c r="AD27" s="77"/>
      <c r="AE27" s="77"/>
      <c r="AF27" s="84"/>
      <c r="AG27" s="88"/>
      <c r="AH27" s="86"/>
      <c r="AI27" s="87"/>
      <c r="AJ27" s="77"/>
      <c r="AK27" s="77"/>
      <c r="AL27" s="84"/>
      <c r="AM27" s="84"/>
      <c r="AN27" s="77"/>
      <c r="AO27" s="87"/>
      <c r="AP27" s="77"/>
      <c r="AQ27" s="77"/>
      <c r="AR27" s="84"/>
      <c r="AS27" s="84"/>
      <c r="AT27" s="89"/>
      <c r="AU27" s="87"/>
      <c r="AV27" s="77"/>
      <c r="AW27" s="77"/>
      <c r="AX27" s="84"/>
      <c r="AY27" s="84"/>
      <c r="AZ27" s="85"/>
      <c r="BA27" s="90"/>
      <c r="BB27" s="91"/>
      <c r="BC27" s="142"/>
    </row>
    <row r="28" spans="1:55" ht="75" customHeight="1" thickBot="1">
      <c r="A28" s="72">
        <v>9</v>
      </c>
      <c r="B28" s="302"/>
      <c r="C28" s="295" t="s">
        <v>170</v>
      </c>
      <c r="D28" s="154" t="s">
        <v>119</v>
      </c>
      <c r="E28" s="155">
        <v>1.4999999999999999E-2</v>
      </c>
      <c r="F28" s="75" t="s">
        <v>140</v>
      </c>
      <c r="G28" s="126" t="s">
        <v>235</v>
      </c>
      <c r="H28" s="77" t="s">
        <v>236</v>
      </c>
      <c r="I28" s="77"/>
      <c r="J28" s="78" t="s">
        <v>48</v>
      </c>
      <c r="K28" s="77" t="s">
        <v>235</v>
      </c>
      <c r="L28" s="78"/>
      <c r="M28" s="78"/>
      <c r="N28" s="78"/>
      <c r="O28" s="80">
        <v>0.8</v>
      </c>
      <c r="P28" s="80">
        <v>0.8</v>
      </c>
      <c r="Q28" s="77" t="s">
        <v>55</v>
      </c>
      <c r="R28" s="78" t="s">
        <v>353</v>
      </c>
      <c r="S28" s="132" t="s">
        <v>380</v>
      </c>
      <c r="T28" s="77"/>
      <c r="U28" s="77"/>
      <c r="V28" s="77"/>
      <c r="W28" s="77"/>
      <c r="X28" s="135"/>
      <c r="Y28" s="83"/>
      <c r="Z28" s="84" t="str">
        <f t="shared" si="14"/>
        <v>Socialización de la estrategia de comunicación</v>
      </c>
      <c r="AA28" s="84">
        <f t="shared" si="15"/>
        <v>0</v>
      </c>
      <c r="AB28" s="77"/>
      <c r="AC28" s="87" t="e">
        <f t="shared" si="16"/>
        <v>#DIV/0!</v>
      </c>
      <c r="AD28" s="77"/>
      <c r="AE28" s="77"/>
      <c r="AF28" s="84" t="str">
        <f t="shared" si="17"/>
        <v>Socialización de la estrategia de comunicación</v>
      </c>
      <c r="AG28" s="88">
        <f t="shared" si="18"/>
        <v>0</v>
      </c>
      <c r="AH28" s="86"/>
      <c r="AI28" s="87" t="e">
        <f t="shared" si="19"/>
        <v>#DIV/0!</v>
      </c>
      <c r="AJ28" s="77"/>
      <c r="AK28" s="77"/>
      <c r="AL28" s="84" t="str">
        <f t="shared" si="20"/>
        <v>Socialización de la estrategia de comunicación</v>
      </c>
      <c r="AM28" s="84">
        <f t="shared" si="21"/>
        <v>0</v>
      </c>
      <c r="AN28" s="77"/>
      <c r="AO28" s="87" t="e">
        <f t="shared" si="22"/>
        <v>#DIV/0!</v>
      </c>
      <c r="AP28" s="77"/>
      <c r="AQ28" s="77"/>
      <c r="AR28" s="84" t="str">
        <f t="shared" si="23"/>
        <v>Socialización de la estrategia de comunicación</v>
      </c>
      <c r="AS28" s="84">
        <f t="shared" si="24"/>
        <v>0.8</v>
      </c>
      <c r="AT28" s="89"/>
      <c r="AU28" s="87">
        <f t="shared" si="25"/>
        <v>0</v>
      </c>
      <c r="AV28" s="77"/>
      <c r="AW28" s="77"/>
      <c r="AX28" s="84" t="str">
        <f t="shared" si="26"/>
        <v>Socialización de la estrategia de comunicación</v>
      </c>
      <c r="AY28" s="84">
        <f t="shared" si="27"/>
        <v>0.8</v>
      </c>
      <c r="AZ28" s="85">
        <f t="shared" si="28"/>
        <v>0</v>
      </c>
      <c r="BA28" s="90"/>
      <c r="BB28" s="91"/>
      <c r="BC28" s="132" t="s">
        <v>394</v>
      </c>
    </row>
    <row r="29" spans="1:55" ht="75" customHeight="1" thickBot="1">
      <c r="A29" s="92">
        <v>10</v>
      </c>
      <c r="B29" s="302"/>
      <c r="C29" s="296"/>
      <c r="D29" s="156" t="s">
        <v>120</v>
      </c>
      <c r="E29" s="157">
        <v>1.4999999999999999E-2</v>
      </c>
      <c r="F29" s="148" t="s">
        <v>140</v>
      </c>
      <c r="G29" s="76" t="s">
        <v>237</v>
      </c>
      <c r="H29" s="149" t="s">
        <v>238</v>
      </c>
      <c r="I29" s="149"/>
      <c r="J29" s="150" t="s">
        <v>48</v>
      </c>
      <c r="K29" s="98" t="s">
        <v>312</v>
      </c>
      <c r="L29" s="150"/>
      <c r="M29" s="150"/>
      <c r="N29" s="150"/>
      <c r="O29" s="151">
        <v>1</v>
      </c>
      <c r="P29" s="158">
        <v>1</v>
      </c>
      <c r="Q29" s="149" t="s">
        <v>55</v>
      </c>
      <c r="R29" s="150" t="s">
        <v>354</v>
      </c>
      <c r="S29" s="132" t="s">
        <v>380</v>
      </c>
      <c r="T29" s="149"/>
      <c r="U29" s="98"/>
      <c r="V29" s="98"/>
      <c r="W29" s="98"/>
      <c r="X29" s="135"/>
      <c r="Y29" s="103"/>
      <c r="Z29" s="84" t="str">
        <f t="shared" si="14"/>
        <v>Despliegue de la estrategia de comunicación</v>
      </c>
      <c r="AA29" s="84">
        <f t="shared" si="15"/>
        <v>0</v>
      </c>
      <c r="AB29" s="77"/>
      <c r="AC29" s="87" t="e">
        <f t="shared" si="16"/>
        <v>#DIV/0!</v>
      </c>
      <c r="AD29" s="77"/>
      <c r="AE29" s="77"/>
      <c r="AF29" s="84" t="str">
        <f t="shared" si="17"/>
        <v>Despliegue de la estrategia de comunicación</v>
      </c>
      <c r="AG29" s="88">
        <f t="shared" si="18"/>
        <v>0</v>
      </c>
      <c r="AH29" s="86"/>
      <c r="AI29" s="87" t="e">
        <f t="shared" si="19"/>
        <v>#DIV/0!</v>
      </c>
      <c r="AJ29" s="77"/>
      <c r="AK29" s="77"/>
      <c r="AL29" s="84" t="str">
        <f t="shared" si="20"/>
        <v>Despliegue de la estrategia de comunicación</v>
      </c>
      <c r="AM29" s="84">
        <f t="shared" si="21"/>
        <v>0</v>
      </c>
      <c r="AN29" s="77"/>
      <c r="AO29" s="87" t="e">
        <f t="shared" si="22"/>
        <v>#DIV/0!</v>
      </c>
      <c r="AP29" s="77"/>
      <c r="AQ29" s="77"/>
      <c r="AR29" s="84" t="str">
        <f t="shared" si="23"/>
        <v>Despliegue de la estrategia de comunicación</v>
      </c>
      <c r="AS29" s="84">
        <f t="shared" si="24"/>
        <v>1</v>
      </c>
      <c r="AT29" s="89"/>
      <c r="AU29" s="87">
        <f t="shared" si="25"/>
        <v>0</v>
      </c>
      <c r="AV29" s="77"/>
      <c r="AW29" s="77"/>
      <c r="AX29" s="84" t="str">
        <f t="shared" si="26"/>
        <v>Despliegue de la estrategia de comunicación</v>
      </c>
      <c r="AY29" s="84">
        <f t="shared" si="27"/>
        <v>1</v>
      </c>
      <c r="AZ29" s="85">
        <f t="shared" si="28"/>
        <v>0</v>
      </c>
      <c r="BA29" s="90"/>
      <c r="BB29" s="91"/>
      <c r="BC29" s="132" t="s">
        <v>394</v>
      </c>
    </row>
    <row r="30" spans="1:55" ht="75" customHeight="1" thickBot="1">
      <c r="A30" s="92">
        <v>11</v>
      </c>
      <c r="B30" s="302"/>
      <c r="C30" s="296"/>
      <c r="D30" s="156" t="s">
        <v>121</v>
      </c>
      <c r="E30" s="147">
        <v>0.02</v>
      </c>
      <c r="F30" s="148" t="s">
        <v>140</v>
      </c>
      <c r="G30" s="76" t="s">
        <v>239</v>
      </c>
      <c r="H30" s="149" t="s">
        <v>240</v>
      </c>
      <c r="I30" s="149"/>
      <c r="J30" s="150" t="s">
        <v>48</v>
      </c>
      <c r="K30" s="98" t="s">
        <v>313</v>
      </c>
      <c r="L30" s="150"/>
      <c r="M30" s="150"/>
      <c r="N30" s="150">
        <v>1</v>
      </c>
      <c r="O30" s="159">
        <v>1</v>
      </c>
      <c r="P30" s="99">
        <v>2</v>
      </c>
      <c r="Q30" s="149" t="s">
        <v>55</v>
      </c>
      <c r="R30" s="150" t="s">
        <v>355</v>
      </c>
      <c r="S30" s="132" t="s">
        <v>380</v>
      </c>
      <c r="T30" s="149"/>
      <c r="U30" s="98"/>
      <c r="V30" s="98"/>
      <c r="W30" s="98"/>
      <c r="X30" s="135"/>
      <c r="Y30" s="103"/>
      <c r="Z30" s="84" t="str">
        <f t="shared" si="14"/>
        <v>Campañas externas de comunicación</v>
      </c>
      <c r="AA30" s="84">
        <f t="shared" si="15"/>
        <v>0</v>
      </c>
      <c r="AB30" s="77"/>
      <c r="AC30" s="87" t="e">
        <f t="shared" si="16"/>
        <v>#DIV/0!</v>
      </c>
      <c r="AD30" s="77"/>
      <c r="AE30" s="77"/>
      <c r="AF30" s="84" t="str">
        <f t="shared" si="17"/>
        <v>Campañas externas de comunicación</v>
      </c>
      <c r="AG30" s="88">
        <f t="shared" si="18"/>
        <v>0</v>
      </c>
      <c r="AH30" s="86"/>
      <c r="AI30" s="87" t="e">
        <f t="shared" si="19"/>
        <v>#DIV/0!</v>
      </c>
      <c r="AJ30" s="77"/>
      <c r="AK30" s="77"/>
      <c r="AL30" s="84" t="str">
        <f t="shared" si="20"/>
        <v>Campañas externas de comunicación</v>
      </c>
      <c r="AM30" s="84">
        <f t="shared" si="21"/>
        <v>1</v>
      </c>
      <c r="AN30" s="77"/>
      <c r="AO30" s="87">
        <f t="shared" si="22"/>
        <v>0</v>
      </c>
      <c r="AP30" s="77"/>
      <c r="AQ30" s="77"/>
      <c r="AR30" s="84" t="str">
        <f t="shared" si="23"/>
        <v>Campañas externas de comunicación</v>
      </c>
      <c r="AS30" s="84">
        <f t="shared" si="24"/>
        <v>1</v>
      </c>
      <c r="AT30" s="89"/>
      <c r="AU30" s="87">
        <f t="shared" si="25"/>
        <v>0</v>
      </c>
      <c r="AV30" s="77"/>
      <c r="AW30" s="77"/>
      <c r="AX30" s="84" t="str">
        <f t="shared" si="26"/>
        <v>Campañas externas de comunicación</v>
      </c>
      <c r="AY30" s="84">
        <f t="shared" si="27"/>
        <v>2</v>
      </c>
      <c r="AZ30" s="85">
        <f t="shared" si="28"/>
        <v>0</v>
      </c>
      <c r="BA30" s="90"/>
      <c r="BB30" s="91"/>
      <c r="BC30" s="132" t="s">
        <v>394</v>
      </c>
    </row>
    <row r="31" spans="1:55" ht="75" customHeight="1" thickBot="1">
      <c r="A31" s="92">
        <v>12</v>
      </c>
      <c r="B31" s="302"/>
      <c r="C31" s="296"/>
      <c r="D31" s="156" t="s">
        <v>122</v>
      </c>
      <c r="E31" s="147">
        <v>0.01</v>
      </c>
      <c r="F31" s="148" t="s">
        <v>140</v>
      </c>
      <c r="G31" s="76" t="s">
        <v>241</v>
      </c>
      <c r="H31" s="149" t="s">
        <v>242</v>
      </c>
      <c r="I31" s="149"/>
      <c r="J31" s="150" t="s">
        <v>48</v>
      </c>
      <c r="K31" s="98" t="s">
        <v>314</v>
      </c>
      <c r="L31" s="150"/>
      <c r="M31" s="150"/>
      <c r="N31" s="150">
        <v>1</v>
      </c>
      <c r="O31" s="159">
        <v>1</v>
      </c>
      <c r="P31" s="99">
        <v>2</v>
      </c>
      <c r="Q31" s="149" t="s">
        <v>55</v>
      </c>
      <c r="R31" s="150" t="s">
        <v>356</v>
      </c>
      <c r="S31" s="132" t="s">
        <v>380</v>
      </c>
      <c r="T31" s="149"/>
      <c r="U31" s="98"/>
      <c r="V31" s="98"/>
      <c r="W31" s="98"/>
      <c r="X31" s="135"/>
      <c r="Y31" s="103"/>
      <c r="Z31" s="84" t="str">
        <f t="shared" si="14"/>
        <v>Campañas internas de comunicación</v>
      </c>
      <c r="AA31" s="84">
        <f t="shared" si="15"/>
        <v>0</v>
      </c>
      <c r="AB31" s="77"/>
      <c r="AC31" s="87" t="e">
        <f t="shared" si="16"/>
        <v>#DIV/0!</v>
      </c>
      <c r="AD31" s="77"/>
      <c r="AE31" s="77"/>
      <c r="AF31" s="84" t="str">
        <f t="shared" si="17"/>
        <v>Campañas internas de comunicación</v>
      </c>
      <c r="AG31" s="88">
        <f t="shared" si="18"/>
        <v>0</v>
      </c>
      <c r="AH31" s="86"/>
      <c r="AI31" s="87" t="e">
        <f t="shared" si="19"/>
        <v>#DIV/0!</v>
      </c>
      <c r="AJ31" s="77"/>
      <c r="AK31" s="77"/>
      <c r="AL31" s="84" t="str">
        <f t="shared" si="20"/>
        <v>Campañas internas de comunicación</v>
      </c>
      <c r="AM31" s="84">
        <f t="shared" si="21"/>
        <v>1</v>
      </c>
      <c r="AN31" s="77"/>
      <c r="AO31" s="87">
        <f t="shared" si="22"/>
        <v>0</v>
      </c>
      <c r="AP31" s="77"/>
      <c r="AQ31" s="77"/>
      <c r="AR31" s="84" t="str">
        <f t="shared" si="23"/>
        <v>Campañas internas de comunicación</v>
      </c>
      <c r="AS31" s="84">
        <f t="shared" si="24"/>
        <v>1</v>
      </c>
      <c r="AT31" s="89"/>
      <c r="AU31" s="87">
        <f t="shared" si="25"/>
        <v>0</v>
      </c>
      <c r="AV31" s="77"/>
      <c r="AW31" s="77"/>
      <c r="AX31" s="84" t="str">
        <f t="shared" si="26"/>
        <v>Campañas internas de comunicación</v>
      </c>
      <c r="AY31" s="84">
        <f t="shared" si="27"/>
        <v>2</v>
      </c>
      <c r="AZ31" s="85">
        <f t="shared" si="28"/>
        <v>0</v>
      </c>
      <c r="BA31" s="90"/>
      <c r="BB31" s="91"/>
      <c r="BC31" s="132" t="s">
        <v>394</v>
      </c>
    </row>
    <row r="32" spans="1:55" ht="75" customHeight="1" thickBot="1">
      <c r="A32" s="92">
        <v>13</v>
      </c>
      <c r="B32" s="302"/>
      <c r="C32" s="296"/>
      <c r="D32" s="160" t="s">
        <v>245</v>
      </c>
      <c r="E32" s="128">
        <v>0.04</v>
      </c>
      <c r="F32" s="129" t="s">
        <v>140</v>
      </c>
      <c r="G32" s="130" t="s">
        <v>243</v>
      </c>
      <c r="H32" s="131" t="s">
        <v>244</v>
      </c>
      <c r="I32" s="131"/>
      <c r="J32" s="132" t="s">
        <v>48</v>
      </c>
      <c r="K32" s="98" t="s">
        <v>315</v>
      </c>
      <c r="L32" s="132"/>
      <c r="M32" s="132"/>
      <c r="N32" s="132">
        <v>1</v>
      </c>
      <c r="O32" s="133"/>
      <c r="P32" s="134">
        <v>1</v>
      </c>
      <c r="Q32" s="149" t="s">
        <v>55</v>
      </c>
      <c r="R32" s="132" t="s">
        <v>357</v>
      </c>
      <c r="S32" s="132" t="s">
        <v>380</v>
      </c>
      <c r="T32" s="131"/>
      <c r="U32" s="120"/>
      <c r="V32" s="120"/>
      <c r="W32" s="120"/>
      <c r="X32" s="135"/>
      <c r="Y32" s="136"/>
      <c r="Z32" s="84" t="str">
        <f t="shared" si="14"/>
        <v>Plan de comunicaciones 2017</v>
      </c>
      <c r="AA32" s="84">
        <f t="shared" si="15"/>
        <v>0</v>
      </c>
      <c r="AB32" s="77"/>
      <c r="AC32" s="87" t="e">
        <f t="shared" si="16"/>
        <v>#DIV/0!</v>
      </c>
      <c r="AD32" s="77"/>
      <c r="AE32" s="77"/>
      <c r="AF32" s="84" t="str">
        <f t="shared" si="17"/>
        <v>Plan de comunicaciones 2017</v>
      </c>
      <c r="AG32" s="88">
        <f t="shared" si="18"/>
        <v>0</v>
      </c>
      <c r="AH32" s="86"/>
      <c r="AI32" s="87" t="e">
        <f t="shared" si="19"/>
        <v>#DIV/0!</v>
      </c>
      <c r="AJ32" s="77"/>
      <c r="AK32" s="77"/>
      <c r="AL32" s="84" t="str">
        <f t="shared" si="20"/>
        <v>Plan de comunicaciones 2017</v>
      </c>
      <c r="AM32" s="84">
        <f t="shared" si="21"/>
        <v>1</v>
      </c>
      <c r="AN32" s="77"/>
      <c r="AO32" s="87">
        <f t="shared" si="22"/>
        <v>0</v>
      </c>
      <c r="AP32" s="77"/>
      <c r="AQ32" s="77"/>
      <c r="AR32" s="84" t="str">
        <f t="shared" si="23"/>
        <v>Plan de comunicaciones 2017</v>
      </c>
      <c r="AS32" s="84">
        <f t="shared" si="24"/>
        <v>0</v>
      </c>
      <c r="AT32" s="89"/>
      <c r="AU32" s="87" t="e">
        <f t="shared" si="25"/>
        <v>#DIV/0!</v>
      </c>
      <c r="AV32" s="77"/>
      <c r="AW32" s="77"/>
      <c r="AX32" s="84" t="str">
        <f t="shared" si="26"/>
        <v>Plan de comunicaciones 2017</v>
      </c>
      <c r="AY32" s="84">
        <f t="shared" si="27"/>
        <v>1</v>
      </c>
      <c r="AZ32" s="85">
        <f t="shared" si="28"/>
        <v>0</v>
      </c>
      <c r="BA32" s="90"/>
      <c r="BB32" s="91"/>
      <c r="BC32" s="132" t="s">
        <v>394</v>
      </c>
    </row>
    <row r="33" spans="1:55" ht="75" customHeight="1" thickBot="1">
      <c r="A33" s="113"/>
      <c r="B33" s="302"/>
      <c r="C33" s="297"/>
      <c r="D33" s="161" t="s">
        <v>174</v>
      </c>
      <c r="E33" s="138">
        <v>0.1</v>
      </c>
      <c r="F33" s="139"/>
      <c r="G33" s="140"/>
      <c r="H33" s="117"/>
      <c r="I33" s="141"/>
      <c r="J33" s="142"/>
      <c r="K33" s="120"/>
      <c r="L33" s="142"/>
      <c r="M33" s="142"/>
      <c r="N33" s="142"/>
      <c r="O33" s="143"/>
      <c r="P33" s="142"/>
      <c r="Q33" s="142"/>
      <c r="R33" s="142"/>
      <c r="S33" s="142"/>
      <c r="T33" s="142"/>
      <c r="U33" s="142"/>
      <c r="V33" s="142"/>
      <c r="W33" s="142"/>
      <c r="X33" s="135"/>
      <c r="Y33" s="144"/>
      <c r="Z33" s="84"/>
      <c r="AA33" s="84"/>
      <c r="AB33" s="77"/>
      <c r="AC33" s="87"/>
      <c r="AD33" s="77"/>
      <c r="AE33" s="77"/>
      <c r="AF33" s="84"/>
      <c r="AG33" s="88"/>
      <c r="AH33" s="86"/>
      <c r="AI33" s="87"/>
      <c r="AJ33" s="77"/>
      <c r="AK33" s="77"/>
      <c r="AL33" s="84"/>
      <c r="AM33" s="84"/>
      <c r="AN33" s="77"/>
      <c r="AO33" s="87"/>
      <c r="AP33" s="77"/>
      <c r="AQ33" s="77"/>
      <c r="AR33" s="84"/>
      <c r="AS33" s="84"/>
      <c r="AT33" s="89"/>
      <c r="AU33" s="87"/>
      <c r="AV33" s="77"/>
      <c r="AW33" s="77"/>
      <c r="AX33" s="84"/>
      <c r="AY33" s="84"/>
      <c r="AZ33" s="85"/>
      <c r="BA33" s="90"/>
      <c r="BB33" s="91"/>
      <c r="BC33" s="142"/>
    </row>
    <row r="34" spans="1:55" ht="93.75" customHeight="1" thickBot="1">
      <c r="A34" s="72">
        <v>14</v>
      </c>
      <c r="B34" s="302"/>
      <c r="C34" s="292" t="s">
        <v>171</v>
      </c>
      <c r="D34" s="162" t="s">
        <v>175</v>
      </c>
      <c r="E34" s="74">
        <v>0.01</v>
      </c>
      <c r="F34" s="75" t="s">
        <v>140</v>
      </c>
      <c r="G34" s="163" t="s">
        <v>188</v>
      </c>
      <c r="H34" s="163" t="s">
        <v>220</v>
      </c>
      <c r="I34" s="77"/>
      <c r="J34" s="78" t="s">
        <v>48</v>
      </c>
      <c r="K34" s="77" t="s">
        <v>316</v>
      </c>
      <c r="L34" s="164">
        <v>1</v>
      </c>
      <c r="M34" s="164">
        <v>3</v>
      </c>
      <c r="N34" s="164">
        <v>4</v>
      </c>
      <c r="O34" s="164">
        <v>4</v>
      </c>
      <c r="P34" s="164">
        <v>12</v>
      </c>
      <c r="Q34" s="77" t="s">
        <v>55</v>
      </c>
      <c r="R34" s="78" t="s">
        <v>358</v>
      </c>
      <c r="S34" s="78" t="s">
        <v>378</v>
      </c>
      <c r="T34" s="77"/>
      <c r="U34" s="77"/>
      <c r="V34" s="77"/>
      <c r="W34" s="77"/>
      <c r="X34" s="135"/>
      <c r="Y34" s="83"/>
      <c r="Z34" s="84" t="str">
        <f t="shared" si="14"/>
        <v>Acciones de Control u Operativos realizados en espacio público</v>
      </c>
      <c r="AA34" s="84">
        <f t="shared" si="15"/>
        <v>1</v>
      </c>
      <c r="AB34" s="77"/>
      <c r="AC34" s="87">
        <f t="shared" si="16"/>
        <v>0</v>
      </c>
      <c r="AD34" s="77"/>
      <c r="AE34" s="77"/>
      <c r="AF34" s="84" t="str">
        <f t="shared" si="17"/>
        <v>Acciones de Control u Operativos realizados en espacio público</v>
      </c>
      <c r="AG34" s="88">
        <f t="shared" si="18"/>
        <v>3</v>
      </c>
      <c r="AH34" s="86"/>
      <c r="AI34" s="87">
        <f t="shared" si="19"/>
        <v>0</v>
      </c>
      <c r="AJ34" s="77"/>
      <c r="AK34" s="77"/>
      <c r="AL34" s="84" t="str">
        <f t="shared" si="20"/>
        <v>Acciones de Control u Operativos realizados en espacio público</v>
      </c>
      <c r="AM34" s="84">
        <f t="shared" si="21"/>
        <v>4</v>
      </c>
      <c r="AN34" s="77"/>
      <c r="AO34" s="87">
        <f t="shared" si="22"/>
        <v>0</v>
      </c>
      <c r="AP34" s="77"/>
      <c r="AQ34" s="77"/>
      <c r="AR34" s="84" t="str">
        <f t="shared" si="23"/>
        <v>Acciones de Control u Operativos realizados en espacio público</v>
      </c>
      <c r="AS34" s="84">
        <f t="shared" si="24"/>
        <v>4</v>
      </c>
      <c r="AT34" s="89"/>
      <c r="AU34" s="87">
        <f t="shared" si="25"/>
        <v>0</v>
      </c>
      <c r="AV34" s="77"/>
      <c r="AW34" s="77"/>
      <c r="AX34" s="84" t="str">
        <f t="shared" si="26"/>
        <v>Acciones de Control u Operativos realizados en espacio público</v>
      </c>
      <c r="AY34" s="84">
        <f t="shared" si="27"/>
        <v>12</v>
      </c>
      <c r="AZ34" s="85">
        <f t="shared" si="28"/>
        <v>0</v>
      </c>
      <c r="BA34" s="90"/>
      <c r="BB34" s="91"/>
      <c r="BC34" s="78" t="s">
        <v>395</v>
      </c>
    </row>
    <row r="35" spans="1:55" ht="93.75" customHeight="1" thickBot="1">
      <c r="A35" s="92">
        <v>15</v>
      </c>
      <c r="B35" s="302"/>
      <c r="C35" s="293"/>
      <c r="D35" s="162" t="s">
        <v>176</v>
      </c>
      <c r="E35" s="165">
        <v>0.01</v>
      </c>
      <c r="F35" s="95" t="s">
        <v>140</v>
      </c>
      <c r="G35" s="76" t="s">
        <v>189</v>
      </c>
      <c r="H35" s="76" t="s">
        <v>221</v>
      </c>
      <c r="I35" s="98"/>
      <c r="J35" s="99" t="s">
        <v>48</v>
      </c>
      <c r="K35" s="98" t="s">
        <v>317</v>
      </c>
      <c r="L35" s="166">
        <v>2</v>
      </c>
      <c r="M35" s="166">
        <v>5</v>
      </c>
      <c r="N35" s="166">
        <v>15</v>
      </c>
      <c r="O35" s="166">
        <v>20</v>
      </c>
      <c r="P35" s="99">
        <v>42</v>
      </c>
      <c r="Q35" s="77" t="s">
        <v>55</v>
      </c>
      <c r="R35" s="99" t="s">
        <v>358</v>
      </c>
      <c r="S35" s="78" t="s">
        <v>378</v>
      </c>
      <c r="T35" s="98"/>
      <c r="U35" s="98"/>
      <c r="V35" s="98"/>
      <c r="W35" s="98"/>
      <c r="X35" s="135"/>
      <c r="Y35" s="103"/>
      <c r="Z35" s="84" t="str">
        <f t="shared" si="14"/>
        <v>Acciones de Control u Operativos realizados en materia de actividad económica.</v>
      </c>
      <c r="AA35" s="84">
        <f t="shared" si="15"/>
        <v>2</v>
      </c>
      <c r="AB35" s="77"/>
      <c r="AC35" s="87">
        <f t="shared" si="16"/>
        <v>0</v>
      </c>
      <c r="AD35" s="77"/>
      <c r="AE35" s="77"/>
      <c r="AF35" s="84" t="str">
        <f t="shared" si="17"/>
        <v>Acciones de Control u Operativos realizados en materia de actividad económica.</v>
      </c>
      <c r="AG35" s="88">
        <f t="shared" si="18"/>
        <v>5</v>
      </c>
      <c r="AH35" s="86"/>
      <c r="AI35" s="87">
        <f t="shared" si="19"/>
        <v>0</v>
      </c>
      <c r="AJ35" s="77"/>
      <c r="AK35" s="77"/>
      <c r="AL35" s="84" t="str">
        <f t="shared" si="20"/>
        <v>Acciones de Control u Operativos realizados en materia de actividad económica.</v>
      </c>
      <c r="AM35" s="84">
        <f t="shared" si="21"/>
        <v>15</v>
      </c>
      <c r="AN35" s="77"/>
      <c r="AO35" s="87">
        <f t="shared" si="22"/>
        <v>0</v>
      </c>
      <c r="AP35" s="77"/>
      <c r="AQ35" s="77"/>
      <c r="AR35" s="84" t="str">
        <f t="shared" si="23"/>
        <v>Acciones de Control u Operativos realizados en materia de actividad económica.</v>
      </c>
      <c r="AS35" s="84">
        <f t="shared" si="24"/>
        <v>20</v>
      </c>
      <c r="AT35" s="89"/>
      <c r="AU35" s="87">
        <f t="shared" si="25"/>
        <v>0</v>
      </c>
      <c r="AV35" s="77"/>
      <c r="AW35" s="77"/>
      <c r="AX35" s="84" t="str">
        <f t="shared" si="26"/>
        <v>Acciones de Control u Operativos realizados en materia de actividad económica.</v>
      </c>
      <c r="AY35" s="84">
        <f t="shared" si="27"/>
        <v>42</v>
      </c>
      <c r="AZ35" s="85">
        <f t="shared" si="28"/>
        <v>0</v>
      </c>
      <c r="BA35" s="90"/>
      <c r="BB35" s="91"/>
      <c r="BC35" s="78" t="s">
        <v>395</v>
      </c>
    </row>
    <row r="36" spans="1:55" ht="93.75" customHeight="1" thickBot="1">
      <c r="A36" s="92">
        <v>16</v>
      </c>
      <c r="B36" s="302"/>
      <c r="C36" s="293"/>
      <c r="D36" s="162" t="s">
        <v>177</v>
      </c>
      <c r="E36" s="165">
        <v>0.01</v>
      </c>
      <c r="F36" s="95" t="s">
        <v>140</v>
      </c>
      <c r="G36" s="76" t="s">
        <v>190</v>
      </c>
      <c r="H36" s="76" t="s">
        <v>222</v>
      </c>
      <c r="I36" s="98"/>
      <c r="J36" s="99" t="s">
        <v>48</v>
      </c>
      <c r="K36" s="98" t="s">
        <v>318</v>
      </c>
      <c r="L36" s="166">
        <v>0</v>
      </c>
      <c r="M36" s="166">
        <v>8</v>
      </c>
      <c r="N36" s="166">
        <v>8</v>
      </c>
      <c r="O36" s="166">
        <v>8</v>
      </c>
      <c r="P36" s="99">
        <v>24</v>
      </c>
      <c r="Q36" s="77" t="s">
        <v>55</v>
      </c>
      <c r="R36" s="99" t="s">
        <v>358</v>
      </c>
      <c r="S36" s="99" t="s">
        <v>381</v>
      </c>
      <c r="T36" s="98"/>
      <c r="U36" s="98"/>
      <c r="V36" s="98"/>
      <c r="W36" s="98"/>
      <c r="X36" s="135"/>
      <c r="Y36" s="103"/>
      <c r="Z36" s="84" t="str">
        <f t="shared" si="14"/>
        <v>Acciones de Control u Operativos realizados en obras y urbanismo</v>
      </c>
      <c r="AA36" s="84">
        <f t="shared" si="15"/>
        <v>0</v>
      </c>
      <c r="AB36" s="77"/>
      <c r="AC36" s="87" t="e">
        <f t="shared" si="16"/>
        <v>#DIV/0!</v>
      </c>
      <c r="AD36" s="77"/>
      <c r="AE36" s="77"/>
      <c r="AF36" s="84" t="str">
        <f t="shared" si="17"/>
        <v>Acciones de Control u Operativos realizados en obras y urbanismo</v>
      </c>
      <c r="AG36" s="88">
        <f t="shared" si="18"/>
        <v>8</v>
      </c>
      <c r="AH36" s="86"/>
      <c r="AI36" s="87">
        <f t="shared" si="19"/>
        <v>0</v>
      </c>
      <c r="AJ36" s="77"/>
      <c r="AK36" s="77"/>
      <c r="AL36" s="84" t="str">
        <f t="shared" si="20"/>
        <v>Acciones de Control u Operativos realizados en obras y urbanismo</v>
      </c>
      <c r="AM36" s="84">
        <f t="shared" si="21"/>
        <v>8</v>
      </c>
      <c r="AN36" s="77"/>
      <c r="AO36" s="87">
        <f t="shared" si="22"/>
        <v>0</v>
      </c>
      <c r="AP36" s="77"/>
      <c r="AQ36" s="77"/>
      <c r="AR36" s="84" t="str">
        <f t="shared" si="23"/>
        <v>Acciones de Control u Operativos realizados en obras y urbanismo</v>
      </c>
      <c r="AS36" s="84">
        <f t="shared" si="24"/>
        <v>8</v>
      </c>
      <c r="AT36" s="89"/>
      <c r="AU36" s="87">
        <f t="shared" si="25"/>
        <v>0</v>
      </c>
      <c r="AV36" s="77"/>
      <c r="AW36" s="77"/>
      <c r="AX36" s="84" t="str">
        <f t="shared" si="26"/>
        <v>Acciones de Control u Operativos realizados en obras y urbanismo</v>
      </c>
      <c r="AY36" s="84">
        <f t="shared" si="27"/>
        <v>24</v>
      </c>
      <c r="AZ36" s="85">
        <f t="shared" si="28"/>
        <v>0</v>
      </c>
      <c r="BA36" s="90"/>
      <c r="BB36" s="91"/>
      <c r="BC36" s="99" t="s">
        <v>397</v>
      </c>
    </row>
    <row r="37" spans="1:55" ht="93.75" customHeight="1" thickBot="1">
      <c r="A37" s="92">
        <v>17</v>
      </c>
      <c r="B37" s="302"/>
      <c r="C37" s="293"/>
      <c r="D37" s="162" t="s">
        <v>178</v>
      </c>
      <c r="E37" s="165">
        <v>0.03</v>
      </c>
      <c r="F37" s="95" t="s">
        <v>129</v>
      </c>
      <c r="G37" s="76" t="s">
        <v>191</v>
      </c>
      <c r="H37" s="76" t="s">
        <v>223</v>
      </c>
      <c r="I37" s="98"/>
      <c r="J37" s="99" t="s">
        <v>48</v>
      </c>
      <c r="K37" s="98" t="s">
        <v>319</v>
      </c>
      <c r="L37" s="166">
        <v>3</v>
      </c>
      <c r="M37" s="166">
        <v>3</v>
      </c>
      <c r="N37" s="166">
        <v>3</v>
      </c>
      <c r="O37" s="166">
        <v>3</v>
      </c>
      <c r="P37" s="99">
        <v>12</v>
      </c>
      <c r="Q37" s="77" t="s">
        <v>55</v>
      </c>
      <c r="R37" s="99" t="s">
        <v>359</v>
      </c>
      <c r="S37" s="99" t="s">
        <v>382</v>
      </c>
      <c r="T37" s="98"/>
      <c r="U37" s="98"/>
      <c r="V37" s="98"/>
      <c r="W37" s="98"/>
      <c r="X37" s="135"/>
      <c r="Y37" s="103"/>
      <c r="Z37" s="84" t="str">
        <f t="shared" si="14"/>
        <v xml:space="preserve">Acciones de Control u Operativos realizados en Ambiente, Mineria y Relaciones con los animales </v>
      </c>
      <c r="AA37" s="84">
        <f t="shared" si="15"/>
        <v>3</v>
      </c>
      <c r="AB37" s="77"/>
      <c r="AC37" s="87">
        <f t="shared" si="16"/>
        <v>0</v>
      </c>
      <c r="AD37" s="77"/>
      <c r="AE37" s="77"/>
      <c r="AF37" s="84" t="str">
        <f t="shared" si="17"/>
        <v xml:space="preserve">Acciones de Control u Operativos realizados en Ambiente, Mineria y Relaciones con los animales </v>
      </c>
      <c r="AG37" s="88">
        <f t="shared" si="18"/>
        <v>3</v>
      </c>
      <c r="AH37" s="86"/>
      <c r="AI37" s="87">
        <f t="shared" si="19"/>
        <v>0</v>
      </c>
      <c r="AJ37" s="77"/>
      <c r="AK37" s="77"/>
      <c r="AL37" s="84" t="str">
        <f t="shared" si="20"/>
        <v xml:space="preserve">Acciones de Control u Operativos realizados en Ambiente, Mineria y Relaciones con los animales </v>
      </c>
      <c r="AM37" s="84">
        <f t="shared" si="21"/>
        <v>3</v>
      </c>
      <c r="AN37" s="77"/>
      <c r="AO37" s="87">
        <f t="shared" si="22"/>
        <v>0</v>
      </c>
      <c r="AP37" s="77"/>
      <c r="AQ37" s="77"/>
      <c r="AR37" s="84" t="str">
        <f t="shared" si="23"/>
        <v xml:space="preserve">Acciones de Control u Operativos realizados en Ambiente, Mineria y Relaciones con los animales </v>
      </c>
      <c r="AS37" s="84">
        <f t="shared" si="24"/>
        <v>3</v>
      </c>
      <c r="AT37" s="89"/>
      <c r="AU37" s="87">
        <f t="shared" si="25"/>
        <v>0</v>
      </c>
      <c r="AV37" s="77"/>
      <c r="AW37" s="77"/>
      <c r="AX37" s="84" t="str">
        <f t="shared" si="26"/>
        <v xml:space="preserve">Acciones de Control u Operativos realizados en Ambiente, Mineria y Relaciones con los animales </v>
      </c>
      <c r="AY37" s="84">
        <f t="shared" si="27"/>
        <v>12</v>
      </c>
      <c r="AZ37" s="85">
        <f t="shared" si="28"/>
        <v>0</v>
      </c>
      <c r="BA37" s="90"/>
      <c r="BB37" s="91"/>
      <c r="BC37" s="99" t="s">
        <v>398</v>
      </c>
    </row>
    <row r="38" spans="1:55" ht="93.75" customHeight="1" thickBot="1">
      <c r="A38" s="92">
        <v>18</v>
      </c>
      <c r="B38" s="302"/>
      <c r="C38" s="293"/>
      <c r="D38" s="162" t="s">
        <v>179</v>
      </c>
      <c r="E38" s="165">
        <v>0.01</v>
      </c>
      <c r="F38" s="95" t="s">
        <v>140</v>
      </c>
      <c r="G38" s="76" t="s">
        <v>192</v>
      </c>
      <c r="H38" s="76" t="s">
        <v>224</v>
      </c>
      <c r="I38" s="98"/>
      <c r="J38" s="99" t="s">
        <v>48</v>
      </c>
      <c r="K38" s="98" t="s">
        <v>320</v>
      </c>
      <c r="L38" s="166"/>
      <c r="M38" s="166"/>
      <c r="N38" s="166"/>
      <c r="O38" s="166">
        <v>2</v>
      </c>
      <c r="P38" s="99">
        <v>2</v>
      </c>
      <c r="Q38" s="77" t="s">
        <v>55</v>
      </c>
      <c r="R38" s="99" t="s">
        <v>359</v>
      </c>
      <c r="S38" s="99" t="s">
        <v>383</v>
      </c>
      <c r="T38" s="98"/>
      <c r="U38" s="98"/>
      <c r="V38" s="98"/>
      <c r="W38" s="98"/>
      <c r="X38" s="135"/>
      <c r="Y38" s="103"/>
      <c r="Z38" s="84" t="str">
        <f t="shared" si="14"/>
        <v>Acciones de Control u Operativos realizados en Convivencia relacionados con artículos pirotécnicos y sustancias peligrosas</v>
      </c>
      <c r="AA38" s="84">
        <f t="shared" si="15"/>
        <v>0</v>
      </c>
      <c r="AB38" s="77"/>
      <c r="AC38" s="87" t="e">
        <f t="shared" si="16"/>
        <v>#DIV/0!</v>
      </c>
      <c r="AD38" s="77"/>
      <c r="AE38" s="77"/>
      <c r="AF38" s="84" t="str">
        <f t="shared" si="17"/>
        <v>Acciones de Control u Operativos realizados en Convivencia relacionados con artículos pirotécnicos y sustancias peligrosas</v>
      </c>
      <c r="AG38" s="88">
        <f t="shared" si="18"/>
        <v>0</v>
      </c>
      <c r="AH38" s="86"/>
      <c r="AI38" s="87" t="e">
        <f t="shared" si="19"/>
        <v>#DIV/0!</v>
      </c>
      <c r="AJ38" s="77"/>
      <c r="AK38" s="77"/>
      <c r="AL38" s="84" t="str">
        <f t="shared" si="20"/>
        <v>Acciones de Control u Operativos realizados en Convivencia relacionados con artículos pirotécnicos y sustancias peligrosas</v>
      </c>
      <c r="AM38" s="84">
        <f t="shared" si="21"/>
        <v>0</v>
      </c>
      <c r="AN38" s="77"/>
      <c r="AO38" s="87" t="e">
        <f t="shared" si="22"/>
        <v>#DIV/0!</v>
      </c>
      <c r="AP38" s="77"/>
      <c r="AQ38" s="77"/>
      <c r="AR38" s="84" t="str">
        <f t="shared" si="23"/>
        <v>Acciones de Control u Operativos realizados en Convivencia relacionados con artículos pirotécnicos y sustancias peligrosas</v>
      </c>
      <c r="AS38" s="84">
        <f t="shared" si="24"/>
        <v>2</v>
      </c>
      <c r="AT38" s="89"/>
      <c r="AU38" s="87">
        <f t="shared" si="25"/>
        <v>0</v>
      </c>
      <c r="AV38" s="77"/>
      <c r="AW38" s="77"/>
      <c r="AX38" s="84" t="str">
        <f t="shared" si="26"/>
        <v>Acciones de Control u Operativos realizados en Convivencia relacionados con artículos pirotécnicos y sustancias peligrosas</v>
      </c>
      <c r="AY38" s="84">
        <f t="shared" si="27"/>
        <v>2</v>
      </c>
      <c r="AZ38" s="85">
        <f t="shared" si="28"/>
        <v>0</v>
      </c>
      <c r="BA38" s="90"/>
      <c r="BB38" s="91"/>
      <c r="BC38" s="99" t="s">
        <v>383</v>
      </c>
    </row>
    <row r="39" spans="1:55" ht="93.75" customHeight="1" thickBot="1">
      <c r="A39" s="92">
        <v>20</v>
      </c>
      <c r="B39" s="302"/>
      <c r="C39" s="293"/>
      <c r="D39" s="167" t="s">
        <v>343</v>
      </c>
      <c r="E39" s="165">
        <v>0.02</v>
      </c>
      <c r="F39" s="95" t="s">
        <v>140</v>
      </c>
      <c r="G39" s="76" t="s">
        <v>193</v>
      </c>
      <c r="H39" s="76" t="s">
        <v>194</v>
      </c>
      <c r="I39" s="98"/>
      <c r="J39" s="99" t="s">
        <v>48</v>
      </c>
      <c r="K39" s="98" t="s">
        <v>321</v>
      </c>
      <c r="L39" s="158">
        <v>0.1</v>
      </c>
      <c r="M39" s="158">
        <v>0.1</v>
      </c>
      <c r="N39" s="158">
        <v>0.15</v>
      </c>
      <c r="O39" s="158">
        <v>0.2</v>
      </c>
      <c r="P39" s="158">
        <v>0.55000000000000004</v>
      </c>
      <c r="Q39" s="77" t="s">
        <v>55</v>
      </c>
      <c r="R39" s="99" t="s">
        <v>375</v>
      </c>
      <c r="S39" s="99" t="s">
        <v>384</v>
      </c>
      <c r="T39" s="98"/>
      <c r="U39" s="98"/>
      <c r="V39" s="98"/>
      <c r="W39" s="98"/>
      <c r="X39" s="135"/>
      <c r="Y39" s="103"/>
      <c r="Z39" s="84" t="str">
        <f t="shared" si="14"/>
        <v>Querellas civiles de policia y contravencionales resueltas</v>
      </c>
      <c r="AA39" s="84">
        <f t="shared" si="15"/>
        <v>0.1</v>
      </c>
      <c r="AB39" s="77"/>
      <c r="AC39" s="87">
        <f t="shared" si="16"/>
        <v>0</v>
      </c>
      <c r="AD39" s="77"/>
      <c r="AE39" s="77"/>
      <c r="AF39" s="84" t="str">
        <f t="shared" si="17"/>
        <v>Querellas civiles de policia y contravencionales resueltas</v>
      </c>
      <c r="AG39" s="88">
        <f t="shared" si="18"/>
        <v>0.1</v>
      </c>
      <c r="AH39" s="86"/>
      <c r="AI39" s="87">
        <f t="shared" si="19"/>
        <v>0</v>
      </c>
      <c r="AJ39" s="77"/>
      <c r="AK39" s="77"/>
      <c r="AL39" s="84" t="str">
        <f t="shared" si="20"/>
        <v>Querellas civiles de policia y contravencionales resueltas</v>
      </c>
      <c r="AM39" s="84">
        <f t="shared" si="21"/>
        <v>0.15</v>
      </c>
      <c r="AN39" s="77"/>
      <c r="AO39" s="87">
        <f t="shared" si="22"/>
        <v>0</v>
      </c>
      <c r="AP39" s="77"/>
      <c r="AQ39" s="77"/>
      <c r="AR39" s="84" t="str">
        <f t="shared" si="23"/>
        <v>Querellas civiles de policia y contravencionales resueltas</v>
      </c>
      <c r="AS39" s="84">
        <f t="shared" si="24"/>
        <v>0.2</v>
      </c>
      <c r="AT39" s="89"/>
      <c r="AU39" s="87">
        <f t="shared" si="25"/>
        <v>0</v>
      </c>
      <c r="AV39" s="77"/>
      <c r="AW39" s="77"/>
      <c r="AX39" s="84" t="str">
        <f t="shared" si="26"/>
        <v>Querellas civiles de policia y contravencionales resueltas</v>
      </c>
      <c r="AY39" s="84">
        <f t="shared" si="27"/>
        <v>0.55000000000000004</v>
      </c>
      <c r="AZ39" s="85">
        <f t="shared" si="28"/>
        <v>0</v>
      </c>
      <c r="BA39" s="90"/>
      <c r="BB39" s="91"/>
      <c r="BC39" s="99" t="s">
        <v>384</v>
      </c>
    </row>
    <row r="40" spans="1:55" ht="125.25" customHeight="1" thickBot="1">
      <c r="A40" s="92">
        <v>21</v>
      </c>
      <c r="B40" s="302"/>
      <c r="C40" s="293"/>
      <c r="D40" s="162" t="s">
        <v>180</v>
      </c>
      <c r="E40" s="165">
        <v>0.03</v>
      </c>
      <c r="F40" s="95" t="s">
        <v>140</v>
      </c>
      <c r="G40" s="76" t="s">
        <v>195</v>
      </c>
      <c r="H40" s="76" t="s">
        <v>196</v>
      </c>
      <c r="I40" s="98"/>
      <c r="J40" s="99" t="s">
        <v>48</v>
      </c>
      <c r="K40" s="98" t="s">
        <v>322</v>
      </c>
      <c r="L40" s="168">
        <v>1.4999999999999999E-2</v>
      </c>
      <c r="M40" s="168">
        <v>2.5000000000000001E-2</v>
      </c>
      <c r="N40" s="168">
        <v>2.5000000000000001E-2</v>
      </c>
      <c r="O40" s="168">
        <v>3.5000000000000003E-2</v>
      </c>
      <c r="P40" s="158">
        <v>0.1</v>
      </c>
      <c r="Q40" s="77" t="s">
        <v>55</v>
      </c>
      <c r="R40" s="99" t="s">
        <v>360</v>
      </c>
      <c r="S40" s="99" t="s">
        <v>377</v>
      </c>
      <c r="T40" s="98"/>
      <c r="U40" s="98"/>
      <c r="V40" s="98"/>
      <c r="W40" s="98"/>
      <c r="X40" s="135"/>
      <c r="Y40" s="103"/>
      <c r="Z40" s="84" t="str">
        <f t="shared" si="14"/>
        <v>Ejecución plan de descongestión</v>
      </c>
      <c r="AA40" s="84">
        <f t="shared" si="15"/>
        <v>1.4999999999999999E-2</v>
      </c>
      <c r="AB40" s="77"/>
      <c r="AC40" s="87">
        <f t="shared" si="16"/>
        <v>0</v>
      </c>
      <c r="AD40" s="77"/>
      <c r="AE40" s="77"/>
      <c r="AF40" s="84" t="str">
        <f t="shared" si="17"/>
        <v>Ejecución plan de descongestión</v>
      </c>
      <c r="AG40" s="88">
        <f t="shared" si="18"/>
        <v>2.5000000000000001E-2</v>
      </c>
      <c r="AH40" s="86"/>
      <c r="AI40" s="87">
        <f t="shared" si="19"/>
        <v>0</v>
      </c>
      <c r="AJ40" s="77"/>
      <c r="AK40" s="77"/>
      <c r="AL40" s="84" t="str">
        <f t="shared" si="20"/>
        <v>Ejecución plan de descongestión</v>
      </c>
      <c r="AM40" s="84">
        <f t="shared" si="21"/>
        <v>2.5000000000000001E-2</v>
      </c>
      <c r="AN40" s="77"/>
      <c r="AO40" s="87">
        <f t="shared" si="22"/>
        <v>0</v>
      </c>
      <c r="AP40" s="77"/>
      <c r="AQ40" s="77"/>
      <c r="AR40" s="84" t="str">
        <f t="shared" si="23"/>
        <v>Ejecución plan de descongestión</v>
      </c>
      <c r="AS40" s="84">
        <f t="shared" si="24"/>
        <v>3.5000000000000003E-2</v>
      </c>
      <c r="AT40" s="89"/>
      <c r="AU40" s="87">
        <f t="shared" si="25"/>
        <v>0</v>
      </c>
      <c r="AV40" s="77"/>
      <c r="AW40" s="77"/>
      <c r="AX40" s="84" t="str">
        <f t="shared" si="26"/>
        <v>Ejecución plan de descongestión</v>
      </c>
      <c r="AY40" s="84">
        <f t="shared" si="27"/>
        <v>0.1</v>
      </c>
      <c r="AZ40" s="85">
        <f t="shared" si="28"/>
        <v>0</v>
      </c>
      <c r="BA40" s="90"/>
      <c r="BB40" s="91"/>
      <c r="BC40" s="99" t="s">
        <v>396</v>
      </c>
    </row>
    <row r="41" spans="1:55" ht="93.75" customHeight="1" thickBot="1">
      <c r="A41" s="92">
        <v>22</v>
      </c>
      <c r="B41" s="302"/>
      <c r="C41" s="293"/>
      <c r="D41" s="162" t="s">
        <v>181</v>
      </c>
      <c r="E41" s="165">
        <v>0.02</v>
      </c>
      <c r="F41" s="95" t="s">
        <v>129</v>
      </c>
      <c r="G41" s="76" t="s">
        <v>197</v>
      </c>
      <c r="H41" s="76" t="s">
        <v>198</v>
      </c>
      <c r="I41" s="98"/>
      <c r="J41" s="99" t="s">
        <v>49</v>
      </c>
      <c r="K41" s="98" t="s">
        <v>323</v>
      </c>
      <c r="L41" s="158">
        <v>1</v>
      </c>
      <c r="M41" s="158">
        <v>1</v>
      </c>
      <c r="N41" s="158">
        <v>1</v>
      </c>
      <c r="O41" s="158">
        <v>1</v>
      </c>
      <c r="P41" s="158">
        <v>1</v>
      </c>
      <c r="Q41" s="77" t="s">
        <v>55</v>
      </c>
      <c r="R41" s="99" t="s">
        <v>361</v>
      </c>
      <c r="S41" s="78" t="s">
        <v>378</v>
      </c>
      <c r="T41" s="98"/>
      <c r="U41" s="98"/>
      <c r="V41" s="98"/>
      <c r="W41" s="98"/>
      <c r="X41" s="135"/>
      <c r="Y41" s="103"/>
      <c r="Z41" s="84" t="str">
        <f t="shared" si="14"/>
        <v>Actuaciones administrativas registradas en el aplicativo</v>
      </c>
      <c r="AA41" s="84">
        <f t="shared" si="15"/>
        <v>1</v>
      </c>
      <c r="AB41" s="77"/>
      <c r="AC41" s="87">
        <f t="shared" si="16"/>
        <v>0</v>
      </c>
      <c r="AD41" s="77"/>
      <c r="AE41" s="77"/>
      <c r="AF41" s="84" t="str">
        <f t="shared" si="17"/>
        <v>Actuaciones administrativas registradas en el aplicativo</v>
      </c>
      <c r="AG41" s="88">
        <f t="shared" si="18"/>
        <v>1</v>
      </c>
      <c r="AH41" s="86"/>
      <c r="AI41" s="87">
        <f t="shared" si="19"/>
        <v>0</v>
      </c>
      <c r="AJ41" s="77"/>
      <c r="AK41" s="77"/>
      <c r="AL41" s="84" t="str">
        <f t="shared" si="20"/>
        <v>Actuaciones administrativas registradas en el aplicativo</v>
      </c>
      <c r="AM41" s="84">
        <f t="shared" si="21"/>
        <v>1</v>
      </c>
      <c r="AN41" s="77"/>
      <c r="AO41" s="87">
        <f t="shared" si="22"/>
        <v>0</v>
      </c>
      <c r="AP41" s="77"/>
      <c r="AQ41" s="77"/>
      <c r="AR41" s="84" t="str">
        <f t="shared" si="23"/>
        <v>Actuaciones administrativas registradas en el aplicativo</v>
      </c>
      <c r="AS41" s="84">
        <f t="shared" si="24"/>
        <v>1</v>
      </c>
      <c r="AT41" s="89"/>
      <c r="AU41" s="87">
        <f t="shared" si="25"/>
        <v>0</v>
      </c>
      <c r="AV41" s="77"/>
      <c r="AW41" s="77"/>
      <c r="AX41" s="84" t="str">
        <f t="shared" si="26"/>
        <v>Actuaciones administrativas registradas en el aplicativo</v>
      </c>
      <c r="AY41" s="84">
        <f t="shared" si="27"/>
        <v>1</v>
      </c>
      <c r="AZ41" s="85" t="e">
        <f t="shared" si="28"/>
        <v>#DIV/0!</v>
      </c>
      <c r="BA41" s="90"/>
      <c r="BB41" s="91"/>
      <c r="BC41" s="78" t="s">
        <v>395</v>
      </c>
    </row>
    <row r="42" spans="1:55" ht="93.75" customHeight="1" thickBot="1">
      <c r="A42" s="92">
        <v>23</v>
      </c>
      <c r="B42" s="302"/>
      <c r="C42" s="293"/>
      <c r="D42" s="162" t="s">
        <v>182</v>
      </c>
      <c r="E42" s="105">
        <v>0.02</v>
      </c>
      <c r="F42" s="95" t="s">
        <v>129</v>
      </c>
      <c r="G42" s="76" t="s">
        <v>199</v>
      </c>
      <c r="H42" s="76" t="s">
        <v>200</v>
      </c>
      <c r="I42" s="108"/>
      <c r="J42" s="109" t="s">
        <v>49</v>
      </c>
      <c r="K42" s="98" t="s">
        <v>323</v>
      </c>
      <c r="L42" s="158">
        <v>1</v>
      </c>
      <c r="M42" s="158">
        <v>1</v>
      </c>
      <c r="N42" s="158">
        <v>1</v>
      </c>
      <c r="O42" s="158">
        <v>1</v>
      </c>
      <c r="P42" s="158">
        <v>1</v>
      </c>
      <c r="Q42" s="77" t="s">
        <v>55</v>
      </c>
      <c r="R42" s="109" t="s">
        <v>361</v>
      </c>
      <c r="S42" s="78" t="s">
        <v>378</v>
      </c>
      <c r="T42" s="108"/>
      <c r="U42" s="108"/>
      <c r="V42" s="108"/>
      <c r="W42" s="108"/>
      <c r="X42" s="135"/>
      <c r="Y42" s="112"/>
      <c r="Z42" s="84" t="str">
        <f t="shared" si="14"/>
        <v>Actuaciones policivas registradas en el aplicativo</v>
      </c>
      <c r="AA42" s="84">
        <f t="shared" si="15"/>
        <v>1</v>
      </c>
      <c r="AB42" s="77"/>
      <c r="AC42" s="87">
        <f t="shared" si="16"/>
        <v>0</v>
      </c>
      <c r="AD42" s="77"/>
      <c r="AE42" s="77"/>
      <c r="AF42" s="84" t="str">
        <f t="shared" si="17"/>
        <v>Actuaciones policivas registradas en el aplicativo</v>
      </c>
      <c r="AG42" s="88">
        <f t="shared" si="18"/>
        <v>1</v>
      </c>
      <c r="AH42" s="86"/>
      <c r="AI42" s="87">
        <f t="shared" si="19"/>
        <v>0</v>
      </c>
      <c r="AJ42" s="77"/>
      <c r="AK42" s="77"/>
      <c r="AL42" s="84" t="str">
        <f t="shared" si="20"/>
        <v>Actuaciones policivas registradas en el aplicativo</v>
      </c>
      <c r="AM42" s="84">
        <f t="shared" si="21"/>
        <v>1</v>
      </c>
      <c r="AN42" s="77"/>
      <c r="AO42" s="87">
        <f t="shared" si="22"/>
        <v>0</v>
      </c>
      <c r="AP42" s="77"/>
      <c r="AQ42" s="77"/>
      <c r="AR42" s="84" t="str">
        <f t="shared" si="23"/>
        <v>Actuaciones policivas registradas en el aplicativo</v>
      </c>
      <c r="AS42" s="84">
        <f t="shared" si="24"/>
        <v>1</v>
      </c>
      <c r="AT42" s="89"/>
      <c r="AU42" s="87">
        <f t="shared" si="25"/>
        <v>0</v>
      </c>
      <c r="AV42" s="77"/>
      <c r="AW42" s="77"/>
      <c r="AX42" s="84" t="str">
        <f t="shared" si="26"/>
        <v>Actuaciones policivas registradas en el aplicativo</v>
      </c>
      <c r="AY42" s="84">
        <f t="shared" si="27"/>
        <v>1</v>
      </c>
      <c r="AZ42" s="85" t="e">
        <f t="shared" si="28"/>
        <v>#DIV/0!</v>
      </c>
      <c r="BA42" s="90"/>
      <c r="BB42" s="91"/>
      <c r="BC42" s="78" t="s">
        <v>395</v>
      </c>
    </row>
    <row r="43" spans="1:55" ht="93.75" customHeight="1" thickBot="1">
      <c r="A43" s="92">
        <v>24</v>
      </c>
      <c r="B43" s="302"/>
      <c r="C43" s="293"/>
      <c r="D43" s="167" t="s">
        <v>303</v>
      </c>
      <c r="E43" s="105">
        <v>0.01</v>
      </c>
      <c r="F43" s="106" t="s">
        <v>129</v>
      </c>
      <c r="G43" s="76" t="s">
        <v>201</v>
      </c>
      <c r="H43" s="76" t="s">
        <v>202</v>
      </c>
      <c r="I43" s="108"/>
      <c r="J43" s="109" t="s">
        <v>48</v>
      </c>
      <c r="K43" s="98" t="s">
        <v>324</v>
      </c>
      <c r="L43" s="110">
        <v>0.25</v>
      </c>
      <c r="M43" s="110">
        <v>0.25</v>
      </c>
      <c r="N43" s="110">
        <v>0.25</v>
      </c>
      <c r="O43" s="110">
        <v>0.25</v>
      </c>
      <c r="P43" s="110">
        <v>1</v>
      </c>
      <c r="Q43" s="77" t="s">
        <v>55</v>
      </c>
      <c r="R43" s="109" t="s">
        <v>361</v>
      </c>
      <c r="S43" s="99" t="s">
        <v>377</v>
      </c>
      <c r="T43" s="108"/>
      <c r="U43" s="108"/>
      <c r="V43" s="108"/>
      <c r="W43" s="108"/>
      <c r="X43" s="135"/>
      <c r="Y43" s="112"/>
      <c r="Z43" s="84" t="str">
        <f t="shared" si="14"/>
        <v>Actuaciones administrativas impulsadas</v>
      </c>
      <c r="AA43" s="84">
        <f t="shared" si="15"/>
        <v>0.25</v>
      </c>
      <c r="AB43" s="77"/>
      <c r="AC43" s="87">
        <f t="shared" si="16"/>
        <v>0</v>
      </c>
      <c r="AD43" s="77"/>
      <c r="AE43" s="77"/>
      <c r="AF43" s="84" t="str">
        <f t="shared" si="17"/>
        <v>Actuaciones administrativas impulsadas</v>
      </c>
      <c r="AG43" s="88">
        <f t="shared" si="18"/>
        <v>0.25</v>
      </c>
      <c r="AH43" s="86"/>
      <c r="AI43" s="87">
        <f t="shared" si="19"/>
        <v>0</v>
      </c>
      <c r="AJ43" s="77"/>
      <c r="AK43" s="77"/>
      <c r="AL43" s="84" t="str">
        <f t="shared" si="20"/>
        <v>Actuaciones administrativas impulsadas</v>
      </c>
      <c r="AM43" s="84">
        <f t="shared" si="21"/>
        <v>0.25</v>
      </c>
      <c r="AN43" s="77"/>
      <c r="AO43" s="87">
        <f t="shared" si="22"/>
        <v>0</v>
      </c>
      <c r="AP43" s="77"/>
      <c r="AQ43" s="77"/>
      <c r="AR43" s="84" t="str">
        <f t="shared" si="23"/>
        <v>Actuaciones administrativas impulsadas</v>
      </c>
      <c r="AS43" s="84">
        <f t="shared" si="24"/>
        <v>0.25</v>
      </c>
      <c r="AT43" s="89"/>
      <c r="AU43" s="87">
        <f t="shared" si="25"/>
        <v>0</v>
      </c>
      <c r="AV43" s="77"/>
      <c r="AW43" s="77"/>
      <c r="AX43" s="84" t="str">
        <f t="shared" si="26"/>
        <v>Actuaciones administrativas impulsadas</v>
      </c>
      <c r="AY43" s="84">
        <f t="shared" si="27"/>
        <v>1</v>
      </c>
      <c r="AZ43" s="85">
        <f t="shared" si="28"/>
        <v>0</v>
      </c>
      <c r="BA43" s="90"/>
      <c r="BB43" s="91"/>
      <c r="BC43" s="99" t="s">
        <v>396</v>
      </c>
    </row>
    <row r="44" spans="1:55" ht="93.75" customHeight="1" thickBot="1">
      <c r="A44" s="92">
        <v>25</v>
      </c>
      <c r="B44" s="302"/>
      <c r="C44" s="293"/>
      <c r="D44" s="73" t="s">
        <v>302</v>
      </c>
      <c r="E44" s="169">
        <v>0.01</v>
      </c>
      <c r="F44" s="170" t="s">
        <v>139</v>
      </c>
      <c r="G44" s="171" t="s">
        <v>203</v>
      </c>
      <c r="H44" s="171" t="s">
        <v>204</v>
      </c>
      <c r="I44" s="120"/>
      <c r="J44" s="134" t="s">
        <v>49</v>
      </c>
      <c r="K44" s="98" t="s">
        <v>325</v>
      </c>
      <c r="L44" s="172">
        <v>0.1</v>
      </c>
      <c r="M44" s="172">
        <v>0.1</v>
      </c>
      <c r="N44" s="172">
        <v>0.1</v>
      </c>
      <c r="O44" s="172">
        <v>0.1</v>
      </c>
      <c r="P44" s="172">
        <v>0.1</v>
      </c>
      <c r="Q44" s="77" t="s">
        <v>55</v>
      </c>
      <c r="R44" s="109" t="s">
        <v>376</v>
      </c>
      <c r="S44" s="99" t="s">
        <v>377</v>
      </c>
      <c r="T44" s="120"/>
      <c r="U44" s="120"/>
      <c r="V44" s="120"/>
      <c r="W44" s="120"/>
      <c r="X44" s="135"/>
      <c r="Y44" s="136"/>
      <c r="Z44" s="84" t="str">
        <f t="shared" si="14"/>
        <v>Disminución Revocatorias Consejo de Justicia</v>
      </c>
      <c r="AA44" s="84">
        <f t="shared" si="15"/>
        <v>0.1</v>
      </c>
      <c r="AB44" s="77"/>
      <c r="AC44" s="87">
        <f t="shared" si="16"/>
        <v>0</v>
      </c>
      <c r="AD44" s="77"/>
      <c r="AE44" s="77"/>
      <c r="AF44" s="84" t="str">
        <f t="shared" si="17"/>
        <v>Disminución Revocatorias Consejo de Justicia</v>
      </c>
      <c r="AG44" s="88">
        <f t="shared" si="18"/>
        <v>0.1</v>
      </c>
      <c r="AH44" s="86"/>
      <c r="AI44" s="87">
        <f t="shared" si="19"/>
        <v>0</v>
      </c>
      <c r="AJ44" s="77"/>
      <c r="AK44" s="77"/>
      <c r="AL44" s="84" t="str">
        <f t="shared" si="20"/>
        <v>Disminución Revocatorias Consejo de Justicia</v>
      </c>
      <c r="AM44" s="84">
        <f t="shared" si="21"/>
        <v>0.1</v>
      </c>
      <c r="AN44" s="77"/>
      <c r="AO44" s="87">
        <f t="shared" si="22"/>
        <v>0</v>
      </c>
      <c r="AP44" s="77"/>
      <c r="AQ44" s="77"/>
      <c r="AR44" s="84" t="str">
        <f t="shared" si="23"/>
        <v>Disminución Revocatorias Consejo de Justicia</v>
      </c>
      <c r="AS44" s="84">
        <f t="shared" si="24"/>
        <v>0.1</v>
      </c>
      <c r="AT44" s="89"/>
      <c r="AU44" s="87">
        <f t="shared" si="25"/>
        <v>0</v>
      </c>
      <c r="AV44" s="77"/>
      <c r="AW44" s="77"/>
      <c r="AX44" s="84" t="str">
        <f t="shared" si="26"/>
        <v>Disminución Revocatorias Consejo de Justicia</v>
      </c>
      <c r="AY44" s="84">
        <f t="shared" si="27"/>
        <v>0.1</v>
      </c>
      <c r="AZ44" s="85" t="e">
        <f t="shared" si="28"/>
        <v>#DIV/0!</v>
      </c>
      <c r="BA44" s="90"/>
      <c r="BB44" s="91"/>
      <c r="BC44" s="99" t="s">
        <v>396</v>
      </c>
    </row>
    <row r="45" spans="1:55" ht="93.75" customHeight="1" thickBot="1">
      <c r="A45" s="113"/>
      <c r="B45" s="302"/>
      <c r="C45" s="294"/>
      <c r="D45" s="173" t="s">
        <v>174</v>
      </c>
      <c r="E45" s="174">
        <v>0.18</v>
      </c>
      <c r="F45" s="139"/>
      <c r="G45" s="175"/>
      <c r="H45" s="176"/>
      <c r="I45" s="141"/>
      <c r="J45" s="142"/>
      <c r="K45" s="120"/>
      <c r="L45" s="143"/>
      <c r="M45" s="143"/>
      <c r="N45" s="143"/>
      <c r="O45" s="143"/>
      <c r="P45" s="142"/>
      <c r="Q45" s="142"/>
      <c r="R45" s="142"/>
      <c r="S45" s="142"/>
      <c r="T45" s="142"/>
      <c r="U45" s="142"/>
      <c r="V45" s="142"/>
      <c r="W45" s="142"/>
      <c r="X45" s="135"/>
      <c r="Y45" s="144"/>
      <c r="Z45" s="84"/>
      <c r="AA45" s="84"/>
      <c r="AB45" s="77"/>
      <c r="AC45" s="87"/>
      <c r="AD45" s="77"/>
      <c r="AE45" s="77"/>
      <c r="AF45" s="84"/>
      <c r="AG45" s="88"/>
      <c r="AH45" s="86"/>
      <c r="AI45" s="87"/>
      <c r="AJ45" s="77"/>
      <c r="AK45" s="77"/>
      <c r="AL45" s="84"/>
      <c r="AM45" s="84"/>
      <c r="AN45" s="77"/>
      <c r="AO45" s="87"/>
      <c r="AP45" s="77"/>
      <c r="AQ45" s="77"/>
      <c r="AR45" s="84"/>
      <c r="AS45" s="84"/>
      <c r="AT45" s="89"/>
      <c r="AU45" s="87"/>
      <c r="AV45" s="77"/>
      <c r="AW45" s="77"/>
      <c r="AX45" s="84"/>
      <c r="AY45" s="84"/>
      <c r="AZ45" s="85"/>
      <c r="BA45" s="90"/>
      <c r="BB45" s="91"/>
      <c r="BC45" s="142"/>
    </row>
    <row r="46" spans="1:55" ht="132" customHeight="1" thickBot="1">
      <c r="A46" s="72">
        <v>26</v>
      </c>
      <c r="B46" s="302"/>
      <c r="C46" s="289" t="s">
        <v>172</v>
      </c>
      <c r="D46" s="177" t="s">
        <v>184</v>
      </c>
      <c r="E46" s="155">
        <v>5.0000000000000001E-3</v>
      </c>
      <c r="F46" s="75" t="s">
        <v>140</v>
      </c>
      <c r="G46" s="76" t="s">
        <v>205</v>
      </c>
      <c r="H46" s="76" t="s">
        <v>206</v>
      </c>
      <c r="I46" s="77"/>
      <c r="J46" s="78" t="s">
        <v>48</v>
      </c>
      <c r="K46" s="77" t="s">
        <v>326</v>
      </c>
      <c r="L46" s="80"/>
      <c r="M46" s="80">
        <v>0.5</v>
      </c>
      <c r="N46" s="80">
        <v>0.15</v>
      </c>
      <c r="O46" s="80">
        <v>0.3</v>
      </c>
      <c r="P46" s="80">
        <v>0.95</v>
      </c>
      <c r="Q46" s="77" t="s">
        <v>54</v>
      </c>
      <c r="R46" s="78" t="s">
        <v>362</v>
      </c>
      <c r="S46" s="99" t="s">
        <v>374</v>
      </c>
      <c r="T46" s="77"/>
      <c r="U46" s="77"/>
      <c r="V46" s="77"/>
      <c r="W46" s="77"/>
      <c r="X46" s="135"/>
      <c r="Y46" s="83"/>
      <c r="Z46" s="84" t="str">
        <f t="shared" si="14"/>
        <v>Ejecución presupuestal de inversión directa</v>
      </c>
      <c r="AA46" s="84">
        <f t="shared" si="15"/>
        <v>0</v>
      </c>
      <c r="AB46" s="77"/>
      <c r="AC46" s="87" t="e">
        <f t="shared" si="16"/>
        <v>#DIV/0!</v>
      </c>
      <c r="AD46" s="77"/>
      <c r="AE46" s="77"/>
      <c r="AF46" s="84" t="str">
        <f t="shared" si="17"/>
        <v>Ejecución presupuestal de inversión directa</v>
      </c>
      <c r="AG46" s="88">
        <f t="shared" si="18"/>
        <v>0.5</v>
      </c>
      <c r="AH46" s="86"/>
      <c r="AI46" s="87">
        <f t="shared" si="19"/>
        <v>0</v>
      </c>
      <c r="AJ46" s="77"/>
      <c r="AK46" s="77"/>
      <c r="AL46" s="84" t="str">
        <f t="shared" si="20"/>
        <v>Ejecución presupuestal de inversión directa</v>
      </c>
      <c r="AM46" s="84">
        <f t="shared" si="21"/>
        <v>0.15</v>
      </c>
      <c r="AN46" s="77"/>
      <c r="AO46" s="87">
        <f t="shared" si="22"/>
        <v>0</v>
      </c>
      <c r="AP46" s="77"/>
      <c r="AQ46" s="77"/>
      <c r="AR46" s="84" t="str">
        <f t="shared" si="23"/>
        <v>Ejecución presupuestal de inversión directa</v>
      </c>
      <c r="AS46" s="84">
        <f t="shared" si="24"/>
        <v>0.3</v>
      </c>
      <c r="AT46" s="89"/>
      <c r="AU46" s="87">
        <f t="shared" si="25"/>
        <v>0</v>
      </c>
      <c r="AV46" s="77"/>
      <c r="AW46" s="77"/>
      <c r="AX46" s="84" t="str">
        <f t="shared" si="26"/>
        <v>Ejecución presupuestal de inversión directa</v>
      </c>
      <c r="AY46" s="84">
        <f t="shared" si="27"/>
        <v>0.95</v>
      </c>
      <c r="AZ46" s="85">
        <f t="shared" si="28"/>
        <v>0</v>
      </c>
      <c r="BA46" s="90"/>
      <c r="BB46" s="91"/>
      <c r="BC46" s="99" t="s">
        <v>374</v>
      </c>
    </row>
    <row r="47" spans="1:55" ht="102" thickBot="1">
      <c r="A47" s="92">
        <v>27</v>
      </c>
      <c r="B47" s="302"/>
      <c r="C47" s="290"/>
      <c r="D47" s="178" t="s">
        <v>185</v>
      </c>
      <c r="E47" s="179">
        <v>0.01</v>
      </c>
      <c r="F47" s="95" t="s">
        <v>139</v>
      </c>
      <c r="G47" s="76" t="s">
        <v>207</v>
      </c>
      <c r="H47" s="76" t="s">
        <v>208</v>
      </c>
      <c r="I47" s="149"/>
      <c r="J47" s="150" t="s">
        <v>48</v>
      </c>
      <c r="K47" s="98" t="s">
        <v>327</v>
      </c>
      <c r="L47" s="151"/>
      <c r="M47" s="151"/>
      <c r="N47" s="151">
        <v>0.25</v>
      </c>
      <c r="O47" s="151">
        <v>0.25</v>
      </c>
      <c r="P47" s="151">
        <v>0.5</v>
      </c>
      <c r="Q47" s="149" t="s">
        <v>54</v>
      </c>
      <c r="R47" s="150" t="s">
        <v>362</v>
      </c>
      <c r="S47" s="99" t="s">
        <v>374</v>
      </c>
      <c r="T47" s="149"/>
      <c r="U47" s="149"/>
      <c r="V47" s="149"/>
      <c r="W47" s="149"/>
      <c r="X47" s="135"/>
      <c r="Y47" s="180"/>
      <c r="Z47" s="84" t="str">
        <f t="shared" ref="Z47" si="29">G47</f>
        <v>Giros realizados</v>
      </c>
      <c r="AA47" s="84">
        <f t="shared" ref="AA47" si="30">L47</f>
        <v>0</v>
      </c>
      <c r="AB47" s="77"/>
      <c r="AC47" s="87" t="e">
        <f t="shared" ref="AC47" si="31">(AB47/AA47)</f>
        <v>#DIV/0!</v>
      </c>
      <c r="AD47" s="77"/>
      <c r="AE47" s="77"/>
      <c r="AF47" s="84" t="str">
        <f t="shared" ref="AF47" si="32">G47</f>
        <v>Giros realizados</v>
      </c>
      <c r="AG47" s="88">
        <f t="shared" ref="AG47" si="33">M47</f>
        <v>0</v>
      </c>
      <c r="AH47" s="86"/>
      <c r="AI47" s="87" t="e">
        <f t="shared" ref="AI47" si="34">(AH47/AG47)</f>
        <v>#DIV/0!</v>
      </c>
      <c r="AJ47" s="77"/>
      <c r="AK47" s="77"/>
      <c r="AL47" s="84" t="str">
        <f t="shared" ref="AL47" si="35">G47</f>
        <v>Giros realizados</v>
      </c>
      <c r="AM47" s="84">
        <f t="shared" ref="AM47" si="36">N47</f>
        <v>0.25</v>
      </c>
      <c r="AN47" s="77"/>
      <c r="AO47" s="87">
        <f t="shared" ref="AO47" si="37">(AN47/AM47)</f>
        <v>0</v>
      </c>
      <c r="AP47" s="77"/>
      <c r="AQ47" s="77"/>
      <c r="AR47" s="84" t="str">
        <f t="shared" ref="AR47" si="38">G47</f>
        <v>Giros realizados</v>
      </c>
      <c r="AS47" s="84">
        <f t="shared" ref="AS47" si="39">O47</f>
        <v>0.25</v>
      </c>
      <c r="AT47" s="89"/>
      <c r="AU47" s="87">
        <f t="shared" ref="AU47" si="40">(AT47/AS47)</f>
        <v>0</v>
      </c>
      <c r="AV47" s="77"/>
      <c r="AW47" s="77"/>
      <c r="AX47" s="84" t="str">
        <f t="shared" ref="AX47" si="41">G47</f>
        <v>Giros realizados</v>
      </c>
      <c r="AY47" s="84">
        <f t="shared" ref="AY47" si="42">P47</f>
        <v>0.5</v>
      </c>
      <c r="AZ47" s="85">
        <f t="shared" ref="AZ47" si="43">IF(J47="CONSTANTE",AVERAGE(AB47,AH47,AN47,AT47),(SUM(AB47,AH47,AN47,AT47)))</f>
        <v>0</v>
      </c>
      <c r="BA47" s="90"/>
      <c r="BB47" s="91"/>
      <c r="BC47" s="99" t="s">
        <v>400</v>
      </c>
    </row>
    <row r="48" spans="1:55" ht="93.75" customHeight="1" thickBot="1">
      <c r="A48" s="92">
        <v>28</v>
      </c>
      <c r="B48" s="302"/>
      <c r="C48" s="290"/>
      <c r="D48" s="178" t="s">
        <v>186</v>
      </c>
      <c r="E48" s="179">
        <v>0.02</v>
      </c>
      <c r="F48" s="95" t="s">
        <v>140</v>
      </c>
      <c r="G48" s="76" t="s">
        <v>209</v>
      </c>
      <c r="H48" s="76" t="s">
        <v>210</v>
      </c>
      <c r="I48" s="98"/>
      <c r="J48" s="99" t="s">
        <v>48</v>
      </c>
      <c r="K48" s="98" t="s">
        <v>328</v>
      </c>
      <c r="L48" s="168">
        <v>0.125</v>
      </c>
      <c r="M48" s="168">
        <v>0.125</v>
      </c>
      <c r="N48" s="168">
        <v>0.125</v>
      </c>
      <c r="O48" s="168">
        <v>0.125</v>
      </c>
      <c r="P48" s="158">
        <v>0.5</v>
      </c>
      <c r="Q48" s="149" t="s">
        <v>54</v>
      </c>
      <c r="R48" s="99" t="s">
        <v>363</v>
      </c>
      <c r="S48" s="99" t="s">
        <v>374</v>
      </c>
      <c r="T48" s="98"/>
      <c r="U48" s="98"/>
      <c r="V48" s="98"/>
      <c r="W48" s="98"/>
      <c r="X48" s="135"/>
      <c r="Y48" s="103"/>
      <c r="Z48" s="84" t="str">
        <f t="shared" si="14"/>
        <v>Ejecución de obligaciones por pagar</v>
      </c>
      <c r="AA48" s="84">
        <f t="shared" si="15"/>
        <v>0.125</v>
      </c>
      <c r="AB48" s="77"/>
      <c r="AC48" s="87">
        <f t="shared" si="16"/>
        <v>0</v>
      </c>
      <c r="AD48" s="77"/>
      <c r="AE48" s="77"/>
      <c r="AF48" s="84" t="str">
        <f t="shared" si="17"/>
        <v>Ejecución de obligaciones por pagar</v>
      </c>
      <c r="AG48" s="88">
        <f t="shared" si="18"/>
        <v>0.125</v>
      </c>
      <c r="AH48" s="86"/>
      <c r="AI48" s="87">
        <f t="shared" si="19"/>
        <v>0</v>
      </c>
      <c r="AJ48" s="77"/>
      <c r="AK48" s="77"/>
      <c r="AL48" s="84" t="str">
        <f t="shared" si="20"/>
        <v>Ejecución de obligaciones por pagar</v>
      </c>
      <c r="AM48" s="84">
        <f t="shared" si="21"/>
        <v>0.125</v>
      </c>
      <c r="AN48" s="77"/>
      <c r="AO48" s="87">
        <f t="shared" si="22"/>
        <v>0</v>
      </c>
      <c r="AP48" s="77"/>
      <c r="AQ48" s="77"/>
      <c r="AR48" s="84" t="str">
        <f t="shared" si="23"/>
        <v>Ejecución de obligaciones por pagar</v>
      </c>
      <c r="AS48" s="84">
        <f t="shared" si="24"/>
        <v>0.125</v>
      </c>
      <c r="AT48" s="89"/>
      <c r="AU48" s="87">
        <f t="shared" si="25"/>
        <v>0</v>
      </c>
      <c r="AV48" s="77"/>
      <c r="AW48" s="77"/>
      <c r="AX48" s="84" t="str">
        <f t="shared" si="26"/>
        <v>Ejecución de obligaciones por pagar</v>
      </c>
      <c r="AY48" s="84">
        <f t="shared" si="27"/>
        <v>0.5</v>
      </c>
      <c r="AZ48" s="85">
        <f t="shared" si="28"/>
        <v>0</v>
      </c>
      <c r="BA48" s="90"/>
      <c r="BB48" s="91"/>
      <c r="BC48" s="99" t="s">
        <v>402</v>
      </c>
    </row>
    <row r="49" spans="1:55" ht="93.75" customHeight="1" thickBot="1">
      <c r="A49" s="92">
        <v>29</v>
      </c>
      <c r="B49" s="302"/>
      <c r="C49" s="290"/>
      <c r="D49" s="178" t="s">
        <v>406</v>
      </c>
      <c r="E49" s="179">
        <v>0.02</v>
      </c>
      <c r="F49" s="95" t="s">
        <v>139</v>
      </c>
      <c r="G49" s="76" t="s">
        <v>211</v>
      </c>
      <c r="H49" s="76" t="s">
        <v>212</v>
      </c>
      <c r="I49" s="98"/>
      <c r="J49" s="99" t="s">
        <v>48</v>
      </c>
      <c r="K49" s="98" t="s">
        <v>329</v>
      </c>
      <c r="L49" s="158"/>
      <c r="M49" s="158"/>
      <c r="N49" s="158"/>
      <c r="O49" s="158">
        <v>1</v>
      </c>
      <c r="P49" s="158">
        <v>1</v>
      </c>
      <c r="Q49" s="98" t="s">
        <v>55</v>
      </c>
      <c r="R49" s="99" t="s">
        <v>364</v>
      </c>
      <c r="S49" s="99" t="s">
        <v>374</v>
      </c>
      <c r="T49" s="98"/>
      <c r="U49" s="98"/>
      <c r="V49" s="98"/>
      <c r="W49" s="98"/>
      <c r="X49" s="135"/>
      <c r="Y49" s="103"/>
      <c r="Z49" s="84" t="str">
        <f t="shared" si="14"/>
        <v>Procesos Contractuales de malla vial y parques con pliegos tipo</v>
      </c>
      <c r="AA49" s="84">
        <f t="shared" si="15"/>
        <v>0</v>
      </c>
      <c r="AB49" s="77"/>
      <c r="AC49" s="87" t="e">
        <f t="shared" si="16"/>
        <v>#DIV/0!</v>
      </c>
      <c r="AD49" s="77"/>
      <c r="AE49" s="77"/>
      <c r="AF49" s="84" t="str">
        <f t="shared" si="17"/>
        <v>Procesos Contractuales de malla vial y parques con pliegos tipo</v>
      </c>
      <c r="AG49" s="88">
        <f t="shared" si="18"/>
        <v>0</v>
      </c>
      <c r="AH49" s="86"/>
      <c r="AI49" s="87" t="e">
        <f t="shared" si="19"/>
        <v>#DIV/0!</v>
      </c>
      <c r="AJ49" s="77"/>
      <c r="AK49" s="77"/>
      <c r="AL49" s="84" t="str">
        <f t="shared" si="20"/>
        <v>Procesos Contractuales de malla vial y parques con pliegos tipo</v>
      </c>
      <c r="AM49" s="84">
        <f t="shared" si="21"/>
        <v>0</v>
      </c>
      <c r="AN49" s="77"/>
      <c r="AO49" s="87" t="e">
        <f t="shared" si="22"/>
        <v>#DIV/0!</v>
      </c>
      <c r="AP49" s="77"/>
      <c r="AQ49" s="77"/>
      <c r="AR49" s="84" t="str">
        <f t="shared" si="23"/>
        <v>Procesos Contractuales de malla vial y parques con pliegos tipo</v>
      </c>
      <c r="AS49" s="84">
        <f t="shared" si="24"/>
        <v>1</v>
      </c>
      <c r="AT49" s="89"/>
      <c r="AU49" s="87">
        <f t="shared" si="25"/>
        <v>0</v>
      </c>
      <c r="AV49" s="77"/>
      <c r="AW49" s="77"/>
      <c r="AX49" s="84" t="str">
        <f t="shared" si="26"/>
        <v>Procesos Contractuales de malla vial y parques con pliegos tipo</v>
      </c>
      <c r="AY49" s="84">
        <f t="shared" si="27"/>
        <v>1</v>
      </c>
      <c r="AZ49" s="85">
        <f t="shared" si="28"/>
        <v>0</v>
      </c>
      <c r="BA49" s="90"/>
      <c r="BB49" s="91"/>
      <c r="BC49" s="99" t="s">
        <v>401</v>
      </c>
    </row>
    <row r="50" spans="1:55" ht="284.25" thickBot="1">
      <c r="A50" s="92">
        <v>30</v>
      </c>
      <c r="B50" s="302"/>
      <c r="C50" s="290"/>
      <c r="D50" s="178" t="s">
        <v>299</v>
      </c>
      <c r="E50" s="181">
        <v>1.4999999999999999E-2</v>
      </c>
      <c r="F50" s="95" t="s">
        <v>139</v>
      </c>
      <c r="G50" s="76" t="s">
        <v>298</v>
      </c>
      <c r="H50" s="76" t="s">
        <v>301</v>
      </c>
      <c r="I50" s="98"/>
      <c r="J50" s="99" t="s">
        <v>49</v>
      </c>
      <c r="K50" s="98" t="s">
        <v>330</v>
      </c>
      <c r="L50" s="158">
        <v>1</v>
      </c>
      <c r="M50" s="158">
        <v>1</v>
      </c>
      <c r="N50" s="158">
        <v>1</v>
      </c>
      <c r="O50" s="158">
        <v>1</v>
      </c>
      <c r="P50" s="158">
        <v>1</v>
      </c>
      <c r="Q50" s="98" t="s">
        <v>55</v>
      </c>
      <c r="R50" s="99" t="s">
        <v>300</v>
      </c>
      <c r="S50" s="99" t="s">
        <v>374</v>
      </c>
      <c r="T50" s="98"/>
      <c r="U50" s="98"/>
      <c r="V50" s="98"/>
      <c r="W50" s="98"/>
      <c r="X50" s="135"/>
      <c r="Y50" s="103"/>
      <c r="Z50" s="84" t="str">
        <f t="shared" si="14"/>
        <v>Procesos contractuales publicados y actualizados en SECOP I, II y TVEC</v>
      </c>
      <c r="AA50" s="84">
        <f t="shared" si="15"/>
        <v>1</v>
      </c>
      <c r="AB50" s="77"/>
      <c r="AC50" s="87">
        <f t="shared" si="16"/>
        <v>0</v>
      </c>
      <c r="AD50" s="77"/>
      <c r="AE50" s="77"/>
      <c r="AF50" s="84" t="str">
        <f t="shared" si="17"/>
        <v>Procesos contractuales publicados y actualizados en SECOP I, II y TVEC</v>
      </c>
      <c r="AG50" s="88">
        <f t="shared" si="18"/>
        <v>1</v>
      </c>
      <c r="AH50" s="86"/>
      <c r="AI50" s="87">
        <f t="shared" si="19"/>
        <v>0</v>
      </c>
      <c r="AJ50" s="77"/>
      <c r="AK50" s="77"/>
      <c r="AL50" s="84" t="str">
        <f t="shared" si="20"/>
        <v>Procesos contractuales publicados y actualizados en SECOP I, II y TVEC</v>
      </c>
      <c r="AM50" s="84">
        <f t="shared" si="21"/>
        <v>1</v>
      </c>
      <c r="AN50" s="77"/>
      <c r="AO50" s="87">
        <f t="shared" si="22"/>
        <v>0</v>
      </c>
      <c r="AP50" s="77"/>
      <c r="AQ50" s="77"/>
      <c r="AR50" s="84" t="str">
        <f t="shared" si="23"/>
        <v>Procesos contractuales publicados y actualizados en SECOP I, II y TVEC</v>
      </c>
      <c r="AS50" s="84">
        <f t="shared" si="24"/>
        <v>1</v>
      </c>
      <c r="AT50" s="89"/>
      <c r="AU50" s="87">
        <f t="shared" si="25"/>
        <v>0</v>
      </c>
      <c r="AV50" s="77"/>
      <c r="AW50" s="77"/>
      <c r="AX50" s="84" t="str">
        <f t="shared" si="26"/>
        <v>Procesos contractuales publicados y actualizados en SECOP I, II y TVEC</v>
      </c>
      <c r="AY50" s="84">
        <f t="shared" si="27"/>
        <v>1</v>
      </c>
      <c r="AZ50" s="85" t="e">
        <f t="shared" si="28"/>
        <v>#DIV/0!</v>
      </c>
      <c r="BA50" s="90"/>
      <c r="BB50" s="91"/>
      <c r="BC50" s="99" t="s">
        <v>399</v>
      </c>
    </row>
    <row r="51" spans="1:55" ht="93.75" customHeight="1" thickBot="1">
      <c r="A51" s="92">
        <v>31</v>
      </c>
      <c r="B51" s="302"/>
      <c r="C51" s="290"/>
      <c r="D51" s="182" t="s">
        <v>248</v>
      </c>
      <c r="E51" s="183">
        <v>0.01</v>
      </c>
      <c r="F51" s="106" t="s">
        <v>140</v>
      </c>
      <c r="G51" s="97" t="s">
        <v>249</v>
      </c>
      <c r="H51" s="149" t="s">
        <v>250</v>
      </c>
      <c r="I51" s="98"/>
      <c r="J51" s="99" t="s">
        <v>49</v>
      </c>
      <c r="K51" s="98" t="s">
        <v>331</v>
      </c>
      <c r="L51" s="158">
        <v>1</v>
      </c>
      <c r="M51" s="158">
        <v>1</v>
      </c>
      <c r="N51" s="158">
        <v>1</v>
      </c>
      <c r="O51" s="158">
        <v>1</v>
      </c>
      <c r="P51" s="158">
        <v>1</v>
      </c>
      <c r="Q51" s="98" t="s">
        <v>55</v>
      </c>
      <c r="R51" s="99" t="s">
        <v>365</v>
      </c>
      <c r="S51" s="99" t="s">
        <v>374</v>
      </c>
      <c r="T51" s="98"/>
      <c r="U51" s="98"/>
      <c r="V51" s="98"/>
      <c r="W51" s="98"/>
      <c r="X51" s="135"/>
      <c r="Y51" s="103"/>
      <c r="Z51" s="84" t="str">
        <f t="shared" si="14"/>
        <v>Porcentaje de cumplimiento de las actividades dispuestas en el plan de acción NIC-SP</v>
      </c>
      <c r="AA51" s="84">
        <f t="shared" si="15"/>
        <v>1</v>
      </c>
      <c r="AB51" s="77"/>
      <c r="AC51" s="87">
        <f t="shared" si="16"/>
        <v>0</v>
      </c>
      <c r="AD51" s="77"/>
      <c r="AE51" s="77"/>
      <c r="AF51" s="84" t="str">
        <f t="shared" si="17"/>
        <v>Porcentaje de cumplimiento de las actividades dispuestas en el plan de acción NIC-SP</v>
      </c>
      <c r="AG51" s="88">
        <f t="shared" si="18"/>
        <v>1</v>
      </c>
      <c r="AH51" s="86"/>
      <c r="AI51" s="87">
        <f t="shared" si="19"/>
        <v>0</v>
      </c>
      <c r="AJ51" s="77"/>
      <c r="AK51" s="77"/>
      <c r="AL51" s="84" t="str">
        <f t="shared" si="20"/>
        <v>Porcentaje de cumplimiento de las actividades dispuestas en el plan de acción NIC-SP</v>
      </c>
      <c r="AM51" s="84">
        <f t="shared" si="21"/>
        <v>1</v>
      </c>
      <c r="AN51" s="77"/>
      <c r="AO51" s="87">
        <f t="shared" si="22"/>
        <v>0</v>
      </c>
      <c r="AP51" s="77"/>
      <c r="AQ51" s="77"/>
      <c r="AR51" s="84" t="str">
        <f t="shared" si="23"/>
        <v>Porcentaje de cumplimiento de las actividades dispuestas en el plan de acción NIC-SP</v>
      </c>
      <c r="AS51" s="84">
        <f t="shared" si="24"/>
        <v>1</v>
      </c>
      <c r="AT51" s="89"/>
      <c r="AU51" s="87">
        <f t="shared" si="25"/>
        <v>0</v>
      </c>
      <c r="AV51" s="77"/>
      <c r="AW51" s="77"/>
      <c r="AX51" s="84" t="str">
        <f t="shared" si="26"/>
        <v>Porcentaje de cumplimiento de las actividades dispuestas en el plan de acción NIC-SP</v>
      </c>
      <c r="AY51" s="84">
        <f t="shared" si="27"/>
        <v>1</v>
      </c>
      <c r="AZ51" s="85" t="e">
        <f t="shared" si="28"/>
        <v>#DIV/0!</v>
      </c>
      <c r="BA51" s="90"/>
      <c r="BB51" s="91"/>
      <c r="BC51" s="99" t="s">
        <v>403</v>
      </c>
    </row>
    <row r="52" spans="1:55" ht="93.75" customHeight="1" thickBot="1">
      <c r="A52" s="92">
        <v>32</v>
      </c>
      <c r="B52" s="302"/>
      <c r="C52" s="290"/>
      <c r="D52" s="182" t="s">
        <v>187</v>
      </c>
      <c r="E52" s="184">
        <v>0.01</v>
      </c>
      <c r="F52" s="106" t="s">
        <v>140</v>
      </c>
      <c r="G52" s="97" t="s">
        <v>213</v>
      </c>
      <c r="H52" s="97" t="s">
        <v>214</v>
      </c>
      <c r="I52" s="108"/>
      <c r="J52" s="109" t="s">
        <v>48</v>
      </c>
      <c r="K52" s="98" t="s">
        <v>332</v>
      </c>
      <c r="L52" s="110"/>
      <c r="M52" s="110"/>
      <c r="N52" s="110"/>
      <c r="O52" s="110">
        <v>0.8</v>
      </c>
      <c r="P52" s="110">
        <v>0.8</v>
      </c>
      <c r="Q52" s="108" t="s">
        <v>55</v>
      </c>
      <c r="R52" s="99" t="s">
        <v>364</v>
      </c>
      <c r="S52" s="99" t="s">
        <v>374</v>
      </c>
      <c r="T52" s="108"/>
      <c r="U52" s="108"/>
      <c r="V52" s="108"/>
      <c r="W52" s="108"/>
      <c r="X52" s="111"/>
      <c r="Y52" s="112"/>
      <c r="Z52" s="84" t="str">
        <f t="shared" ref="Z52" si="44">G52</f>
        <v>Bienes con CTUCU adquiridos a través de Colombia Compra Eficiente</v>
      </c>
      <c r="AA52" s="84">
        <f t="shared" ref="AA52" si="45">L52</f>
        <v>0</v>
      </c>
      <c r="AB52" s="77"/>
      <c r="AC52" s="87" t="e">
        <f t="shared" ref="AC52" si="46">(AB52/AA52)</f>
        <v>#DIV/0!</v>
      </c>
      <c r="AD52" s="77"/>
      <c r="AE52" s="77"/>
      <c r="AF52" s="84" t="str">
        <f t="shared" ref="AF52" si="47">G52</f>
        <v>Bienes con CTUCU adquiridos a través de Colombia Compra Eficiente</v>
      </c>
      <c r="AG52" s="88">
        <f t="shared" ref="AG52" si="48">M52</f>
        <v>0</v>
      </c>
      <c r="AH52" s="86"/>
      <c r="AI52" s="87" t="e">
        <f t="shared" ref="AI52" si="49">(AH52/AG52)</f>
        <v>#DIV/0!</v>
      </c>
      <c r="AJ52" s="77"/>
      <c r="AK52" s="77"/>
      <c r="AL52" s="84" t="str">
        <f t="shared" ref="AL52" si="50">G52</f>
        <v>Bienes con CTUCU adquiridos a través de Colombia Compra Eficiente</v>
      </c>
      <c r="AM52" s="84">
        <f t="shared" ref="AM52" si="51">N52</f>
        <v>0</v>
      </c>
      <c r="AN52" s="77"/>
      <c r="AO52" s="87" t="e">
        <f t="shared" ref="AO52" si="52">(AN52/AM52)</f>
        <v>#DIV/0!</v>
      </c>
      <c r="AP52" s="77"/>
      <c r="AQ52" s="77"/>
      <c r="AR52" s="84" t="str">
        <f t="shared" ref="AR52" si="53">G52</f>
        <v>Bienes con CTUCU adquiridos a través de Colombia Compra Eficiente</v>
      </c>
      <c r="AS52" s="84">
        <f t="shared" ref="AS52" si="54">O52</f>
        <v>0.8</v>
      </c>
      <c r="AT52" s="89"/>
      <c r="AU52" s="87">
        <f t="shared" ref="AU52" si="55">(AT52/AS52)</f>
        <v>0</v>
      </c>
      <c r="AV52" s="77"/>
      <c r="AW52" s="77"/>
      <c r="AX52" s="84" t="str">
        <f t="shared" ref="AX52" si="56">G52</f>
        <v>Bienes con CTUCU adquiridos a través de Colombia Compra Eficiente</v>
      </c>
      <c r="AY52" s="84">
        <f t="shared" ref="AY52" si="57">P52</f>
        <v>0.8</v>
      </c>
      <c r="AZ52" s="85">
        <f t="shared" ref="AZ52" si="58">IF(J52="CONSTANTE",AVERAGE(AB52,AH52,AN52,AT52),(SUM(AB52,AH52,AN52,AT52)))</f>
        <v>0</v>
      </c>
      <c r="BA52" s="90"/>
      <c r="BB52" s="91"/>
      <c r="BC52" s="99" t="s">
        <v>405</v>
      </c>
    </row>
    <row r="53" spans="1:55" ht="93.75" customHeight="1" thickBot="1">
      <c r="A53" s="92">
        <v>33</v>
      </c>
      <c r="B53" s="302"/>
      <c r="C53" s="290"/>
      <c r="D53" s="182" t="s">
        <v>253</v>
      </c>
      <c r="E53" s="183">
        <v>0.01</v>
      </c>
      <c r="F53" s="106" t="s">
        <v>140</v>
      </c>
      <c r="G53" s="185" t="s">
        <v>259</v>
      </c>
      <c r="H53" s="98" t="s">
        <v>258</v>
      </c>
      <c r="I53" s="108"/>
      <c r="J53" s="109" t="s">
        <v>49</v>
      </c>
      <c r="K53" s="98" t="s">
        <v>333</v>
      </c>
      <c r="L53" s="186">
        <v>1</v>
      </c>
      <c r="M53" s="186">
        <v>1</v>
      </c>
      <c r="N53" s="186">
        <v>1</v>
      </c>
      <c r="O53" s="186">
        <v>1</v>
      </c>
      <c r="P53" s="186">
        <v>1</v>
      </c>
      <c r="Q53" s="108" t="s">
        <v>55</v>
      </c>
      <c r="R53" s="109" t="s">
        <v>366</v>
      </c>
      <c r="S53" s="99" t="s">
        <v>374</v>
      </c>
      <c r="T53" s="108"/>
      <c r="U53" s="108"/>
      <c r="V53" s="108"/>
      <c r="W53" s="108"/>
      <c r="X53" s="111"/>
      <c r="Y53" s="112"/>
      <c r="Z53" s="84" t="str">
        <f t="shared" ref="Z53:Z55" si="59">G53</f>
        <v>Cumplimiento al plan de modernización</v>
      </c>
      <c r="AA53" s="84">
        <f t="shared" ref="AA53:AA55" si="60">L53</f>
        <v>1</v>
      </c>
      <c r="AB53" s="77"/>
      <c r="AC53" s="87">
        <f t="shared" ref="AC53:AC55" si="61">(AB53/AA53)</f>
        <v>0</v>
      </c>
      <c r="AD53" s="77"/>
      <c r="AE53" s="77"/>
      <c r="AF53" s="84" t="str">
        <f t="shared" ref="AF53:AF55" si="62">G53</f>
        <v>Cumplimiento al plan de modernización</v>
      </c>
      <c r="AG53" s="88">
        <f t="shared" ref="AG53:AG55" si="63">M53</f>
        <v>1</v>
      </c>
      <c r="AH53" s="86"/>
      <c r="AI53" s="87">
        <f t="shared" ref="AI53:AI55" si="64">(AH53/AG53)</f>
        <v>0</v>
      </c>
      <c r="AJ53" s="77"/>
      <c r="AK53" s="77"/>
      <c r="AL53" s="84" t="str">
        <f t="shared" ref="AL53:AL55" si="65">G53</f>
        <v>Cumplimiento al plan de modernización</v>
      </c>
      <c r="AM53" s="84">
        <f t="shared" ref="AM53:AM55" si="66">N53</f>
        <v>1</v>
      </c>
      <c r="AN53" s="77"/>
      <c r="AO53" s="87">
        <f t="shared" ref="AO53:AO55" si="67">(AN53/AM53)</f>
        <v>0</v>
      </c>
      <c r="AP53" s="77"/>
      <c r="AQ53" s="77"/>
      <c r="AR53" s="84" t="str">
        <f t="shared" ref="AR53:AR55" si="68">G53</f>
        <v>Cumplimiento al plan de modernización</v>
      </c>
      <c r="AS53" s="84">
        <f t="shared" ref="AS53:AS55" si="69">O53</f>
        <v>1</v>
      </c>
      <c r="AT53" s="89"/>
      <c r="AU53" s="87">
        <f t="shared" ref="AU53:AU55" si="70">(AT53/AS53)</f>
        <v>0</v>
      </c>
      <c r="AV53" s="77"/>
      <c r="AW53" s="77"/>
      <c r="AX53" s="84" t="str">
        <f t="shared" ref="AX53:AX55" si="71">G53</f>
        <v>Cumplimiento al plan de modernización</v>
      </c>
      <c r="AY53" s="84">
        <f t="shared" ref="AY53:AY55" si="72">P53</f>
        <v>1</v>
      </c>
      <c r="AZ53" s="85" t="e">
        <f t="shared" ref="AZ53:AZ55" si="73">IF(J53="CONSTANTE",AVERAGE(AB53,AH53,AN53,AT53),(SUM(AB53,AH53,AN53,AT53)))</f>
        <v>#DIV/0!</v>
      </c>
      <c r="BA53" s="90"/>
      <c r="BB53" s="91"/>
      <c r="BC53" s="99" t="s">
        <v>374</v>
      </c>
    </row>
    <row r="54" spans="1:55" ht="129" customHeight="1" thickBot="1">
      <c r="A54" s="92">
        <v>34</v>
      </c>
      <c r="B54" s="302"/>
      <c r="C54" s="290"/>
      <c r="D54" s="182" t="s">
        <v>296</v>
      </c>
      <c r="E54" s="183">
        <v>0.01</v>
      </c>
      <c r="F54" s="106" t="s">
        <v>140</v>
      </c>
      <c r="G54" s="97" t="s">
        <v>285</v>
      </c>
      <c r="H54" s="98" t="s">
        <v>286</v>
      </c>
      <c r="I54" s="108"/>
      <c r="J54" s="109" t="s">
        <v>48</v>
      </c>
      <c r="K54" s="98" t="s">
        <v>334</v>
      </c>
      <c r="L54" s="110"/>
      <c r="M54" s="110"/>
      <c r="N54" s="110"/>
      <c r="O54" s="186">
        <v>1</v>
      </c>
      <c r="P54" s="109">
        <v>1</v>
      </c>
      <c r="Q54" s="108" t="s">
        <v>55</v>
      </c>
      <c r="R54" s="109" t="s">
        <v>286</v>
      </c>
      <c r="S54" s="99" t="s">
        <v>374</v>
      </c>
      <c r="T54" s="108"/>
      <c r="U54" s="108"/>
      <c r="V54" s="108"/>
      <c r="W54" s="108"/>
      <c r="X54" s="111"/>
      <c r="Y54" s="112"/>
      <c r="Z54" s="84" t="str">
        <f t="shared" si="59"/>
        <v>Linea Base de consumo de combustible y costos de mantenimiento establecida</v>
      </c>
      <c r="AA54" s="84">
        <f t="shared" si="60"/>
        <v>0</v>
      </c>
      <c r="AB54" s="77"/>
      <c r="AC54" s="87" t="e">
        <f t="shared" si="61"/>
        <v>#DIV/0!</v>
      </c>
      <c r="AD54" s="77"/>
      <c r="AE54" s="77"/>
      <c r="AF54" s="84" t="str">
        <f t="shared" si="62"/>
        <v>Linea Base de consumo de combustible y costos de mantenimiento establecida</v>
      </c>
      <c r="AG54" s="88">
        <f t="shared" si="63"/>
        <v>0</v>
      </c>
      <c r="AH54" s="86"/>
      <c r="AI54" s="87" t="e">
        <f t="shared" si="64"/>
        <v>#DIV/0!</v>
      </c>
      <c r="AJ54" s="77"/>
      <c r="AK54" s="77"/>
      <c r="AL54" s="84" t="str">
        <f t="shared" si="65"/>
        <v>Linea Base de consumo de combustible y costos de mantenimiento establecida</v>
      </c>
      <c r="AM54" s="84">
        <f t="shared" si="66"/>
        <v>0</v>
      </c>
      <c r="AN54" s="77"/>
      <c r="AO54" s="87" t="e">
        <f t="shared" si="67"/>
        <v>#DIV/0!</v>
      </c>
      <c r="AP54" s="77"/>
      <c r="AQ54" s="77"/>
      <c r="AR54" s="84" t="str">
        <f t="shared" si="68"/>
        <v>Linea Base de consumo de combustible y costos de mantenimiento establecida</v>
      </c>
      <c r="AS54" s="84">
        <f t="shared" si="69"/>
        <v>1</v>
      </c>
      <c r="AT54" s="89"/>
      <c r="AU54" s="87">
        <f t="shared" si="70"/>
        <v>0</v>
      </c>
      <c r="AV54" s="77"/>
      <c r="AW54" s="77"/>
      <c r="AX54" s="84" t="str">
        <f t="shared" si="71"/>
        <v>Linea Base de consumo de combustible y costos de mantenimiento establecida</v>
      </c>
      <c r="AY54" s="84">
        <f t="shared" si="72"/>
        <v>1</v>
      </c>
      <c r="AZ54" s="85">
        <f t="shared" si="73"/>
        <v>0</v>
      </c>
      <c r="BA54" s="90"/>
      <c r="BB54" s="91"/>
      <c r="BC54" s="99" t="s">
        <v>404</v>
      </c>
    </row>
    <row r="55" spans="1:55" ht="129" customHeight="1" thickBot="1">
      <c r="A55" s="92">
        <v>35</v>
      </c>
      <c r="B55" s="302"/>
      <c r="C55" s="290"/>
      <c r="D55" s="182" t="s">
        <v>297</v>
      </c>
      <c r="E55" s="183">
        <v>0.01</v>
      </c>
      <c r="F55" s="106" t="s">
        <v>140</v>
      </c>
      <c r="G55" s="97" t="s">
        <v>261</v>
      </c>
      <c r="H55" s="108" t="s">
        <v>252</v>
      </c>
      <c r="I55" s="108"/>
      <c r="J55" s="109" t="s">
        <v>49</v>
      </c>
      <c r="K55" s="98" t="s">
        <v>335</v>
      </c>
      <c r="L55" s="158">
        <v>1</v>
      </c>
      <c r="M55" s="158">
        <v>1</v>
      </c>
      <c r="N55" s="158">
        <v>1</v>
      </c>
      <c r="O55" s="158">
        <v>1</v>
      </c>
      <c r="P55" s="158">
        <v>1</v>
      </c>
      <c r="Q55" s="108" t="s">
        <v>55</v>
      </c>
      <c r="R55" s="109" t="s">
        <v>367</v>
      </c>
      <c r="S55" s="99" t="s">
        <v>374</v>
      </c>
      <c r="T55" s="108"/>
      <c r="U55" s="108"/>
      <c r="V55" s="108"/>
      <c r="W55" s="108"/>
      <c r="X55" s="111"/>
      <c r="Y55" s="112"/>
      <c r="Z55" s="84" t="str">
        <f t="shared" si="59"/>
        <v>Porcentaje de aplicación de los lineamientos establecidos en la Directiva 12 de 2016</v>
      </c>
      <c r="AA55" s="84">
        <f t="shared" si="60"/>
        <v>1</v>
      </c>
      <c r="AB55" s="77"/>
      <c r="AC55" s="87">
        <f t="shared" si="61"/>
        <v>0</v>
      </c>
      <c r="AD55" s="77"/>
      <c r="AE55" s="77"/>
      <c r="AF55" s="84" t="str">
        <f t="shared" si="62"/>
        <v>Porcentaje de aplicación de los lineamientos establecidos en la Directiva 12 de 2016</v>
      </c>
      <c r="AG55" s="88">
        <f t="shared" si="63"/>
        <v>1</v>
      </c>
      <c r="AH55" s="86"/>
      <c r="AI55" s="87">
        <f t="shared" si="64"/>
        <v>0</v>
      </c>
      <c r="AJ55" s="77"/>
      <c r="AK55" s="77"/>
      <c r="AL55" s="84" t="str">
        <f t="shared" si="65"/>
        <v>Porcentaje de aplicación de los lineamientos establecidos en la Directiva 12 de 2016</v>
      </c>
      <c r="AM55" s="84">
        <f t="shared" si="66"/>
        <v>1</v>
      </c>
      <c r="AN55" s="77"/>
      <c r="AO55" s="87">
        <f t="shared" si="67"/>
        <v>0</v>
      </c>
      <c r="AP55" s="77"/>
      <c r="AQ55" s="77"/>
      <c r="AR55" s="84" t="str">
        <f t="shared" si="68"/>
        <v>Porcentaje de aplicación de los lineamientos establecidos en la Directiva 12 de 2016</v>
      </c>
      <c r="AS55" s="84">
        <f t="shared" si="69"/>
        <v>1</v>
      </c>
      <c r="AT55" s="89"/>
      <c r="AU55" s="87">
        <f t="shared" si="70"/>
        <v>0</v>
      </c>
      <c r="AV55" s="77"/>
      <c r="AW55" s="77"/>
      <c r="AX55" s="84" t="str">
        <f t="shared" si="71"/>
        <v>Porcentaje de aplicación de los lineamientos establecidos en la Directiva 12 de 2016</v>
      </c>
      <c r="AY55" s="84">
        <f t="shared" si="72"/>
        <v>1</v>
      </c>
      <c r="AZ55" s="85" t="e">
        <f t="shared" si="73"/>
        <v>#DIV/0!</v>
      </c>
      <c r="BA55" s="90"/>
      <c r="BB55" s="91"/>
      <c r="BC55" s="99" t="s">
        <v>399</v>
      </c>
    </row>
    <row r="56" spans="1:55" ht="93.75" customHeight="1" thickBot="1">
      <c r="A56" s="113"/>
      <c r="B56" s="302"/>
      <c r="C56" s="290"/>
      <c r="D56" s="187" t="s">
        <v>174</v>
      </c>
      <c r="E56" s="188">
        <v>0.12</v>
      </c>
      <c r="F56" s="189"/>
      <c r="G56" s="190"/>
      <c r="H56" s="190"/>
      <c r="I56" s="191"/>
      <c r="J56" s="192"/>
      <c r="K56" s="193"/>
      <c r="L56" s="194"/>
      <c r="M56" s="194"/>
      <c r="N56" s="194"/>
      <c r="O56" s="194"/>
      <c r="P56" s="192"/>
      <c r="Q56" s="192"/>
      <c r="R56" s="192"/>
      <c r="S56" s="192"/>
      <c r="T56" s="192"/>
      <c r="U56" s="192"/>
      <c r="V56" s="192"/>
      <c r="W56" s="192"/>
      <c r="X56" s="195"/>
      <c r="Y56" s="196"/>
      <c r="Z56" s="197"/>
      <c r="AA56" s="197"/>
      <c r="AB56" s="119"/>
      <c r="AC56" s="198"/>
      <c r="AD56" s="119"/>
      <c r="AE56" s="119"/>
      <c r="AF56" s="197"/>
      <c r="AG56" s="199"/>
      <c r="AH56" s="200"/>
      <c r="AI56" s="198"/>
      <c r="AJ56" s="119"/>
      <c r="AK56" s="119"/>
      <c r="AL56" s="197"/>
      <c r="AM56" s="197"/>
      <c r="AN56" s="119"/>
      <c r="AO56" s="198"/>
      <c r="AP56" s="119"/>
      <c r="AQ56" s="119"/>
      <c r="AR56" s="197"/>
      <c r="AS56" s="197"/>
      <c r="AT56" s="121"/>
      <c r="AU56" s="198"/>
      <c r="AV56" s="119"/>
      <c r="AW56" s="119"/>
      <c r="AX56" s="197"/>
      <c r="AY56" s="197"/>
      <c r="AZ56" s="201"/>
      <c r="BA56" s="202"/>
      <c r="BB56" s="176"/>
      <c r="BC56" s="192"/>
    </row>
    <row r="57" spans="1:55" ht="93.75" customHeight="1" thickBot="1">
      <c r="A57" s="72">
        <v>36</v>
      </c>
      <c r="B57" s="303"/>
      <c r="C57" s="289" t="s">
        <v>254</v>
      </c>
      <c r="D57" s="203" t="s">
        <v>255</v>
      </c>
      <c r="E57" s="204">
        <v>0.04</v>
      </c>
      <c r="F57" s="141" t="s">
        <v>139</v>
      </c>
      <c r="G57" s="142" t="s">
        <v>257</v>
      </c>
      <c r="H57" s="142" t="s">
        <v>256</v>
      </c>
      <c r="I57" s="205"/>
      <c r="J57" s="206" t="s">
        <v>49</v>
      </c>
      <c r="K57" s="77" t="s">
        <v>336</v>
      </c>
      <c r="L57" s="186"/>
      <c r="M57" s="186">
        <v>1</v>
      </c>
      <c r="N57" s="186">
        <v>1</v>
      </c>
      <c r="O57" s="186">
        <v>1</v>
      </c>
      <c r="P57" s="186">
        <v>1</v>
      </c>
      <c r="Q57" s="205" t="s">
        <v>55</v>
      </c>
      <c r="R57" s="207" t="s">
        <v>368</v>
      </c>
      <c r="S57" s="207" t="s">
        <v>385</v>
      </c>
      <c r="T57" s="205"/>
      <c r="U57" s="205"/>
      <c r="V57" s="205"/>
      <c r="W57" s="205"/>
      <c r="X57" s="208"/>
      <c r="Y57" s="209"/>
      <c r="Z57" s="210" t="str">
        <f t="shared" ref="Z57" si="74">G57</f>
        <v>Puntos de aplicación de la encuesta de percepción del servicio, implamentados</v>
      </c>
      <c r="AA57" s="210">
        <f t="shared" ref="AA57" si="75">L57</f>
        <v>0</v>
      </c>
      <c r="AB57" s="211"/>
      <c r="AC57" s="212" t="e">
        <f t="shared" ref="AC57" si="76">(AB57/AA57)</f>
        <v>#DIV/0!</v>
      </c>
      <c r="AD57" s="211"/>
      <c r="AE57" s="211"/>
      <c r="AF57" s="210" t="str">
        <f t="shared" ref="AF57" si="77">G57</f>
        <v>Puntos de aplicación de la encuesta de percepción del servicio, implamentados</v>
      </c>
      <c r="AG57" s="213">
        <f t="shared" ref="AG57" si="78">M57</f>
        <v>1</v>
      </c>
      <c r="AH57" s="214"/>
      <c r="AI57" s="212">
        <f t="shared" ref="AI57" si="79">(AH57/AG57)</f>
        <v>0</v>
      </c>
      <c r="AJ57" s="211"/>
      <c r="AK57" s="211"/>
      <c r="AL57" s="210" t="str">
        <f t="shared" ref="AL57" si="80">G57</f>
        <v>Puntos de aplicación de la encuesta de percepción del servicio, implamentados</v>
      </c>
      <c r="AM57" s="210">
        <f t="shared" ref="AM57" si="81">N57</f>
        <v>1</v>
      </c>
      <c r="AN57" s="211"/>
      <c r="AO57" s="212">
        <f t="shared" ref="AO57" si="82">(AN57/AM57)</f>
        <v>0</v>
      </c>
      <c r="AP57" s="211"/>
      <c r="AQ57" s="211"/>
      <c r="AR57" s="210" t="str">
        <f t="shared" ref="AR57" si="83">G57</f>
        <v>Puntos de aplicación de la encuesta de percepción del servicio, implamentados</v>
      </c>
      <c r="AS57" s="210">
        <f t="shared" ref="AS57" si="84">O57</f>
        <v>1</v>
      </c>
      <c r="AT57" s="215"/>
      <c r="AU57" s="212">
        <f t="shared" ref="AU57" si="85">(AT57/AS57)</f>
        <v>0</v>
      </c>
      <c r="AV57" s="211"/>
      <c r="AW57" s="211"/>
      <c r="AX57" s="210" t="str">
        <f t="shared" ref="AX57" si="86">G57</f>
        <v>Puntos de aplicación de la encuesta de percepción del servicio, implamentados</v>
      </c>
      <c r="AY57" s="210">
        <f t="shared" ref="AY57" si="87">P57</f>
        <v>1</v>
      </c>
      <c r="AZ57" s="216" t="e">
        <f t="shared" ref="AZ57" si="88">IF(J57="CONSTANTE",AVERAGE(AB57,AH57,AN57,AT57),(SUM(AB57,AH57,AN57,AT57)))</f>
        <v>#DIV/0!</v>
      </c>
      <c r="BA57" s="217"/>
      <c r="BB57" s="218"/>
      <c r="BC57" s="207" t="s">
        <v>385</v>
      </c>
    </row>
    <row r="58" spans="1:55" ht="93.75" customHeight="1" thickBot="1">
      <c r="A58" s="113"/>
      <c r="B58" s="303"/>
      <c r="C58" s="291"/>
      <c r="D58" s="219" t="s">
        <v>174</v>
      </c>
      <c r="E58" s="188">
        <v>0.04</v>
      </c>
      <c r="F58" s="191"/>
      <c r="G58" s="192"/>
      <c r="H58" s="119"/>
      <c r="I58" s="192"/>
      <c r="J58" s="192"/>
      <c r="K58" s="193"/>
      <c r="L58" s="194"/>
      <c r="M58" s="194"/>
      <c r="N58" s="194"/>
      <c r="O58" s="194"/>
      <c r="P58" s="192"/>
      <c r="Q58" s="192"/>
      <c r="R58" s="192"/>
      <c r="S58" s="192"/>
      <c r="T58" s="192"/>
      <c r="U58" s="192"/>
      <c r="V58" s="192"/>
      <c r="W58" s="192"/>
      <c r="X58" s="195"/>
      <c r="Y58" s="196"/>
      <c r="Z58" s="197"/>
      <c r="AA58" s="197"/>
      <c r="AB58" s="119"/>
      <c r="AC58" s="198"/>
      <c r="AD58" s="119"/>
      <c r="AE58" s="119"/>
      <c r="AF58" s="197"/>
      <c r="AG58" s="199"/>
      <c r="AH58" s="200"/>
      <c r="AI58" s="198"/>
      <c r="AJ58" s="119"/>
      <c r="AK58" s="119"/>
      <c r="AL58" s="197"/>
      <c r="AM58" s="197"/>
      <c r="AN58" s="119"/>
      <c r="AO58" s="198"/>
      <c r="AP58" s="119"/>
      <c r="AQ58" s="119"/>
      <c r="AR58" s="197"/>
      <c r="AS58" s="197"/>
      <c r="AT58" s="121"/>
      <c r="AU58" s="198"/>
      <c r="AV58" s="119"/>
      <c r="AW58" s="119"/>
      <c r="AX58" s="197"/>
      <c r="AY58" s="197"/>
      <c r="AZ58" s="201"/>
      <c r="BA58" s="202"/>
      <c r="BB58" s="176"/>
      <c r="BC58" s="192"/>
    </row>
    <row r="59" spans="1:55" ht="84.75" customHeight="1" thickBot="1">
      <c r="A59" s="72">
        <v>37</v>
      </c>
      <c r="B59" s="302"/>
      <c r="C59" s="298" t="s">
        <v>247</v>
      </c>
      <c r="D59" s="220" t="s">
        <v>295</v>
      </c>
      <c r="E59" s="221">
        <v>0.01</v>
      </c>
      <c r="F59" s="222" t="s">
        <v>140</v>
      </c>
      <c r="G59" s="223" t="s">
        <v>288</v>
      </c>
      <c r="H59" s="211" t="s">
        <v>289</v>
      </c>
      <c r="I59" s="211"/>
      <c r="J59" s="224" t="s">
        <v>48</v>
      </c>
      <c r="K59" s="77" t="s">
        <v>337</v>
      </c>
      <c r="L59" s="225"/>
      <c r="M59" s="225">
        <v>2</v>
      </c>
      <c r="N59" s="225">
        <v>1</v>
      </c>
      <c r="O59" s="225">
        <v>1</v>
      </c>
      <c r="P59" s="225">
        <v>4</v>
      </c>
      <c r="Q59" s="211" t="s">
        <v>55</v>
      </c>
      <c r="R59" s="224" t="s">
        <v>369</v>
      </c>
      <c r="S59" s="99" t="s">
        <v>386</v>
      </c>
      <c r="T59" s="211"/>
      <c r="U59" s="211"/>
      <c r="V59" s="211"/>
      <c r="W59" s="211"/>
      <c r="X59" s="226"/>
      <c r="Y59" s="227"/>
      <c r="Z59" s="210" t="str">
        <f t="shared" si="14"/>
        <v>Jornadas de sensbilización sobre las buenas practicas de gestión documental realizadas</v>
      </c>
      <c r="AA59" s="210">
        <f t="shared" si="15"/>
        <v>0</v>
      </c>
      <c r="AB59" s="211"/>
      <c r="AC59" s="212" t="e">
        <f t="shared" si="16"/>
        <v>#DIV/0!</v>
      </c>
      <c r="AD59" s="211"/>
      <c r="AE59" s="211"/>
      <c r="AF59" s="210" t="str">
        <f t="shared" si="17"/>
        <v>Jornadas de sensbilización sobre las buenas practicas de gestión documental realizadas</v>
      </c>
      <c r="AG59" s="213">
        <f t="shared" si="18"/>
        <v>2</v>
      </c>
      <c r="AH59" s="214"/>
      <c r="AI59" s="212">
        <f t="shared" si="19"/>
        <v>0</v>
      </c>
      <c r="AJ59" s="211"/>
      <c r="AK59" s="211"/>
      <c r="AL59" s="210" t="str">
        <f t="shared" si="20"/>
        <v>Jornadas de sensbilización sobre las buenas practicas de gestión documental realizadas</v>
      </c>
      <c r="AM59" s="210">
        <f t="shared" si="21"/>
        <v>1</v>
      </c>
      <c r="AN59" s="211"/>
      <c r="AO59" s="212">
        <f t="shared" si="22"/>
        <v>0</v>
      </c>
      <c r="AP59" s="211"/>
      <c r="AQ59" s="211"/>
      <c r="AR59" s="210" t="str">
        <f t="shared" si="23"/>
        <v>Jornadas de sensbilización sobre las buenas practicas de gestión documental realizadas</v>
      </c>
      <c r="AS59" s="210">
        <f t="shared" si="24"/>
        <v>1</v>
      </c>
      <c r="AT59" s="215"/>
      <c r="AU59" s="212">
        <f t="shared" si="25"/>
        <v>0</v>
      </c>
      <c r="AV59" s="211"/>
      <c r="AW59" s="211"/>
      <c r="AX59" s="210" t="str">
        <f t="shared" si="26"/>
        <v>Jornadas de sensbilización sobre las buenas practicas de gestión documental realizadas</v>
      </c>
      <c r="AY59" s="210">
        <f t="shared" si="27"/>
        <v>4</v>
      </c>
      <c r="AZ59" s="216">
        <f t="shared" si="28"/>
        <v>0</v>
      </c>
      <c r="BA59" s="217"/>
      <c r="BB59" s="218"/>
      <c r="BC59" s="99" t="s">
        <v>386</v>
      </c>
    </row>
    <row r="60" spans="1:55" ht="84.75" customHeight="1" thickBot="1">
      <c r="A60" s="228"/>
      <c r="B60" s="302"/>
      <c r="C60" s="299"/>
      <c r="D60" s="229" t="s">
        <v>287</v>
      </c>
      <c r="E60" s="230">
        <v>0.01</v>
      </c>
      <c r="F60" s="98" t="s">
        <v>139</v>
      </c>
      <c r="G60" s="96" t="s">
        <v>290</v>
      </c>
      <c r="H60" s="98" t="s">
        <v>291</v>
      </c>
      <c r="I60" s="98"/>
      <c r="J60" s="99" t="s">
        <v>49</v>
      </c>
      <c r="K60" s="98" t="s">
        <v>338</v>
      </c>
      <c r="L60" s="158"/>
      <c r="M60" s="158">
        <v>1</v>
      </c>
      <c r="N60" s="158">
        <v>1</v>
      </c>
      <c r="O60" s="158">
        <v>1</v>
      </c>
      <c r="P60" s="158">
        <v>1</v>
      </c>
      <c r="Q60" s="98" t="s">
        <v>55</v>
      </c>
      <c r="R60" s="99" t="s">
        <v>370</v>
      </c>
      <c r="S60" s="99" t="s">
        <v>386</v>
      </c>
      <c r="T60" s="98"/>
      <c r="U60" s="98"/>
      <c r="V60" s="98"/>
      <c r="W60" s="98"/>
      <c r="X60" s="102"/>
      <c r="Y60" s="103"/>
      <c r="Z60" s="210" t="str">
        <f t="shared" ref="Z60:Z61" si="89">G60</f>
        <v>Porcentaje de cumplimiento a las buenas practicas de gestión documental</v>
      </c>
      <c r="AA60" s="210">
        <f t="shared" ref="AA60:AA61" si="90">L60</f>
        <v>0</v>
      </c>
      <c r="AB60" s="211"/>
      <c r="AC60" s="212" t="e">
        <f t="shared" ref="AC60:AC61" si="91">(AB60/AA60)</f>
        <v>#DIV/0!</v>
      </c>
      <c r="AD60" s="211"/>
      <c r="AE60" s="211"/>
      <c r="AF60" s="210" t="str">
        <f t="shared" ref="AF60:AF61" si="92">G60</f>
        <v>Porcentaje de cumplimiento a las buenas practicas de gestión documental</v>
      </c>
      <c r="AG60" s="213">
        <f t="shared" ref="AG60:AG61" si="93">M60</f>
        <v>1</v>
      </c>
      <c r="AH60" s="214"/>
      <c r="AI60" s="212">
        <f t="shared" ref="AI60:AI61" si="94">(AH60/AG60)</f>
        <v>0</v>
      </c>
      <c r="AJ60" s="211"/>
      <c r="AK60" s="211"/>
      <c r="AL60" s="210" t="str">
        <f t="shared" ref="AL60:AL61" si="95">G60</f>
        <v>Porcentaje de cumplimiento a las buenas practicas de gestión documental</v>
      </c>
      <c r="AM60" s="210">
        <f t="shared" ref="AM60:AM61" si="96">N60</f>
        <v>1</v>
      </c>
      <c r="AN60" s="211"/>
      <c r="AO60" s="212">
        <f t="shared" ref="AO60:AO61" si="97">(AN60/AM60)</f>
        <v>0</v>
      </c>
      <c r="AP60" s="211"/>
      <c r="AQ60" s="211"/>
      <c r="AR60" s="210" t="str">
        <f t="shared" ref="AR60:AR61" si="98">G60</f>
        <v>Porcentaje de cumplimiento a las buenas practicas de gestión documental</v>
      </c>
      <c r="AS60" s="210">
        <f t="shared" ref="AS60:AS61" si="99">O60</f>
        <v>1</v>
      </c>
      <c r="AT60" s="215"/>
      <c r="AU60" s="212">
        <f t="shared" ref="AU60:AU61" si="100">(AT60/AS60)</f>
        <v>0</v>
      </c>
      <c r="AV60" s="211"/>
      <c r="AW60" s="211"/>
      <c r="AX60" s="210" t="str">
        <f t="shared" ref="AX60:AX61" si="101">G60</f>
        <v>Porcentaje de cumplimiento a las buenas practicas de gestión documental</v>
      </c>
      <c r="AY60" s="210">
        <f t="shared" ref="AY60:AY61" si="102">P60</f>
        <v>1</v>
      </c>
      <c r="AZ60" s="216" t="e">
        <f t="shared" ref="AZ60:AZ61" si="103">IF(J60="CONSTANTE",AVERAGE(AB60,AH60,AN60,AT60),(SUM(AB60,AH60,AN60,AT60)))</f>
        <v>#DIV/0!</v>
      </c>
      <c r="BA60" s="217"/>
      <c r="BB60" s="218"/>
      <c r="BC60" s="99" t="s">
        <v>386</v>
      </c>
    </row>
    <row r="61" spans="1:55" ht="84.75" customHeight="1" thickBot="1">
      <c r="A61" s="228"/>
      <c r="B61" s="302"/>
      <c r="C61" s="299"/>
      <c r="D61" s="231" t="s">
        <v>294</v>
      </c>
      <c r="E61" s="232">
        <v>0.02</v>
      </c>
      <c r="F61" s="108" t="s">
        <v>140</v>
      </c>
      <c r="G61" s="107" t="s">
        <v>292</v>
      </c>
      <c r="H61" s="108" t="s">
        <v>293</v>
      </c>
      <c r="I61" s="108"/>
      <c r="J61" s="109" t="s">
        <v>48</v>
      </c>
      <c r="K61" s="233" t="s">
        <v>339</v>
      </c>
      <c r="L61" s="110"/>
      <c r="M61" s="362">
        <v>0.33</v>
      </c>
      <c r="N61" s="362">
        <v>0.33</v>
      </c>
      <c r="O61" s="362">
        <v>0.34</v>
      </c>
      <c r="P61" s="362">
        <v>1</v>
      </c>
      <c r="Q61" s="108" t="s">
        <v>55</v>
      </c>
      <c r="R61" s="109" t="s">
        <v>371</v>
      </c>
      <c r="S61" s="99" t="s">
        <v>386</v>
      </c>
      <c r="T61" s="108"/>
      <c r="U61" s="108"/>
      <c r="V61" s="108"/>
      <c r="W61" s="108"/>
      <c r="X61" s="111"/>
      <c r="Y61" s="112"/>
      <c r="Z61" s="210" t="str">
        <f t="shared" si="89"/>
        <v>Inventario de gestión realizado</v>
      </c>
      <c r="AA61" s="210">
        <f t="shared" si="90"/>
        <v>0</v>
      </c>
      <c r="AB61" s="211"/>
      <c r="AC61" s="212" t="e">
        <f t="shared" si="91"/>
        <v>#DIV/0!</v>
      </c>
      <c r="AD61" s="211"/>
      <c r="AE61" s="211"/>
      <c r="AF61" s="210" t="str">
        <f t="shared" si="92"/>
        <v>Inventario de gestión realizado</v>
      </c>
      <c r="AG61" s="213">
        <f t="shared" si="93"/>
        <v>0.33</v>
      </c>
      <c r="AH61" s="214"/>
      <c r="AI61" s="212">
        <f t="shared" si="94"/>
        <v>0</v>
      </c>
      <c r="AJ61" s="211"/>
      <c r="AK61" s="211"/>
      <c r="AL61" s="210" t="str">
        <f t="shared" si="95"/>
        <v>Inventario de gestión realizado</v>
      </c>
      <c r="AM61" s="210">
        <f t="shared" si="96"/>
        <v>0.33</v>
      </c>
      <c r="AN61" s="211"/>
      <c r="AO61" s="212">
        <f t="shared" si="97"/>
        <v>0</v>
      </c>
      <c r="AP61" s="211"/>
      <c r="AQ61" s="211"/>
      <c r="AR61" s="210" t="str">
        <f t="shared" si="98"/>
        <v>Inventario de gestión realizado</v>
      </c>
      <c r="AS61" s="210">
        <f t="shared" si="99"/>
        <v>0.34</v>
      </c>
      <c r="AT61" s="215"/>
      <c r="AU61" s="212">
        <f t="shared" si="100"/>
        <v>0</v>
      </c>
      <c r="AV61" s="211"/>
      <c r="AW61" s="211"/>
      <c r="AX61" s="210" t="str">
        <f t="shared" si="101"/>
        <v>Inventario de gestión realizado</v>
      </c>
      <c r="AY61" s="210">
        <f t="shared" si="102"/>
        <v>1</v>
      </c>
      <c r="AZ61" s="216">
        <f t="shared" si="103"/>
        <v>0</v>
      </c>
      <c r="BA61" s="217"/>
      <c r="BB61" s="218"/>
      <c r="BC61" s="99" t="s">
        <v>386</v>
      </c>
    </row>
    <row r="62" spans="1:55" ht="81" customHeight="1" thickBot="1">
      <c r="A62" s="113"/>
      <c r="B62" s="302"/>
      <c r="C62" s="300"/>
      <c r="D62" s="234" t="s">
        <v>174</v>
      </c>
      <c r="E62" s="235">
        <v>0.04</v>
      </c>
      <c r="F62" s="116"/>
      <c r="G62" s="117"/>
      <c r="H62" s="117"/>
      <c r="I62" s="118"/>
      <c r="J62" s="119"/>
      <c r="K62" s="120"/>
      <c r="L62" s="121"/>
      <c r="M62" s="121"/>
      <c r="N62" s="121"/>
      <c r="O62" s="121"/>
      <c r="P62" s="119"/>
      <c r="Q62" s="119"/>
      <c r="R62" s="119"/>
      <c r="S62" s="119"/>
      <c r="T62" s="119"/>
      <c r="U62" s="119"/>
      <c r="V62" s="119"/>
      <c r="W62" s="119"/>
      <c r="X62" s="122"/>
      <c r="Y62" s="123"/>
      <c r="Z62" s="197"/>
      <c r="AA62" s="197"/>
      <c r="AB62" s="119"/>
      <c r="AC62" s="198"/>
      <c r="AD62" s="119"/>
      <c r="AE62" s="119"/>
      <c r="AF62" s="197"/>
      <c r="AG62" s="199"/>
      <c r="AH62" s="200"/>
      <c r="AI62" s="198"/>
      <c r="AJ62" s="119"/>
      <c r="AK62" s="119"/>
      <c r="AL62" s="197"/>
      <c r="AM62" s="197"/>
      <c r="AN62" s="119"/>
      <c r="AO62" s="198"/>
      <c r="AP62" s="119"/>
      <c r="AQ62" s="119"/>
      <c r="AR62" s="197"/>
      <c r="AS62" s="197"/>
      <c r="AT62" s="121"/>
      <c r="AU62" s="198"/>
      <c r="AV62" s="119"/>
      <c r="AW62" s="119"/>
      <c r="AX62" s="197"/>
      <c r="AY62" s="197"/>
      <c r="AZ62" s="201"/>
      <c r="BA62" s="202"/>
      <c r="BB62" s="176"/>
      <c r="BC62" s="119"/>
    </row>
    <row r="63" spans="1:55" ht="93.75" customHeight="1" thickBot="1">
      <c r="A63" s="72">
        <v>38</v>
      </c>
      <c r="B63" s="302"/>
      <c r="C63" s="289" t="s">
        <v>344</v>
      </c>
      <c r="D63" s="236" t="s">
        <v>91</v>
      </c>
      <c r="E63" s="237">
        <v>0.04</v>
      </c>
      <c r="F63" s="222" t="s">
        <v>129</v>
      </c>
      <c r="G63" s="211" t="s">
        <v>246</v>
      </c>
      <c r="H63" s="211" t="s">
        <v>260</v>
      </c>
      <c r="I63" s="211"/>
      <c r="J63" s="224" t="s">
        <v>49</v>
      </c>
      <c r="K63" s="77" t="s">
        <v>340</v>
      </c>
      <c r="L63" s="158">
        <v>1</v>
      </c>
      <c r="M63" s="158">
        <v>1</v>
      </c>
      <c r="N63" s="158">
        <v>1</v>
      </c>
      <c r="O63" s="158">
        <v>1</v>
      </c>
      <c r="P63" s="158">
        <v>1</v>
      </c>
      <c r="Q63" s="211" t="s">
        <v>55</v>
      </c>
      <c r="R63" s="224" t="s">
        <v>372</v>
      </c>
      <c r="S63" s="99" t="s">
        <v>374</v>
      </c>
      <c r="T63" s="211"/>
      <c r="U63" s="211"/>
      <c r="V63" s="211"/>
      <c r="W63" s="211"/>
      <c r="X63" s="111"/>
      <c r="Y63" s="227"/>
      <c r="Z63" s="210" t="str">
        <f t="shared" si="14"/>
        <v>Lineamientos de Gestión de la TIC implementados en la alcaldia local</v>
      </c>
      <c r="AA63" s="210">
        <f t="shared" si="15"/>
        <v>1</v>
      </c>
      <c r="AB63" s="211"/>
      <c r="AC63" s="212">
        <f t="shared" si="16"/>
        <v>0</v>
      </c>
      <c r="AD63" s="211"/>
      <c r="AE63" s="211"/>
      <c r="AF63" s="210" t="str">
        <f t="shared" si="17"/>
        <v>Lineamientos de Gestión de la TIC implementados en la alcaldia local</v>
      </c>
      <c r="AG63" s="213">
        <f t="shared" si="18"/>
        <v>1</v>
      </c>
      <c r="AH63" s="214"/>
      <c r="AI63" s="212">
        <f t="shared" si="19"/>
        <v>0</v>
      </c>
      <c r="AJ63" s="211"/>
      <c r="AK63" s="211"/>
      <c r="AL63" s="210" t="str">
        <f t="shared" si="20"/>
        <v>Lineamientos de Gestión de la TIC implementados en la alcaldia local</v>
      </c>
      <c r="AM63" s="210">
        <f t="shared" si="21"/>
        <v>1</v>
      </c>
      <c r="AN63" s="211"/>
      <c r="AO63" s="212">
        <f t="shared" si="22"/>
        <v>0</v>
      </c>
      <c r="AP63" s="211"/>
      <c r="AQ63" s="211"/>
      <c r="AR63" s="210" t="str">
        <f t="shared" si="23"/>
        <v>Lineamientos de Gestión de la TIC implementados en la alcaldia local</v>
      </c>
      <c r="AS63" s="210">
        <f t="shared" si="24"/>
        <v>1</v>
      </c>
      <c r="AT63" s="215"/>
      <c r="AU63" s="212">
        <f t="shared" si="25"/>
        <v>0</v>
      </c>
      <c r="AV63" s="211"/>
      <c r="AW63" s="211"/>
      <c r="AX63" s="210" t="str">
        <f t="shared" si="26"/>
        <v>Lineamientos de Gestión de la TIC implementados en la alcaldia local</v>
      </c>
      <c r="AY63" s="210">
        <f t="shared" si="27"/>
        <v>1</v>
      </c>
      <c r="AZ63" s="216" t="e">
        <f t="shared" si="28"/>
        <v>#DIV/0!</v>
      </c>
      <c r="BA63" s="217"/>
      <c r="BB63" s="218"/>
      <c r="BC63" s="99" t="s">
        <v>374</v>
      </c>
    </row>
    <row r="64" spans="1:55" ht="81" customHeight="1" thickBot="1">
      <c r="A64" s="113"/>
      <c r="B64" s="304"/>
      <c r="C64" s="291"/>
      <c r="D64" s="238" t="s">
        <v>174</v>
      </c>
      <c r="E64" s="239">
        <v>0.04</v>
      </c>
      <c r="F64" s="116"/>
      <c r="G64" s="240"/>
      <c r="H64" s="117"/>
      <c r="I64" s="118"/>
      <c r="J64" s="119"/>
      <c r="K64" s="119"/>
      <c r="L64" s="121"/>
      <c r="M64" s="121"/>
      <c r="N64" s="121"/>
      <c r="O64" s="121"/>
      <c r="P64" s="119"/>
      <c r="Q64" s="119"/>
      <c r="R64" s="119"/>
      <c r="S64" s="119"/>
      <c r="T64" s="119"/>
      <c r="U64" s="119"/>
      <c r="V64" s="119"/>
      <c r="W64" s="119"/>
      <c r="X64" s="122"/>
      <c r="Y64" s="123"/>
      <c r="Z64" s="197"/>
      <c r="AA64" s="197"/>
      <c r="AB64" s="119"/>
      <c r="AC64" s="198"/>
      <c r="AD64" s="119"/>
      <c r="AE64" s="119"/>
      <c r="AF64" s="197"/>
      <c r="AG64" s="199"/>
      <c r="AH64" s="200"/>
      <c r="AI64" s="198"/>
      <c r="AJ64" s="119"/>
      <c r="AK64" s="119"/>
      <c r="AL64" s="197"/>
      <c r="AM64" s="197"/>
      <c r="AN64" s="119"/>
      <c r="AO64" s="198"/>
      <c r="AP64" s="119"/>
      <c r="AQ64" s="119"/>
      <c r="AR64" s="197"/>
      <c r="AS64" s="197"/>
      <c r="AT64" s="121"/>
      <c r="AU64" s="198"/>
      <c r="AV64" s="119"/>
      <c r="AW64" s="119"/>
      <c r="AX64" s="197"/>
      <c r="AY64" s="197"/>
      <c r="AZ64" s="201"/>
      <c r="BA64" s="202"/>
      <c r="BB64" s="176"/>
    </row>
    <row r="65" spans="1:54" ht="60" customHeight="1" thickBot="1">
      <c r="A65" s="72">
        <v>39</v>
      </c>
      <c r="B65" s="301" t="s">
        <v>118</v>
      </c>
      <c r="C65" s="289" t="s">
        <v>173</v>
      </c>
      <c r="D65" s="241" t="s">
        <v>282</v>
      </c>
      <c r="E65" s="242">
        <v>0.02</v>
      </c>
      <c r="F65" s="243" t="s">
        <v>147</v>
      </c>
      <c r="G65" s="244" t="s">
        <v>283</v>
      </c>
      <c r="H65" s="245" t="s">
        <v>284</v>
      </c>
      <c r="I65" s="246" t="s">
        <v>149</v>
      </c>
      <c r="J65" s="244" t="s">
        <v>48</v>
      </c>
      <c r="K65" s="246" t="s">
        <v>148</v>
      </c>
      <c r="L65" s="89"/>
      <c r="M65" s="89"/>
      <c r="N65" s="89"/>
      <c r="O65" s="247">
        <v>1</v>
      </c>
      <c r="P65" s="247">
        <v>1</v>
      </c>
      <c r="Q65" s="77" t="s">
        <v>55</v>
      </c>
      <c r="R65" s="77"/>
      <c r="S65" s="77"/>
      <c r="T65" s="77"/>
      <c r="U65" s="77"/>
      <c r="V65" s="77"/>
      <c r="W65" s="77"/>
      <c r="X65" s="135"/>
      <c r="Y65" s="83"/>
      <c r="Z65" s="84" t="str">
        <f t="shared" si="14"/>
        <v>Linea base del consumo de papel del proceso establecida</v>
      </c>
      <c r="AA65" s="84">
        <f t="shared" si="15"/>
        <v>0</v>
      </c>
      <c r="AB65" s="77"/>
      <c r="AC65" s="87" t="e">
        <f t="shared" si="16"/>
        <v>#DIV/0!</v>
      </c>
      <c r="AD65" s="77"/>
      <c r="AE65" s="77"/>
      <c r="AF65" s="84" t="str">
        <f t="shared" si="17"/>
        <v>Linea base del consumo de papel del proceso establecida</v>
      </c>
      <c r="AG65" s="88">
        <f t="shared" si="18"/>
        <v>0</v>
      </c>
      <c r="AH65" s="86"/>
      <c r="AI65" s="87" t="e">
        <f t="shared" si="19"/>
        <v>#DIV/0!</v>
      </c>
      <c r="AJ65" s="77"/>
      <c r="AK65" s="77"/>
      <c r="AL65" s="84" t="str">
        <f t="shared" si="20"/>
        <v>Linea base del consumo de papel del proceso establecida</v>
      </c>
      <c r="AM65" s="84">
        <f t="shared" si="21"/>
        <v>0</v>
      </c>
      <c r="AN65" s="77"/>
      <c r="AO65" s="87" t="e">
        <f t="shared" si="22"/>
        <v>#DIV/0!</v>
      </c>
      <c r="AP65" s="77"/>
      <c r="AQ65" s="77"/>
      <c r="AR65" s="84" t="str">
        <f t="shared" si="23"/>
        <v>Linea base del consumo de papel del proceso establecida</v>
      </c>
      <c r="AS65" s="84">
        <f t="shared" si="24"/>
        <v>1</v>
      </c>
      <c r="AT65" s="89"/>
      <c r="AU65" s="87">
        <f t="shared" si="25"/>
        <v>0</v>
      </c>
      <c r="AV65" s="77"/>
      <c r="AW65" s="77"/>
      <c r="AX65" s="84" t="str">
        <f t="shared" si="26"/>
        <v>Linea base del consumo de papel del proceso establecida</v>
      </c>
      <c r="AY65" s="84">
        <f t="shared" si="27"/>
        <v>1</v>
      </c>
      <c r="AZ65" s="85">
        <f t="shared" si="28"/>
        <v>0</v>
      </c>
      <c r="BA65" s="90"/>
      <c r="BB65" s="91"/>
    </row>
    <row r="66" spans="1:54" ht="60" customHeight="1" thickBot="1">
      <c r="A66" s="92">
        <v>40</v>
      </c>
      <c r="B66" s="302"/>
      <c r="C66" s="290"/>
      <c r="D66" s="248" t="s">
        <v>144</v>
      </c>
      <c r="E66" s="249">
        <v>0.04</v>
      </c>
      <c r="F66" s="250" t="s">
        <v>141</v>
      </c>
      <c r="G66" s="251" t="s">
        <v>87</v>
      </c>
      <c r="H66" s="252" t="s">
        <v>87</v>
      </c>
      <c r="I66" s="98" t="s">
        <v>149</v>
      </c>
      <c r="J66" s="251" t="s">
        <v>48</v>
      </c>
      <c r="K66" s="98" t="s">
        <v>150</v>
      </c>
      <c r="L66" s="253"/>
      <c r="M66" s="253"/>
      <c r="N66" s="253"/>
      <c r="O66" s="98">
        <v>1</v>
      </c>
      <c r="P66" s="98">
        <v>1</v>
      </c>
      <c r="Q66" s="98" t="s">
        <v>55</v>
      </c>
      <c r="R66" s="98" t="s">
        <v>151</v>
      </c>
      <c r="S66" s="98"/>
      <c r="T66" s="98"/>
      <c r="U66" s="98"/>
      <c r="V66" s="98"/>
      <c r="W66" s="98"/>
      <c r="X66" s="135"/>
      <c r="Y66" s="103"/>
      <c r="Z66" s="84" t="str">
        <f t="shared" si="14"/>
        <v>Línea base del perfil del riesgo</v>
      </c>
      <c r="AA66" s="84">
        <f t="shared" si="15"/>
        <v>0</v>
      </c>
      <c r="AB66" s="77"/>
      <c r="AC66" s="87" t="e">
        <f t="shared" si="16"/>
        <v>#DIV/0!</v>
      </c>
      <c r="AD66" s="77"/>
      <c r="AE66" s="77"/>
      <c r="AF66" s="84" t="str">
        <f t="shared" si="17"/>
        <v>Línea base del perfil del riesgo</v>
      </c>
      <c r="AG66" s="88">
        <f t="shared" si="18"/>
        <v>0</v>
      </c>
      <c r="AH66" s="86"/>
      <c r="AI66" s="87" t="e">
        <f t="shared" si="19"/>
        <v>#DIV/0!</v>
      </c>
      <c r="AJ66" s="77"/>
      <c r="AK66" s="77"/>
      <c r="AL66" s="84" t="str">
        <f t="shared" si="20"/>
        <v>Línea base del perfil del riesgo</v>
      </c>
      <c r="AM66" s="84">
        <f t="shared" si="21"/>
        <v>0</v>
      </c>
      <c r="AN66" s="77"/>
      <c r="AO66" s="87" t="e">
        <f t="shared" si="22"/>
        <v>#DIV/0!</v>
      </c>
      <c r="AP66" s="77"/>
      <c r="AQ66" s="77"/>
      <c r="AR66" s="84" t="str">
        <f t="shared" si="23"/>
        <v>Línea base del perfil del riesgo</v>
      </c>
      <c r="AS66" s="84">
        <f t="shared" si="24"/>
        <v>1</v>
      </c>
      <c r="AT66" s="89"/>
      <c r="AU66" s="87">
        <f t="shared" si="25"/>
        <v>0</v>
      </c>
      <c r="AV66" s="77"/>
      <c r="AW66" s="77"/>
      <c r="AX66" s="84" t="str">
        <f t="shared" si="26"/>
        <v>Línea base del perfil del riesgo</v>
      </c>
      <c r="AY66" s="84">
        <f t="shared" si="27"/>
        <v>1</v>
      </c>
      <c r="AZ66" s="85">
        <f t="shared" si="28"/>
        <v>0</v>
      </c>
      <c r="BA66" s="90"/>
      <c r="BB66" s="91"/>
    </row>
    <row r="67" spans="1:54" ht="112.5" customHeight="1" thickBot="1">
      <c r="A67" s="92">
        <v>41</v>
      </c>
      <c r="B67" s="302"/>
      <c r="C67" s="290"/>
      <c r="D67" s="248" t="s">
        <v>86</v>
      </c>
      <c r="E67" s="249">
        <v>0.06</v>
      </c>
      <c r="F67" s="250" t="s">
        <v>141</v>
      </c>
      <c r="G67" s="76" t="s">
        <v>152</v>
      </c>
      <c r="H67" s="252" t="s">
        <v>88</v>
      </c>
      <c r="I67" s="98" t="s">
        <v>149</v>
      </c>
      <c r="J67" s="251" t="s">
        <v>49</v>
      </c>
      <c r="K67" s="98" t="s">
        <v>153</v>
      </c>
      <c r="L67" s="253">
        <v>1</v>
      </c>
      <c r="M67" s="253">
        <v>1</v>
      </c>
      <c r="N67" s="253">
        <v>1</v>
      </c>
      <c r="O67" s="253">
        <v>1</v>
      </c>
      <c r="P67" s="253">
        <v>1</v>
      </c>
      <c r="Q67" s="98" t="s">
        <v>55</v>
      </c>
      <c r="R67" s="98" t="s">
        <v>154</v>
      </c>
      <c r="S67" s="98"/>
      <c r="T67" s="98"/>
      <c r="U67" s="98"/>
      <c r="V67" s="98"/>
      <c r="W67" s="98"/>
      <c r="X67" s="135"/>
      <c r="Y67" s="103"/>
      <c r="Z67" s="84" t="str">
        <f t="shared" si="14"/>
        <v>Acciones correctivas documentadas y vigentes</v>
      </c>
      <c r="AA67" s="84">
        <f t="shared" si="15"/>
        <v>1</v>
      </c>
      <c r="AB67" s="77"/>
      <c r="AC67" s="87">
        <f t="shared" si="16"/>
        <v>0</v>
      </c>
      <c r="AD67" s="77"/>
      <c r="AE67" s="77"/>
      <c r="AF67" s="84" t="str">
        <f t="shared" si="17"/>
        <v>Acciones correctivas documentadas y vigentes</v>
      </c>
      <c r="AG67" s="88">
        <f t="shared" si="18"/>
        <v>1</v>
      </c>
      <c r="AH67" s="86"/>
      <c r="AI67" s="87">
        <f t="shared" si="19"/>
        <v>0</v>
      </c>
      <c r="AJ67" s="77"/>
      <c r="AK67" s="77"/>
      <c r="AL67" s="84" t="str">
        <f t="shared" si="20"/>
        <v>Acciones correctivas documentadas y vigentes</v>
      </c>
      <c r="AM67" s="84">
        <f t="shared" si="21"/>
        <v>1</v>
      </c>
      <c r="AN67" s="77"/>
      <c r="AO67" s="87">
        <f t="shared" si="22"/>
        <v>0</v>
      </c>
      <c r="AP67" s="77"/>
      <c r="AQ67" s="77"/>
      <c r="AR67" s="84" t="str">
        <f t="shared" si="23"/>
        <v>Acciones correctivas documentadas y vigentes</v>
      </c>
      <c r="AS67" s="84">
        <f t="shared" si="24"/>
        <v>1</v>
      </c>
      <c r="AT67" s="89"/>
      <c r="AU67" s="87">
        <f t="shared" si="25"/>
        <v>0</v>
      </c>
      <c r="AV67" s="77"/>
      <c r="AW67" s="77"/>
      <c r="AX67" s="84" t="str">
        <f t="shared" si="26"/>
        <v>Acciones correctivas documentadas y vigentes</v>
      </c>
      <c r="AY67" s="84">
        <f t="shared" si="27"/>
        <v>1</v>
      </c>
      <c r="AZ67" s="85" t="e">
        <f t="shared" si="28"/>
        <v>#DIV/0!</v>
      </c>
      <c r="BA67" s="90"/>
      <c r="BB67" s="91"/>
    </row>
    <row r="68" spans="1:54" ht="106.5" customHeight="1" thickBot="1">
      <c r="A68" s="92">
        <v>42</v>
      </c>
      <c r="B68" s="302"/>
      <c r="C68" s="290"/>
      <c r="D68" s="254" t="s">
        <v>137</v>
      </c>
      <c r="E68" s="249">
        <v>0.02</v>
      </c>
      <c r="F68" s="250" t="s">
        <v>141</v>
      </c>
      <c r="G68" s="76" t="s">
        <v>155</v>
      </c>
      <c r="H68" s="255" t="s">
        <v>143</v>
      </c>
      <c r="I68" s="98" t="s">
        <v>149</v>
      </c>
      <c r="J68" s="251" t="s">
        <v>49</v>
      </c>
      <c r="K68" s="98" t="s">
        <v>156</v>
      </c>
      <c r="L68" s="253">
        <v>1</v>
      </c>
      <c r="M68" s="253">
        <v>1</v>
      </c>
      <c r="N68" s="253">
        <v>1</v>
      </c>
      <c r="O68" s="253">
        <v>1</v>
      </c>
      <c r="P68" s="253">
        <v>1</v>
      </c>
      <c r="Q68" s="98" t="s">
        <v>55</v>
      </c>
      <c r="R68" s="98" t="s">
        <v>151</v>
      </c>
      <c r="S68" s="98"/>
      <c r="T68" s="98"/>
      <c r="U68" s="98"/>
      <c r="V68" s="98"/>
      <c r="W68" s="98"/>
      <c r="X68" s="135"/>
      <c r="Y68" s="103"/>
      <c r="Z68" s="84" t="str">
        <f t="shared" si="14"/>
        <v>Cumplimiento en reportes de riesgos de manera oportuna</v>
      </c>
      <c r="AA68" s="84">
        <f t="shared" si="15"/>
        <v>1</v>
      </c>
      <c r="AB68" s="77"/>
      <c r="AC68" s="87">
        <f t="shared" si="16"/>
        <v>0</v>
      </c>
      <c r="AD68" s="77"/>
      <c r="AE68" s="77"/>
      <c r="AF68" s="84" t="str">
        <f t="shared" si="17"/>
        <v>Cumplimiento en reportes de riesgos de manera oportuna</v>
      </c>
      <c r="AG68" s="88">
        <f t="shared" si="18"/>
        <v>1</v>
      </c>
      <c r="AH68" s="86"/>
      <c r="AI68" s="87">
        <f t="shared" si="19"/>
        <v>0</v>
      </c>
      <c r="AJ68" s="77"/>
      <c r="AK68" s="77"/>
      <c r="AL68" s="84" t="str">
        <f t="shared" si="20"/>
        <v>Cumplimiento en reportes de riesgos de manera oportuna</v>
      </c>
      <c r="AM68" s="84">
        <f t="shared" si="21"/>
        <v>1</v>
      </c>
      <c r="AN68" s="77"/>
      <c r="AO68" s="87">
        <f t="shared" si="22"/>
        <v>0</v>
      </c>
      <c r="AP68" s="77"/>
      <c r="AQ68" s="77"/>
      <c r="AR68" s="84" t="str">
        <f t="shared" si="23"/>
        <v>Cumplimiento en reportes de riesgos de manera oportuna</v>
      </c>
      <c r="AS68" s="84">
        <f t="shared" si="24"/>
        <v>1</v>
      </c>
      <c r="AT68" s="89"/>
      <c r="AU68" s="87">
        <f t="shared" si="25"/>
        <v>0</v>
      </c>
      <c r="AV68" s="77"/>
      <c r="AW68" s="77"/>
      <c r="AX68" s="84" t="str">
        <f t="shared" si="26"/>
        <v>Cumplimiento en reportes de riesgos de manera oportuna</v>
      </c>
      <c r="AY68" s="84">
        <f t="shared" si="27"/>
        <v>1</v>
      </c>
      <c r="AZ68" s="85" t="e">
        <f t="shared" si="28"/>
        <v>#DIV/0!</v>
      </c>
      <c r="BA68" s="90"/>
      <c r="BB68" s="91"/>
    </row>
    <row r="69" spans="1:54" ht="89.25" customHeight="1" thickBot="1">
      <c r="A69" s="92">
        <v>43</v>
      </c>
      <c r="B69" s="302"/>
      <c r="C69" s="290"/>
      <c r="D69" s="254" t="s">
        <v>138</v>
      </c>
      <c r="E69" s="249">
        <v>0.02</v>
      </c>
      <c r="F69" s="250" t="s">
        <v>141</v>
      </c>
      <c r="G69" s="76" t="s">
        <v>157</v>
      </c>
      <c r="H69" s="255" t="s">
        <v>142</v>
      </c>
      <c r="I69" s="98" t="s">
        <v>149</v>
      </c>
      <c r="J69" s="251" t="s">
        <v>49</v>
      </c>
      <c r="K69" s="98" t="s">
        <v>158</v>
      </c>
      <c r="L69" s="253">
        <v>1</v>
      </c>
      <c r="M69" s="253">
        <v>1</v>
      </c>
      <c r="N69" s="253">
        <v>1</v>
      </c>
      <c r="O69" s="253">
        <v>1</v>
      </c>
      <c r="P69" s="253">
        <v>1</v>
      </c>
      <c r="Q69" s="98" t="s">
        <v>55</v>
      </c>
      <c r="R69" s="98" t="s">
        <v>159</v>
      </c>
      <c r="S69" s="98"/>
      <c r="T69" s="98"/>
      <c r="U69" s="98"/>
      <c r="V69" s="98"/>
      <c r="W69" s="98"/>
      <c r="X69" s="135"/>
      <c r="Y69" s="103"/>
      <c r="Z69" s="84" t="str">
        <f t="shared" si="14"/>
        <v>Asistencia a las mesas de trabajo relacionadas con el Sistema de Gestión</v>
      </c>
      <c r="AA69" s="84">
        <f t="shared" si="15"/>
        <v>1</v>
      </c>
      <c r="AB69" s="77"/>
      <c r="AC69" s="87">
        <f t="shared" si="16"/>
        <v>0</v>
      </c>
      <c r="AD69" s="77"/>
      <c r="AE69" s="77"/>
      <c r="AF69" s="84" t="str">
        <f t="shared" si="17"/>
        <v>Asistencia a las mesas de trabajo relacionadas con el Sistema de Gestión</v>
      </c>
      <c r="AG69" s="88">
        <f t="shared" si="18"/>
        <v>1</v>
      </c>
      <c r="AH69" s="86"/>
      <c r="AI69" s="87">
        <f t="shared" si="19"/>
        <v>0</v>
      </c>
      <c r="AJ69" s="77"/>
      <c r="AK69" s="77"/>
      <c r="AL69" s="84" t="str">
        <f t="shared" si="20"/>
        <v>Asistencia a las mesas de trabajo relacionadas con el Sistema de Gestión</v>
      </c>
      <c r="AM69" s="84">
        <f t="shared" si="21"/>
        <v>1</v>
      </c>
      <c r="AN69" s="77"/>
      <c r="AO69" s="87">
        <f t="shared" si="22"/>
        <v>0</v>
      </c>
      <c r="AP69" s="77"/>
      <c r="AQ69" s="77"/>
      <c r="AR69" s="84" t="str">
        <f t="shared" si="23"/>
        <v>Asistencia a las mesas de trabajo relacionadas con el Sistema de Gestión</v>
      </c>
      <c r="AS69" s="84">
        <f t="shared" si="24"/>
        <v>1</v>
      </c>
      <c r="AT69" s="89"/>
      <c r="AU69" s="87">
        <f t="shared" si="25"/>
        <v>0</v>
      </c>
      <c r="AV69" s="77"/>
      <c r="AW69" s="77"/>
      <c r="AX69" s="84" t="str">
        <f t="shared" si="26"/>
        <v>Asistencia a las mesas de trabajo relacionadas con el Sistema de Gestión</v>
      </c>
      <c r="AY69" s="84">
        <f t="shared" si="27"/>
        <v>1</v>
      </c>
      <c r="AZ69" s="85" t="e">
        <f t="shared" si="28"/>
        <v>#DIV/0!</v>
      </c>
      <c r="BA69" s="90"/>
      <c r="BB69" s="91"/>
    </row>
    <row r="70" spans="1:54" ht="108.75" customHeight="1" thickBot="1">
      <c r="A70" s="92">
        <v>44</v>
      </c>
      <c r="B70" s="302"/>
      <c r="C70" s="290"/>
      <c r="D70" s="254" t="s">
        <v>145</v>
      </c>
      <c r="E70" s="256">
        <v>0.02</v>
      </c>
      <c r="F70" s="250" t="s">
        <v>141</v>
      </c>
      <c r="G70" s="76" t="s">
        <v>160</v>
      </c>
      <c r="H70" s="252" t="s">
        <v>146</v>
      </c>
      <c r="I70" s="98" t="s">
        <v>149</v>
      </c>
      <c r="J70" s="251" t="s">
        <v>49</v>
      </c>
      <c r="K70" s="98" t="s">
        <v>161</v>
      </c>
      <c r="L70" s="253">
        <v>1</v>
      </c>
      <c r="M70" s="253">
        <v>1</v>
      </c>
      <c r="N70" s="253">
        <v>1</v>
      </c>
      <c r="O70" s="253">
        <v>1</v>
      </c>
      <c r="P70" s="253">
        <v>1</v>
      </c>
      <c r="Q70" s="98" t="s">
        <v>55</v>
      </c>
      <c r="R70" s="98"/>
      <c r="S70" s="98"/>
      <c r="T70" s="98"/>
      <c r="U70" s="98"/>
      <c r="V70" s="98"/>
      <c r="W70" s="98"/>
      <c r="X70" s="135"/>
      <c r="Y70" s="103"/>
      <c r="Z70" s="84" t="str">
        <f t="shared" si="14"/>
        <v>Cumplimiento del plan de actualización de los procesos en el marco del Sistema de Gestión</v>
      </c>
      <c r="AA70" s="84">
        <f t="shared" si="15"/>
        <v>1</v>
      </c>
      <c r="AB70" s="77"/>
      <c r="AC70" s="87">
        <f t="shared" si="16"/>
        <v>0</v>
      </c>
      <c r="AD70" s="77"/>
      <c r="AE70" s="77"/>
      <c r="AF70" s="84" t="str">
        <f t="shared" si="17"/>
        <v>Cumplimiento del plan de actualización de los procesos en el marco del Sistema de Gestión</v>
      </c>
      <c r="AG70" s="88">
        <f t="shared" si="18"/>
        <v>1</v>
      </c>
      <c r="AH70" s="86"/>
      <c r="AI70" s="87">
        <f t="shared" si="19"/>
        <v>0</v>
      </c>
      <c r="AJ70" s="77"/>
      <c r="AK70" s="77"/>
      <c r="AL70" s="84" t="str">
        <f t="shared" si="20"/>
        <v>Cumplimiento del plan de actualización de los procesos en el marco del Sistema de Gestión</v>
      </c>
      <c r="AM70" s="84">
        <f t="shared" si="21"/>
        <v>1</v>
      </c>
      <c r="AN70" s="77"/>
      <c r="AO70" s="87">
        <f t="shared" si="22"/>
        <v>0</v>
      </c>
      <c r="AP70" s="77"/>
      <c r="AQ70" s="77"/>
      <c r="AR70" s="84" t="str">
        <f t="shared" si="23"/>
        <v>Cumplimiento del plan de actualización de los procesos en el marco del Sistema de Gestión</v>
      </c>
      <c r="AS70" s="84">
        <f t="shared" si="24"/>
        <v>1</v>
      </c>
      <c r="AT70" s="89"/>
      <c r="AU70" s="87">
        <f t="shared" si="25"/>
        <v>0</v>
      </c>
      <c r="AV70" s="77"/>
      <c r="AW70" s="77"/>
      <c r="AX70" s="84" t="str">
        <f t="shared" si="26"/>
        <v>Cumplimiento del plan de actualización de los procesos en el marco del Sistema de Gestión</v>
      </c>
      <c r="AY70" s="84">
        <f t="shared" si="27"/>
        <v>1</v>
      </c>
      <c r="AZ70" s="85" t="e">
        <f t="shared" si="28"/>
        <v>#DIV/0!</v>
      </c>
      <c r="BA70" s="90"/>
      <c r="BB70" s="91"/>
    </row>
    <row r="71" spans="1:54" ht="142.5" thickBot="1">
      <c r="A71" s="113">
        <v>45</v>
      </c>
      <c r="B71" s="304"/>
      <c r="C71" s="291"/>
      <c r="D71" s="257" t="s">
        <v>162</v>
      </c>
      <c r="E71" s="258">
        <v>0.02</v>
      </c>
      <c r="F71" s="259" t="s">
        <v>141</v>
      </c>
      <c r="G71" s="130" t="s">
        <v>163</v>
      </c>
      <c r="H71" s="260" t="s">
        <v>123</v>
      </c>
      <c r="I71" s="120" t="s">
        <v>149</v>
      </c>
      <c r="J71" s="261" t="s">
        <v>49</v>
      </c>
      <c r="K71" s="120" t="s">
        <v>164</v>
      </c>
      <c r="L71" s="262">
        <v>1</v>
      </c>
      <c r="M71" s="262">
        <v>1</v>
      </c>
      <c r="N71" s="262">
        <v>1</v>
      </c>
      <c r="O71" s="262">
        <v>1</v>
      </c>
      <c r="P71" s="262">
        <v>1</v>
      </c>
      <c r="Q71" s="120" t="s">
        <v>55</v>
      </c>
      <c r="R71" s="120" t="s">
        <v>165</v>
      </c>
      <c r="S71" s="120"/>
      <c r="T71" s="120"/>
      <c r="U71" s="120"/>
      <c r="V71" s="120"/>
      <c r="W71" s="120"/>
      <c r="X71" s="135"/>
      <c r="Y71" s="136"/>
      <c r="Z71" s="84" t="str">
        <f t="shared" si="14"/>
        <v>Cumplimiento oportuno Plan Anticorrupción 2017</v>
      </c>
      <c r="AA71" s="84">
        <f t="shared" si="15"/>
        <v>1</v>
      </c>
      <c r="AB71" s="77"/>
      <c r="AC71" s="87">
        <f t="shared" si="16"/>
        <v>0</v>
      </c>
      <c r="AD71" s="77"/>
      <c r="AE71" s="77"/>
      <c r="AF71" s="84" t="str">
        <f t="shared" si="17"/>
        <v>Cumplimiento oportuno Plan Anticorrupción 2017</v>
      </c>
      <c r="AG71" s="88">
        <f t="shared" si="18"/>
        <v>1</v>
      </c>
      <c r="AH71" s="86"/>
      <c r="AI71" s="87">
        <f t="shared" si="19"/>
        <v>0</v>
      </c>
      <c r="AJ71" s="77"/>
      <c r="AK71" s="77"/>
      <c r="AL71" s="84" t="str">
        <f t="shared" si="20"/>
        <v>Cumplimiento oportuno Plan Anticorrupción 2017</v>
      </c>
      <c r="AM71" s="84">
        <f t="shared" si="21"/>
        <v>1</v>
      </c>
      <c r="AN71" s="77"/>
      <c r="AO71" s="87">
        <f t="shared" si="22"/>
        <v>0</v>
      </c>
      <c r="AP71" s="77"/>
      <c r="AQ71" s="77"/>
      <c r="AR71" s="84" t="str">
        <f t="shared" si="23"/>
        <v>Cumplimiento oportuno Plan Anticorrupción 2017</v>
      </c>
      <c r="AS71" s="84">
        <f t="shared" si="24"/>
        <v>1</v>
      </c>
      <c r="AT71" s="89"/>
      <c r="AU71" s="87">
        <f t="shared" si="25"/>
        <v>0</v>
      </c>
      <c r="AV71" s="77"/>
      <c r="AW71" s="77"/>
      <c r="AX71" s="84" t="str">
        <f t="shared" si="26"/>
        <v>Cumplimiento oportuno Plan Anticorrupción 2017</v>
      </c>
      <c r="AY71" s="84">
        <f t="shared" si="27"/>
        <v>1</v>
      </c>
      <c r="AZ71" s="85" t="e">
        <f t="shared" si="28"/>
        <v>#DIV/0!</v>
      </c>
      <c r="BA71" s="90"/>
      <c r="BB71" s="91"/>
    </row>
    <row r="72" spans="1:54" ht="112.5" customHeight="1" thickBot="1">
      <c r="A72" s="263"/>
      <c r="B72" s="307" t="s">
        <v>130</v>
      </c>
      <c r="C72" s="308"/>
      <c r="D72" s="308"/>
      <c r="E72" s="264">
        <f>SUM(E65:E71,E64,E62,E56,E45,E33,E27,E23,E20,E58)</f>
        <v>1</v>
      </c>
      <c r="F72" s="265"/>
      <c r="G72" s="266"/>
      <c r="H72" s="122"/>
      <c r="I72" s="122"/>
      <c r="J72" s="122"/>
      <c r="K72" s="122"/>
      <c r="L72" s="122"/>
      <c r="M72" s="122"/>
      <c r="N72" s="122"/>
      <c r="O72" s="122"/>
      <c r="P72" s="119"/>
      <c r="Q72" s="122"/>
      <c r="R72" s="122"/>
      <c r="S72" s="122"/>
      <c r="T72" s="122"/>
      <c r="U72" s="122"/>
      <c r="V72" s="122"/>
      <c r="W72" s="122"/>
      <c r="X72" s="122"/>
      <c r="Y72" s="122"/>
      <c r="Z72" s="329" t="s">
        <v>131</v>
      </c>
      <c r="AA72" s="329"/>
      <c r="AB72" s="329"/>
      <c r="AC72" s="267" t="e">
        <f>AVERAGE(AC17:AC71)</f>
        <v>#DIV/0!</v>
      </c>
      <c r="AD72" s="267"/>
      <c r="AE72" s="122"/>
      <c r="AF72" s="328" t="s">
        <v>132</v>
      </c>
      <c r="AG72" s="328"/>
      <c r="AH72" s="328"/>
      <c r="AI72" s="267" t="e">
        <f>AVERAGE(AI17:AI71)</f>
        <v>#DIV/0!</v>
      </c>
      <c r="AJ72" s="267"/>
      <c r="AK72" s="122"/>
      <c r="AL72" s="329" t="s">
        <v>133</v>
      </c>
      <c r="AM72" s="329"/>
      <c r="AN72" s="329"/>
      <c r="AO72" s="267" t="e">
        <f>AVERAGE(AO17:AO71)</f>
        <v>#DIV/0!</v>
      </c>
      <c r="AP72" s="267"/>
      <c r="AQ72" s="122"/>
      <c r="AR72" s="330" t="s">
        <v>134</v>
      </c>
      <c r="AS72" s="330"/>
      <c r="AT72" s="330"/>
      <c r="AU72" s="267" t="e">
        <f>AVERAGE(AU17:AU71)</f>
        <v>#DIV/0!</v>
      </c>
      <c r="AV72" s="267"/>
      <c r="AW72" s="331" t="s">
        <v>135</v>
      </c>
      <c r="AX72" s="332"/>
      <c r="AY72" s="333"/>
      <c r="AZ72" s="268" t="e">
        <f>AVERAGE(AZ17:AZ71)</f>
        <v>#DIV/0!</v>
      </c>
      <c r="BA72" s="268"/>
      <c r="BB72" s="269"/>
    </row>
    <row r="73" spans="1:54" ht="15.75" customHeight="1">
      <c r="A73" s="38"/>
      <c r="B73" s="270"/>
      <c r="C73" s="270"/>
      <c r="D73" s="270"/>
      <c r="E73" s="270"/>
      <c r="F73" s="270"/>
      <c r="G73" s="270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12"/>
      <c r="AA73" s="312"/>
      <c r="AB73" s="312"/>
      <c r="AC73" s="271"/>
      <c r="AD73" s="270"/>
      <c r="AE73" s="270"/>
      <c r="AF73" s="312"/>
      <c r="AG73" s="312"/>
      <c r="AH73" s="312"/>
      <c r="AI73" s="271"/>
      <c r="AJ73" s="270"/>
      <c r="AK73" s="270"/>
      <c r="AL73" s="312"/>
      <c r="AM73" s="312"/>
      <c r="AN73" s="312"/>
      <c r="AO73" s="271"/>
      <c r="AP73" s="270"/>
      <c r="AQ73" s="270"/>
      <c r="AR73" s="312"/>
      <c r="AS73" s="312"/>
      <c r="AT73" s="312"/>
      <c r="AU73" s="271"/>
      <c r="AV73" s="270"/>
      <c r="AW73" s="270"/>
      <c r="AX73" s="312"/>
      <c r="AY73" s="312"/>
      <c r="AZ73" s="312"/>
      <c r="BA73" s="271"/>
      <c r="BB73" s="270"/>
    </row>
    <row r="74" spans="1:54" ht="15.75" customHeight="1" thickBot="1">
      <c r="A74" s="38"/>
      <c r="B74" s="270"/>
      <c r="C74" s="270"/>
      <c r="D74" s="270"/>
      <c r="E74" s="270"/>
      <c r="F74" s="270"/>
      <c r="G74" s="270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12"/>
      <c r="AA74" s="312"/>
      <c r="AB74" s="312"/>
      <c r="AC74" s="42"/>
      <c r="AD74" s="270"/>
      <c r="AE74" s="270"/>
      <c r="AF74" s="312"/>
      <c r="AG74" s="312"/>
      <c r="AH74" s="312"/>
      <c r="AI74" s="42"/>
      <c r="AJ74" s="270"/>
      <c r="AK74" s="270"/>
      <c r="AL74" s="312"/>
      <c r="AM74" s="312"/>
      <c r="AN74" s="312"/>
      <c r="AO74" s="42"/>
      <c r="AP74" s="270"/>
      <c r="AQ74" s="270"/>
      <c r="AR74" s="312"/>
      <c r="AS74" s="312"/>
      <c r="AT74" s="312"/>
      <c r="AU74" s="42"/>
      <c r="AV74" s="270"/>
      <c r="AW74" s="270"/>
      <c r="AX74" s="312"/>
      <c r="AY74" s="312"/>
      <c r="AZ74" s="312"/>
      <c r="BA74" s="42"/>
      <c r="BB74" s="270"/>
    </row>
    <row r="75" spans="1:54" ht="15.75" customHeight="1">
      <c r="A75" s="38"/>
      <c r="B75" s="313" t="s">
        <v>23</v>
      </c>
      <c r="C75" s="314"/>
      <c r="D75" s="315"/>
      <c r="E75" s="272"/>
      <c r="F75" s="309" t="s">
        <v>24</v>
      </c>
      <c r="G75" s="310"/>
      <c r="H75" s="310"/>
      <c r="I75" s="311"/>
      <c r="J75" s="309" t="s">
        <v>25</v>
      </c>
      <c r="K75" s="310"/>
      <c r="L75" s="310"/>
      <c r="M75" s="310"/>
      <c r="N75" s="310"/>
      <c r="O75" s="310"/>
      <c r="P75" s="311"/>
      <c r="Q75" s="38"/>
      <c r="R75" s="38"/>
      <c r="S75" s="38"/>
      <c r="T75" s="38"/>
      <c r="U75" s="38"/>
      <c r="V75" s="38"/>
      <c r="W75" s="38"/>
      <c r="X75" s="38"/>
      <c r="Y75" s="38"/>
      <c r="Z75" s="312"/>
      <c r="AA75" s="312"/>
      <c r="AB75" s="312"/>
      <c r="AC75" s="42"/>
      <c r="AD75" s="270"/>
      <c r="AE75" s="270"/>
      <c r="AF75" s="312"/>
      <c r="AG75" s="312"/>
      <c r="AH75" s="312"/>
      <c r="AI75" s="42"/>
      <c r="AJ75" s="270"/>
      <c r="AK75" s="270"/>
      <c r="AL75" s="312"/>
      <c r="AM75" s="312"/>
      <c r="AN75" s="312"/>
      <c r="AO75" s="42"/>
      <c r="AP75" s="270"/>
      <c r="AQ75" s="270"/>
      <c r="AR75" s="312"/>
      <c r="AS75" s="312"/>
      <c r="AT75" s="312"/>
      <c r="AU75" s="42"/>
      <c r="AV75" s="270"/>
      <c r="AW75" s="270"/>
      <c r="AX75" s="312"/>
      <c r="AY75" s="312"/>
      <c r="AZ75" s="312"/>
      <c r="BA75" s="42"/>
      <c r="BB75" s="270"/>
    </row>
    <row r="76" spans="1:54" ht="51" customHeight="1">
      <c r="A76" s="38"/>
      <c r="B76" s="316" t="s">
        <v>26</v>
      </c>
      <c r="C76" s="317"/>
      <c r="D76" s="273"/>
      <c r="E76" s="274"/>
      <c r="F76" s="309" t="s">
        <v>26</v>
      </c>
      <c r="G76" s="310"/>
      <c r="H76" s="310"/>
      <c r="I76" s="311"/>
      <c r="J76" s="309" t="s">
        <v>26</v>
      </c>
      <c r="K76" s="310"/>
      <c r="L76" s="310"/>
      <c r="M76" s="310"/>
      <c r="N76" s="310"/>
      <c r="O76" s="310"/>
      <c r="P76" s="311"/>
      <c r="Q76" s="38"/>
      <c r="R76" s="38"/>
      <c r="S76" s="38"/>
      <c r="T76" s="38"/>
      <c r="U76" s="38"/>
      <c r="V76" s="38"/>
      <c r="W76" s="38"/>
      <c r="X76" s="38"/>
      <c r="Y76" s="38"/>
      <c r="Z76" s="312"/>
      <c r="AA76" s="312"/>
      <c r="AB76" s="312"/>
      <c r="AC76" s="271"/>
      <c r="AD76" s="270"/>
      <c r="AE76" s="270"/>
      <c r="AF76" s="312"/>
      <c r="AG76" s="312"/>
      <c r="AH76" s="312"/>
      <c r="AI76" s="271"/>
      <c r="AJ76" s="270"/>
      <c r="AK76" s="270"/>
      <c r="AL76" s="312"/>
      <c r="AM76" s="312"/>
      <c r="AN76" s="312"/>
      <c r="AO76" s="271"/>
      <c r="AP76" s="270"/>
      <c r="AQ76" s="270"/>
      <c r="AR76" s="312"/>
      <c r="AS76" s="312"/>
      <c r="AT76" s="312"/>
      <c r="AU76" s="271"/>
      <c r="AV76" s="270"/>
      <c r="AW76" s="270"/>
      <c r="AX76" s="312"/>
      <c r="AY76" s="312"/>
      <c r="AZ76" s="312"/>
      <c r="BA76" s="271"/>
      <c r="BB76" s="270"/>
    </row>
    <row r="77" spans="1:54" ht="22.5" customHeight="1">
      <c r="A77" s="38"/>
      <c r="B77" s="316" t="s">
        <v>407</v>
      </c>
      <c r="C77" s="317"/>
      <c r="D77" s="273"/>
      <c r="E77" s="274"/>
      <c r="F77" s="309" t="s">
        <v>408</v>
      </c>
      <c r="G77" s="310"/>
      <c r="H77" s="310"/>
      <c r="I77" s="311"/>
      <c r="J77" s="309" t="s">
        <v>409</v>
      </c>
      <c r="K77" s="310"/>
      <c r="L77" s="310"/>
      <c r="M77" s="310"/>
      <c r="N77" s="310"/>
      <c r="O77" s="310"/>
      <c r="P77" s="311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</row>
    <row r="78" spans="1:54" ht="62.25" customHeight="1">
      <c r="A78" s="38"/>
      <c r="B78" s="316"/>
      <c r="C78" s="317"/>
      <c r="D78" s="273"/>
      <c r="E78" s="274"/>
      <c r="F78" s="309"/>
      <c r="G78" s="310"/>
      <c r="H78" s="310"/>
      <c r="I78" s="311"/>
      <c r="J78" s="316"/>
      <c r="K78" s="317"/>
      <c r="L78" s="317"/>
      <c r="M78" s="317"/>
      <c r="N78" s="317"/>
      <c r="O78" s="317"/>
      <c r="P78" s="334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</row>
    <row r="83" spans="1:3" ht="48.75" customHeight="1">
      <c r="A83" s="275"/>
    </row>
    <row r="84" spans="1:3" ht="36.75" customHeight="1">
      <c r="A84" s="276"/>
      <c r="B84" s="277" t="s">
        <v>92</v>
      </c>
      <c r="C84" s="278"/>
    </row>
    <row r="85" spans="1:3">
      <c r="A85" s="276"/>
      <c r="B85" s="277" t="s">
        <v>33</v>
      </c>
      <c r="C85" s="279"/>
    </row>
    <row r="86" spans="1:3">
      <c r="A86" s="276"/>
      <c r="B86" s="280"/>
      <c r="C86" s="281"/>
    </row>
    <row r="87" spans="1:3">
      <c r="A87" s="276"/>
      <c r="B87" s="282"/>
      <c r="C87" s="281"/>
    </row>
    <row r="88" spans="1:3">
      <c r="A88" s="276"/>
      <c r="B88" s="280"/>
      <c r="C88" s="281"/>
    </row>
    <row r="89" spans="1:3">
      <c r="A89" s="276"/>
      <c r="B89" s="282"/>
      <c r="C89" s="281"/>
    </row>
    <row r="90" spans="1:3">
      <c r="A90" s="276"/>
      <c r="B90" s="280"/>
      <c r="C90" s="281"/>
    </row>
    <row r="91" spans="1:3">
      <c r="A91" s="276"/>
      <c r="B91" s="282"/>
      <c r="C91" s="281"/>
    </row>
    <row r="92" spans="1:3">
      <c r="A92" s="276"/>
      <c r="B92" s="280"/>
      <c r="C92" s="281"/>
    </row>
    <row r="93" spans="1:3">
      <c r="A93" s="276"/>
      <c r="B93" s="282"/>
      <c r="C93" s="281"/>
    </row>
    <row r="94" spans="1:3">
      <c r="A94" s="276"/>
      <c r="B94" s="280"/>
      <c r="C94" s="281"/>
    </row>
    <row r="95" spans="1:3">
      <c r="A95" s="276"/>
      <c r="B95" s="282"/>
      <c r="C95" s="281"/>
    </row>
    <row r="96" spans="1:3">
      <c r="A96" s="276"/>
      <c r="B96" s="280"/>
      <c r="C96" s="281"/>
    </row>
    <row r="97" spans="1:3">
      <c r="A97" s="276"/>
      <c r="B97" s="282"/>
      <c r="C97" s="281"/>
    </row>
    <row r="98" spans="1:3">
      <c r="A98" s="276"/>
      <c r="B98" s="280"/>
      <c r="C98" s="281"/>
    </row>
    <row r="99" spans="1:3">
      <c r="A99" s="276"/>
      <c r="B99" s="282"/>
      <c r="C99" s="281"/>
    </row>
    <row r="100" spans="1:3">
      <c r="A100" s="276"/>
      <c r="B100" s="280"/>
      <c r="C100" s="281"/>
    </row>
    <row r="101" spans="1:3">
      <c r="A101" s="276"/>
      <c r="B101" s="282"/>
      <c r="C101" s="281"/>
    </row>
    <row r="102" spans="1:3">
      <c r="A102" s="276"/>
      <c r="B102" s="280"/>
      <c r="C102" s="281"/>
    </row>
    <row r="103" spans="1:3">
      <c r="A103" s="275"/>
      <c r="B103" s="282"/>
      <c r="C103" s="281"/>
    </row>
    <row r="104" spans="1:3">
      <c r="A104" s="275"/>
      <c r="B104" s="280"/>
      <c r="C104" s="281"/>
    </row>
    <row r="105" spans="1:3">
      <c r="A105" s="275"/>
    </row>
  </sheetData>
  <autoFilter ref="A12:BB72">
    <filterColumn colId="0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6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4" showButton="0"/>
    <filterColumn colId="35" showButton="0"/>
    <filterColumn colId="37" showButton="0"/>
    <filterColumn colId="38" showButton="0"/>
    <filterColumn colId="39" showButton="0"/>
    <filterColumn colId="40" showButton="0"/>
    <filterColumn colId="41" showButton="0"/>
    <filterColumn colId="43" showButton="0"/>
    <filterColumn colId="44" showButton="0"/>
    <filterColumn colId="45" showButton="0"/>
    <filterColumn colId="46" showButton="0"/>
    <filterColumn colId="47" showButton="0"/>
    <filterColumn colId="49" showButton="0"/>
    <filterColumn colId="50" showButton="0"/>
    <filterColumn colId="51" showButton="0"/>
    <filterColumn colId="52" showButton="0"/>
  </autoFilter>
  <mergeCells count="105">
    <mergeCell ref="Z7:AE7"/>
    <mergeCell ref="D9:S9"/>
    <mergeCell ref="AX8:BB8"/>
    <mergeCell ref="AX10:AZ10"/>
    <mergeCell ref="AL7:AQ7"/>
    <mergeCell ref="AR7:AW7"/>
    <mergeCell ref="AF7:AK7"/>
    <mergeCell ref="AL10:AN10"/>
    <mergeCell ref="C57:C58"/>
    <mergeCell ref="AX7:BB7"/>
    <mergeCell ref="Z8:AE8"/>
    <mergeCell ref="AF8:AK8"/>
    <mergeCell ref="AL8:AQ8"/>
    <mergeCell ref="AR8:AW8"/>
    <mergeCell ref="BA14:BA15"/>
    <mergeCell ref="BB14:BB15"/>
    <mergeCell ref="AV14:AV15"/>
    <mergeCell ref="D10:K10"/>
    <mergeCell ref="L10:O10"/>
    <mergeCell ref="Z10:AB10"/>
    <mergeCell ref="AR12:AW12"/>
    <mergeCell ref="AX12:BB12"/>
    <mergeCell ref="Z13:AE13"/>
    <mergeCell ref="AF13:AK13"/>
    <mergeCell ref="AL13:AQ13"/>
    <mergeCell ref="AR13:AW13"/>
    <mergeCell ref="AX13:BB13"/>
    <mergeCell ref="AR10:AT10"/>
    <mergeCell ref="AF10:AH10"/>
    <mergeCell ref="Z12:AE12"/>
    <mergeCell ref="AF12:AK12"/>
    <mergeCell ref="AL12:AQ12"/>
    <mergeCell ref="D12:Y13"/>
    <mergeCell ref="B78:C78"/>
    <mergeCell ref="F78:I78"/>
    <mergeCell ref="J78:P78"/>
    <mergeCell ref="AR75:AT75"/>
    <mergeCell ref="AX75:AZ75"/>
    <mergeCell ref="A1:Y1"/>
    <mergeCell ref="A2:Y2"/>
    <mergeCell ref="AL73:AN73"/>
    <mergeCell ref="AR73:AT73"/>
    <mergeCell ref="AX73:AZ73"/>
    <mergeCell ref="Z73:AB73"/>
    <mergeCell ref="AF73:AH73"/>
    <mergeCell ref="AW14:AW15"/>
    <mergeCell ref="AO14:AO15"/>
    <mergeCell ref="AP14:AP15"/>
    <mergeCell ref="AQ14:AQ15"/>
    <mergeCell ref="AR14:AT14"/>
    <mergeCell ref="AU14:AU15"/>
    <mergeCell ref="AE14:AE15"/>
    <mergeCell ref="AF14:AH14"/>
    <mergeCell ref="AI14:AI15"/>
    <mergeCell ref="AJ14:AJ15"/>
    <mergeCell ref="AK14:AK15"/>
    <mergeCell ref="AX14:AZ14"/>
    <mergeCell ref="J77:P77"/>
    <mergeCell ref="F77:I77"/>
    <mergeCell ref="C65:C71"/>
    <mergeCell ref="B76:C76"/>
    <mergeCell ref="AL14:AN14"/>
    <mergeCell ref="B77:C77"/>
    <mergeCell ref="AX76:AZ76"/>
    <mergeCell ref="AX74:AZ74"/>
    <mergeCell ref="AR74:AT74"/>
    <mergeCell ref="AL74:AN74"/>
    <mergeCell ref="AF74:AH74"/>
    <mergeCell ref="Z74:AB74"/>
    <mergeCell ref="U14:Y14"/>
    <mergeCell ref="Z14:AB14"/>
    <mergeCell ref="AC14:AC15"/>
    <mergeCell ref="AD14:AD15"/>
    <mergeCell ref="W15:X15"/>
    <mergeCell ref="D14:S14"/>
    <mergeCell ref="B65:B71"/>
    <mergeCell ref="AF72:AH72"/>
    <mergeCell ref="Z72:AB72"/>
    <mergeCell ref="AL72:AN72"/>
    <mergeCell ref="AR72:AT72"/>
    <mergeCell ref="AW72:AY72"/>
    <mergeCell ref="B72:D72"/>
    <mergeCell ref="F76:I76"/>
    <mergeCell ref="J76:P76"/>
    <mergeCell ref="Z76:AB76"/>
    <mergeCell ref="AF76:AH76"/>
    <mergeCell ref="AL76:AN76"/>
    <mergeCell ref="AR76:AT76"/>
    <mergeCell ref="B75:D75"/>
    <mergeCell ref="F75:I75"/>
    <mergeCell ref="J75:P75"/>
    <mergeCell ref="Z75:AB75"/>
    <mergeCell ref="AF75:AH75"/>
    <mergeCell ref="AL75:AN75"/>
    <mergeCell ref="A12:B14"/>
    <mergeCell ref="C17:C20"/>
    <mergeCell ref="C21:C23"/>
    <mergeCell ref="C24:C27"/>
    <mergeCell ref="C28:C33"/>
    <mergeCell ref="C34:C45"/>
    <mergeCell ref="C46:C56"/>
    <mergeCell ref="C59:C62"/>
    <mergeCell ref="C63:C64"/>
    <mergeCell ref="B17:B64"/>
    <mergeCell ref="C15:C16"/>
  </mergeCells>
  <conditionalFormatting sqref="AO75:AO76 AU75:AU76 BA75:BA76 AI75:AI76 AC75:AC76 AC72:AD72 AI72:AJ72 AO72:AP72 AU72:AV72 AZ72:BB72 BA17:BA73 AC17:AC73 AI17:AI73 AO17:AO73 AU17:AU73">
    <cfRule type="containsText" dxfId="11" priority="274" operator="containsText" text="N/A">
      <formula>NOT(ISERROR(SEARCH("N/A",AC17)))</formula>
    </cfRule>
    <cfRule type="cellIs" dxfId="10" priority="275" operator="between">
      <formula>#REF!</formula>
      <formula>#REF!</formula>
    </cfRule>
    <cfRule type="cellIs" dxfId="9" priority="276" operator="between">
      <formula>#REF!</formula>
      <formula>#REF!</formula>
    </cfRule>
    <cfRule type="cellIs" dxfId="8" priority="277" operator="between">
      <formula>#REF!</formula>
      <formula>#REF!</formula>
    </cfRule>
  </conditionalFormatting>
  <conditionalFormatting sqref="AO76 AO73 AU76 AU73 BA76 BA73 AI76 AI73 AC76 AC73">
    <cfRule type="containsText" dxfId="7" priority="338" operator="containsText" text="N/A">
      <formula>NOT(ISERROR(SEARCH("N/A",AC73)))</formula>
    </cfRule>
    <cfRule type="cellIs" dxfId="6" priority="339" operator="between">
      <formula>$B$13</formula>
      <formula>#REF!</formula>
    </cfRule>
    <cfRule type="cellIs" dxfId="5" priority="340" operator="between">
      <formula>$B$11</formula>
      <formula>#REF!</formula>
    </cfRule>
    <cfRule type="cellIs" dxfId="4" priority="341" operator="between">
      <formula>#REF!</formula>
      <formula>#REF!</formula>
    </cfRule>
  </conditionalFormatting>
  <conditionalFormatting sqref="BA73 AO73 AO76 AU73 AU76 BA76 AI73 AI76 AC73 AC76">
    <cfRule type="containsText" dxfId="3" priority="378" operator="containsText" text="N/A">
      <formula>NOT(ISERROR(SEARCH("N/A",AC73)))</formula>
    </cfRule>
    <cfRule type="cellIs" dxfId="2" priority="379" operator="between">
      <formula>#REF!</formula>
      <formula>#REF!</formula>
    </cfRule>
    <cfRule type="cellIs" dxfId="1" priority="380" operator="between">
      <formula>$B$11</formula>
      <formula>#REF!</formula>
    </cfRule>
    <cfRule type="cellIs" dxfId="0" priority="381" operator="between">
      <formula>#REF!</formula>
      <formula>#REF!</formula>
    </cfRule>
  </conditionalFormatting>
  <conditionalFormatting sqref="AD72">
    <cfRule type="colorScale" priority="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J72">
    <cfRule type="colorScale" priority="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P72">
    <cfRule type="colorScale" priority="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V72">
    <cfRule type="colorScale" priority="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A72">
    <cfRule type="colorScale" priority="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72">
    <cfRule type="colorScale" priority="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72"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O72">
    <cfRule type="colorScale" priority="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U72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Z72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Z17:AZ71">
    <cfRule type="colorScale" priority="1287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AU17:AU72">
    <cfRule type="iconSet" priority="128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Z18:AZ72">
    <cfRule type="colorScale" priority="1291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dataValidations count="11">
    <dataValidation type="list" allowBlank="1" showInputMessage="1" showErrorMessage="1" sqref="F65:F71">
      <formula1>META02</formula1>
    </dataValidation>
    <dataValidation type="list" allowBlank="1" showInputMessage="1" showErrorMessage="1" sqref="J17:J72">
      <formula1>PROGRAMACION</formula1>
    </dataValidation>
    <dataValidation type="list" allowBlank="1" showInputMessage="1" showErrorMessage="1" sqref="Q17:Q71">
      <formula1>INDICADOR</formula1>
    </dataValidation>
    <dataValidation type="list" allowBlank="1" showInputMessage="1" showErrorMessage="1" sqref="U17:U71">
      <formula1>FUENTE</formula1>
    </dataValidation>
    <dataValidation type="list" allowBlank="1" showInputMessage="1" showErrorMessage="1" error="Escriba un texto " promptTitle="Cualquier contenido" sqref="F17:F64">
      <formula1>META2</formula1>
    </dataValidation>
    <dataValidation type="list" allowBlank="1" showInputMessage="1" showErrorMessage="1" sqref="V17:V71">
      <formula1>RUBROS</formula1>
    </dataValidation>
    <dataValidation type="list" allowBlank="1" showInputMessage="1" showErrorMessage="1" sqref="T17:T71">
      <formula1>CONTRALORIA</formula1>
    </dataValidation>
    <dataValidation type="list" allowBlank="1" showInputMessage="1" showErrorMessage="1" sqref="AB5">
      <formula1>$BB$7:$BB$10</formula1>
    </dataValidation>
    <dataValidation type="list" allowBlank="1" showInputMessage="1" showErrorMessage="1" sqref="B4">
      <formula1>DEPENDENCIA</formula1>
    </dataValidation>
    <dataValidation type="list" allowBlank="1" showInputMessage="1" showErrorMessage="1" sqref="B7">
      <formula1>LIDERPROCESO</formula1>
    </dataValidation>
    <dataValidation type="list" allowBlank="1" showInputMessage="1" showErrorMessage="1" sqref="W17:W72">
      <formula1>$B$86:$B$104</formula1>
    </dataValidation>
  </dataValidations>
  <pageMargins left="0.70866141732283472" right="0.70866141732283472" top="0.74803149606299213" bottom="0.74803149606299213" header="0.31496062992125984" footer="0.31496062992125984"/>
  <pageSetup paperSize="14" scale="18" fitToHeight="0" orientation="landscape" r:id="rId1"/>
  <colBreaks count="1" manualBreakCount="1">
    <brk id="25" max="42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7"/>
  <sheetViews>
    <sheetView zoomScale="55" zoomScaleNormal="55" workbookViewId="0">
      <selection activeCell="D2" sqref="D2:D5"/>
    </sheetView>
  </sheetViews>
  <sheetFormatPr baseColWidth="10" defaultRowHeight="15"/>
  <cols>
    <col min="1" max="1" width="25.140625" customWidth="1"/>
    <col min="2" max="2" width="46" customWidth="1"/>
    <col min="3" max="3" width="56.5703125" bestFit="1" customWidth="1"/>
    <col min="4" max="4" width="43.28515625" customWidth="1"/>
    <col min="5" max="5" width="13.28515625" customWidth="1"/>
  </cols>
  <sheetData>
    <row r="1" spans="1:8">
      <c r="A1" t="s">
        <v>42</v>
      </c>
      <c r="B1" t="s">
        <v>29</v>
      </c>
      <c r="C1" t="s">
        <v>45</v>
      </c>
      <c r="D1" t="s">
        <v>47</v>
      </c>
      <c r="F1" t="s">
        <v>20</v>
      </c>
    </row>
    <row r="2" spans="1:8">
      <c r="A2" t="s">
        <v>36</v>
      </c>
      <c r="B2" t="s">
        <v>43</v>
      </c>
      <c r="C2" t="s">
        <v>139</v>
      </c>
      <c r="D2" t="s">
        <v>48</v>
      </c>
      <c r="F2" t="s">
        <v>54</v>
      </c>
    </row>
    <row r="3" spans="1:8">
      <c r="A3" t="s">
        <v>37</v>
      </c>
      <c r="B3" t="s">
        <v>44</v>
      </c>
      <c r="C3" t="s">
        <v>129</v>
      </c>
      <c r="D3" t="s">
        <v>49</v>
      </c>
      <c r="F3" t="s">
        <v>55</v>
      </c>
    </row>
    <row r="4" spans="1:8">
      <c r="A4" t="s">
        <v>38</v>
      </c>
      <c r="C4" t="s">
        <v>140</v>
      </c>
      <c r="D4" t="s">
        <v>50</v>
      </c>
      <c r="F4" t="s">
        <v>56</v>
      </c>
    </row>
    <row r="5" spans="1:8">
      <c r="A5" t="s">
        <v>39</v>
      </c>
      <c r="C5" t="s">
        <v>141</v>
      </c>
      <c r="D5" t="s">
        <v>51</v>
      </c>
    </row>
    <row r="6" spans="1:8">
      <c r="A6" t="s">
        <v>40</v>
      </c>
      <c r="E6" t="s">
        <v>70</v>
      </c>
      <c r="G6" t="s">
        <v>71</v>
      </c>
    </row>
    <row r="7" spans="1:8">
      <c r="A7" t="s">
        <v>41</v>
      </c>
      <c r="E7" t="s">
        <v>52</v>
      </c>
      <c r="G7" t="s">
        <v>72</v>
      </c>
    </row>
    <row r="8" spans="1:8">
      <c r="E8" t="s">
        <v>53</v>
      </c>
      <c r="G8" t="s">
        <v>73</v>
      </c>
    </row>
    <row r="9" spans="1:8">
      <c r="E9" t="s">
        <v>68</v>
      </c>
    </row>
    <row r="10" spans="1:8">
      <c r="E10" t="s">
        <v>69</v>
      </c>
    </row>
    <row r="12" spans="1:8" s="3" customFormat="1" ht="74.25" customHeight="1">
      <c r="A12" s="11"/>
      <c r="C12" s="12"/>
      <c r="D12" s="6"/>
      <c r="H12" s="3" t="s">
        <v>75</v>
      </c>
    </row>
    <row r="13" spans="1:8" s="3" customFormat="1" ht="74.25" customHeight="1">
      <c r="A13" s="11"/>
      <c r="C13" s="12"/>
      <c r="D13" s="6"/>
      <c r="H13" s="3" t="s">
        <v>76</v>
      </c>
    </row>
    <row r="14" spans="1:8" s="3" customFormat="1" ht="74.25" customHeight="1">
      <c r="A14" s="11"/>
      <c r="C14" s="12"/>
      <c r="D14" s="2"/>
      <c r="H14" s="3" t="s">
        <v>77</v>
      </c>
    </row>
    <row r="15" spans="1:8" s="3" customFormat="1" ht="74.25" customHeight="1">
      <c r="A15" s="11"/>
      <c r="C15" s="12"/>
      <c r="D15" s="2"/>
      <c r="H15" s="3" t="s">
        <v>78</v>
      </c>
    </row>
    <row r="16" spans="1:8" s="3" customFormat="1" ht="74.25" customHeight="1" thickBot="1">
      <c r="A16" s="11"/>
      <c r="C16" s="12"/>
      <c r="D16" s="5"/>
    </row>
    <row r="17" spans="1:4" s="3" customFormat="1" ht="74.25" customHeight="1">
      <c r="A17" s="11"/>
      <c r="C17" s="12"/>
      <c r="D17" s="4"/>
    </row>
    <row r="18" spans="1:4" s="3" customFormat="1" ht="74.25" customHeight="1">
      <c r="A18" s="11"/>
      <c r="C18" s="12"/>
      <c r="D18" s="6"/>
    </row>
    <row r="19" spans="1:4" s="3" customFormat="1" ht="74.25" customHeight="1">
      <c r="A19" s="11"/>
      <c r="C19" s="12"/>
      <c r="D19" s="6"/>
    </row>
    <row r="20" spans="1:4" s="3" customFormat="1" ht="74.25" customHeight="1">
      <c r="A20" s="11"/>
      <c r="C20" s="12"/>
      <c r="D20" s="6"/>
    </row>
    <row r="21" spans="1:4" s="3" customFormat="1" ht="74.25" customHeight="1" thickBot="1">
      <c r="A21" s="11"/>
      <c r="C21" s="13"/>
      <c r="D21" s="6"/>
    </row>
    <row r="22" spans="1:4" ht="18.75" thickBot="1">
      <c r="C22" s="13"/>
      <c r="D22" s="4"/>
    </row>
    <row r="23" spans="1:4" ht="18.75" thickBot="1">
      <c r="C23" s="13"/>
      <c r="D23" s="1"/>
    </row>
    <row r="24" spans="1:4" ht="18">
      <c r="C24" s="14"/>
      <c r="D24" s="4"/>
    </row>
    <row r="25" spans="1:4" ht="18">
      <c r="C25" s="14"/>
      <c r="D25" s="6"/>
    </row>
    <row r="26" spans="1:4" ht="18">
      <c r="C26" s="14"/>
      <c r="D26" s="6"/>
    </row>
    <row r="27" spans="1:4" ht="18.75" thickBot="1">
      <c r="C27" s="14"/>
      <c r="D27" s="5"/>
    </row>
    <row r="28" spans="1:4" ht="18">
      <c r="C28" s="14"/>
      <c r="D28" s="4"/>
    </row>
    <row r="29" spans="1:4" ht="18">
      <c r="C29" s="14"/>
      <c r="D29" s="6"/>
    </row>
    <row r="30" spans="1:4" ht="18">
      <c r="C30" s="14"/>
      <c r="D30" s="6"/>
    </row>
    <row r="31" spans="1:4" ht="18">
      <c r="C31" s="14"/>
      <c r="D31" s="6"/>
    </row>
    <row r="32" spans="1:4" ht="18">
      <c r="C32" s="15"/>
      <c r="D32" s="6"/>
    </row>
    <row r="33" spans="3:4" ht="18">
      <c r="C33" s="15"/>
      <c r="D33" s="6"/>
    </row>
    <row r="34" spans="3:4" ht="18">
      <c r="C34" s="15"/>
      <c r="D34" s="5"/>
    </row>
    <row r="35" spans="3:4" ht="18">
      <c r="C35" s="15"/>
      <c r="D35" s="5"/>
    </row>
    <row r="36" spans="3:4" ht="18">
      <c r="C36" s="15"/>
      <c r="D36" s="5"/>
    </row>
    <row r="37" spans="3:4" ht="18">
      <c r="C37" s="15"/>
      <c r="D37" s="5"/>
    </row>
    <row r="38" spans="3:4" ht="18">
      <c r="C38" s="15"/>
      <c r="D38" s="8"/>
    </row>
    <row r="39" spans="3:4" ht="18">
      <c r="C39" s="15"/>
      <c r="D39" s="8"/>
    </row>
    <row r="40" spans="3:4" ht="18">
      <c r="C40" s="16"/>
      <c r="D40" s="8"/>
    </row>
    <row r="41" spans="3:4" ht="18">
      <c r="C41" s="16"/>
      <c r="D41" s="8"/>
    </row>
    <row r="42" spans="3:4" ht="18.75" thickBot="1">
      <c r="C42" s="17"/>
      <c r="D42" s="8"/>
    </row>
    <row r="43" spans="3:4" ht="18">
      <c r="C43" s="18"/>
      <c r="D43" s="4"/>
    </row>
    <row r="44" spans="3:4" ht="18">
      <c r="C44" s="19"/>
      <c r="D44" s="5"/>
    </row>
    <row r="45" spans="3:4" ht="18">
      <c r="C45" s="19"/>
      <c r="D45" s="5"/>
    </row>
    <row r="46" spans="3:4" ht="18">
      <c r="C46" s="19"/>
      <c r="D46" s="8"/>
    </row>
    <row r="47" spans="3:4" ht="18.75" thickBot="1">
      <c r="C47" s="20"/>
      <c r="D47" s="7"/>
    </row>
    <row r="48" spans="3:4" ht="18">
      <c r="C48" s="21"/>
    </row>
    <row r="49" spans="3:3" ht="18">
      <c r="C49" s="21"/>
    </row>
    <row r="50" spans="3:3" ht="18">
      <c r="C50" s="21"/>
    </row>
    <row r="51" spans="3:3" ht="18">
      <c r="C51" s="21"/>
    </row>
    <row r="52" spans="3:3" ht="18">
      <c r="C52" s="22"/>
    </row>
    <row r="53" spans="3:3" ht="18">
      <c r="C53" s="22"/>
    </row>
    <row r="54" spans="3:3" ht="18">
      <c r="C54" s="22"/>
    </row>
    <row r="55" spans="3:3" ht="18">
      <c r="C55" s="22"/>
    </row>
    <row r="56" spans="3:3" ht="18">
      <c r="C56" s="23"/>
    </row>
    <row r="57" spans="3:3" ht="18">
      <c r="C57" s="24"/>
    </row>
    <row r="58" spans="3:3" ht="18">
      <c r="C58" s="24"/>
    </row>
    <row r="59" spans="3:3" ht="18">
      <c r="C59" s="24"/>
    </row>
    <row r="60" spans="3:3" ht="18.75" thickBot="1">
      <c r="C60" s="25"/>
    </row>
    <row r="61" spans="3:3" ht="18">
      <c r="C61" s="26"/>
    </row>
    <row r="62" spans="3:3" ht="18">
      <c r="C62" s="27"/>
    </row>
    <row r="63" spans="3:3" ht="18">
      <c r="C63" s="27"/>
    </row>
    <row r="64" spans="3:3" ht="18">
      <c r="C64" s="27"/>
    </row>
    <row r="65" spans="3:3" ht="18">
      <c r="C65" s="27"/>
    </row>
    <row r="66" spans="3:3" ht="18">
      <c r="C66" s="28"/>
    </row>
    <row r="67" spans="3:3" ht="18">
      <c r="C67" s="28"/>
    </row>
    <row r="68" spans="3:3" ht="18">
      <c r="C68" s="28"/>
    </row>
    <row r="69" spans="3:3" ht="18">
      <c r="C69" s="28"/>
    </row>
    <row r="70" spans="3:3" ht="18">
      <c r="C70" s="28"/>
    </row>
    <row r="71" spans="3:3" ht="18">
      <c r="C71" s="29"/>
    </row>
    <row r="72" spans="3:3" ht="18">
      <c r="C72" s="28"/>
    </row>
    <row r="73" spans="3:3" ht="18">
      <c r="C73" s="28"/>
    </row>
    <row r="74" spans="3:3" ht="18">
      <c r="C74" s="28"/>
    </row>
    <row r="75" spans="3:3" ht="18">
      <c r="C75" s="28"/>
    </row>
    <row r="76" spans="3:3" ht="18">
      <c r="C76" s="28"/>
    </row>
    <row r="77" spans="3:3" ht="18">
      <c r="C77" s="28"/>
    </row>
    <row r="78" spans="3:3" ht="18">
      <c r="C78" s="28"/>
    </row>
    <row r="79" spans="3:3" ht="18">
      <c r="C79" s="27"/>
    </row>
    <row r="80" spans="3:3" ht="18">
      <c r="C80" s="27"/>
    </row>
    <row r="81" spans="3:3" ht="18">
      <c r="C81" s="27"/>
    </row>
    <row r="82" spans="3:3" ht="18">
      <c r="C82" s="27"/>
    </row>
    <row r="83" spans="3:3" ht="18">
      <c r="C83" s="27"/>
    </row>
    <row r="84" spans="3:3" ht="18">
      <c r="C84" s="27"/>
    </row>
    <row r="85" spans="3:3" ht="18">
      <c r="C85" s="30"/>
    </row>
    <row r="86" spans="3:3" ht="18">
      <c r="C86" s="27"/>
    </row>
    <row r="87" spans="3:3" ht="18">
      <c r="C87" s="27"/>
    </row>
    <row r="88" spans="3:3" ht="18.75" thickBot="1">
      <c r="C88" s="31"/>
    </row>
    <row r="89" spans="3:3" ht="18">
      <c r="C89" s="32"/>
    </row>
    <row r="90" spans="3:3" ht="18">
      <c r="C90" s="28"/>
    </row>
    <row r="91" spans="3:3" ht="18">
      <c r="C91" s="28"/>
    </row>
    <row r="92" spans="3:3" ht="18">
      <c r="C92" s="28"/>
    </row>
    <row r="93" spans="3:3" ht="18">
      <c r="C93" s="28"/>
    </row>
    <row r="94" spans="3:3" ht="18.75" thickBot="1">
      <c r="C94" s="33"/>
    </row>
    <row r="99" spans="2:3">
      <c r="B99" t="s">
        <v>33</v>
      </c>
      <c r="C99" t="s">
        <v>57</v>
      </c>
    </row>
    <row r="100" spans="2:3">
      <c r="B100" s="10">
        <v>1167</v>
      </c>
      <c r="C100" s="3" t="s">
        <v>58</v>
      </c>
    </row>
    <row r="101" spans="2:3" ht="30">
      <c r="B101" s="10">
        <v>1131</v>
      </c>
      <c r="C101" s="3" t="s">
        <v>59</v>
      </c>
    </row>
    <row r="102" spans="2:3">
      <c r="B102" s="10">
        <v>1177</v>
      </c>
      <c r="C102" s="3" t="s">
        <v>60</v>
      </c>
    </row>
    <row r="103" spans="2:3" ht="30">
      <c r="B103" s="10">
        <v>1094</v>
      </c>
      <c r="C103" s="3" t="s">
        <v>61</v>
      </c>
    </row>
    <row r="104" spans="2:3">
      <c r="B104" s="10">
        <v>1128</v>
      </c>
      <c r="C104" s="3" t="s">
        <v>62</v>
      </c>
    </row>
    <row r="105" spans="2:3" ht="30">
      <c r="B105" s="10">
        <v>1095</v>
      </c>
      <c r="C105" s="3" t="s">
        <v>63</v>
      </c>
    </row>
    <row r="106" spans="2:3" ht="30">
      <c r="B106" s="10">
        <v>1129</v>
      </c>
      <c r="C106" s="3" t="s">
        <v>64</v>
      </c>
    </row>
    <row r="107" spans="2:3" ht="45">
      <c r="B107" s="10">
        <v>1120</v>
      </c>
      <c r="C107" s="3" t="s">
        <v>65</v>
      </c>
    </row>
    <row r="108" spans="2:3">
      <c r="B108" s="9"/>
    </row>
    <row r="109" spans="2:3">
      <c r="B109" s="9"/>
    </row>
    <row r="117" spans="2:3">
      <c r="B117" t="s">
        <v>94</v>
      </c>
    </row>
    <row r="118" spans="2:3">
      <c r="B118" t="s">
        <v>98</v>
      </c>
      <c r="C118" t="s">
        <v>262</v>
      </c>
    </row>
    <row r="119" spans="2:3">
      <c r="B119" t="s">
        <v>99</v>
      </c>
      <c r="C119" t="s">
        <v>263</v>
      </c>
    </row>
    <row r="120" spans="2:3">
      <c r="B120" t="s">
        <v>100</v>
      </c>
      <c r="C120" t="s">
        <v>264</v>
      </c>
    </row>
    <row r="121" spans="2:3">
      <c r="B121" t="s">
        <v>101</v>
      </c>
      <c r="C121" t="s">
        <v>265</v>
      </c>
    </row>
    <row r="122" spans="2:3">
      <c r="B122" t="s">
        <v>102</v>
      </c>
      <c r="C122" t="s">
        <v>266</v>
      </c>
    </row>
    <row r="123" spans="2:3">
      <c r="B123" t="s">
        <v>103</v>
      </c>
      <c r="C123" t="s">
        <v>267</v>
      </c>
    </row>
    <row r="124" spans="2:3">
      <c r="B124" t="s">
        <v>104</v>
      </c>
      <c r="C124" t="s">
        <v>268</v>
      </c>
    </row>
    <row r="125" spans="2:3">
      <c r="B125" t="s">
        <v>105</v>
      </c>
      <c r="C125" t="s">
        <v>269</v>
      </c>
    </row>
    <row r="126" spans="2:3">
      <c r="B126" t="s">
        <v>106</v>
      </c>
      <c r="C126" t="s">
        <v>270</v>
      </c>
    </row>
    <row r="127" spans="2:3">
      <c r="B127" t="s">
        <v>107</v>
      </c>
      <c r="C127" t="s">
        <v>271</v>
      </c>
    </row>
    <row r="128" spans="2:3">
      <c r="B128" t="s">
        <v>108</v>
      </c>
      <c r="C128" t="s">
        <v>272</v>
      </c>
    </row>
    <row r="129" spans="2:3">
      <c r="B129" t="s">
        <v>109</v>
      </c>
      <c r="C129" t="s">
        <v>273</v>
      </c>
    </row>
    <row r="130" spans="2:3">
      <c r="B130" t="s">
        <v>110</v>
      </c>
      <c r="C130" t="s">
        <v>274</v>
      </c>
    </row>
    <row r="131" spans="2:3">
      <c r="B131" t="s">
        <v>111</v>
      </c>
      <c r="C131" t="s">
        <v>275</v>
      </c>
    </row>
    <row r="132" spans="2:3">
      <c r="B132" t="s">
        <v>112</v>
      </c>
      <c r="C132" t="s">
        <v>276</v>
      </c>
    </row>
    <row r="133" spans="2:3">
      <c r="B133" t="s">
        <v>113</v>
      </c>
      <c r="C133" t="s">
        <v>277</v>
      </c>
    </row>
    <row r="134" spans="2:3">
      <c r="B134" t="s">
        <v>114</v>
      </c>
      <c r="C134" t="s">
        <v>278</v>
      </c>
    </row>
    <row r="135" spans="2:3">
      <c r="B135" t="s">
        <v>115</v>
      </c>
      <c r="C135" t="s">
        <v>279</v>
      </c>
    </row>
    <row r="136" spans="2:3">
      <c r="B136" t="s">
        <v>116</v>
      </c>
      <c r="C136" t="s">
        <v>280</v>
      </c>
    </row>
    <row r="137" spans="2:3">
      <c r="B137" t="s">
        <v>117</v>
      </c>
      <c r="C137" t="s">
        <v>281</v>
      </c>
    </row>
  </sheetData>
  <conditionalFormatting sqref="C13">
    <cfRule type="colorScale" priority="1">
      <colorScale>
        <cfvo type="min" val="0"/>
        <cfvo type="max" val="0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18</vt:i4>
      </vt:variant>
    </vt:vector>
  </HeadingPairs>
  <TitlesOfParts>
    <vt:vector size="21" baseType="lpstr">
      <vt:lpstr>PLAN GESTION POR PROCESO</vt:lpstr>
      <vt:lpstr>Hoja2</vt:lpstr>
      <vt:lpstr>Hoja4</vt:lpstr>
      <vt:lpstr>'PLAN GESTION POR PROCESO'!Área_de_impresión</vt:lpstr>
      <vt:lpstr>CODIGO</vt:lpstr>
      <vt:lpstr>CONTRALORIA</vt:lpstr>
      <vt:lpstr>DEPENDENCIA</vt:lpstr>
      <vt:lpstr>FUENTE</vt:lpstr>
      <vt:lpstr>INDICADOR</vt:lpstr>
      <vt:lpstr>LIDERPROCESO</vt:lpstr>
      <vt:lpstr>MEDICION</vt:lpstr>
      <vt:lpstr>MEDICIONFINAL</vt:lpstr>
      <vt:lpstr>META</vt:lpstr>
      <vt:lpstr>META2</vt:lpstr>
      <vt:lpstr>OBJETIVOS</vt:lpstr>
      <vt:lpstr>PMRFINAL</vt:lpstr>
      <vt:lpstr>PRODUCTO</vt:lpstr>
      <vt:lpstr>PROGRAMACION</vt:lpstr>
      <vt:lpstr>proyectos</vt:lpstr>
      <vt:lpstr>RUBROS</vt:lpstr>
      <vt:lpstr>SIG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juan.jimenez</dc:creator>
  <cp:lastModifiedBy>juan.jimenez</cp:lastModifiedBy>
  <cp:lastPrinted>2017-05-15T14:48:14Z</cp:lastPrinted>
  <dcterms:created xsi:type="dcterms:W3CDTF">2016-04-29T15:58:00Z</dcterms:created>
  <dcterms:modified xsi:type="dcterms:W3CDTF">2017-05-15T21:07:11Z</dcterms:modified>
</cp:coreProperties>
</file>